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2.xml" ContentType="application/vnd.openxmlformats-officedocument.drawing+xml"/>
  <Override PartName="/xl/tables/table22.xml" ContentType="application/vnd.openxmlformats-officedocument.spreadsheetml.table+xml"/>
  <Override PartName="/xl/drawings/drawing3.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MolinaJ\Documents\MolinaJ\ADA_Needs\From OES\23_10_31\EOC\"/>
    </mc:Choice>
  </mc:AlternateContent>
  <xr:revisionPtr revIDLastSave="0" documentId="13_ncr:1_{52508BAB-092A-4325-8CB4-5885F2DCFBEF}" xr6:coauthVersionLast="47" xr6:coauthVersionMax="47" xr10:uidLastSave="{00000000-0000-0000-0000-000000000000}"/>
  <bookViews>
    <workbookView xWindow="9084" yWindow="132" windowWidth="13872" windowHeight="11688" tabRatio="930" firstSheet="1" activeTab="2" xr2:uid="{00000000-000D-0000-FFFF-FFFF00000000}"/>
  </bookViews>
  <sheets>
    <sheet name="Dropdown" sheetId="53" state="veryHidden" r:id="rId1"/>
    <sheet name="Instructions" sheetId="132" r:id="rId2"/>
    <sheet name="Facesheet" sheetId="131" r:id="rId3"/>
    <sheet name="AA Info" sheetId="54" r:id="rId4"/>
    <sheet name="Project Ledger" sheetId="52" r:id="rId5"/>
    <sheet name="test" sheetId="38" state="veryHidden" r:id="rId6"/>
    <sheet name="Planning" sheetId="7" r:id="rId7"/>
    <sheet name="Equipment" sheetId="9" r:id="rId8"/>
    <sheet name="Training" sheetId="10" state="veryHidden" r:id="rId9"/>
    <sheet name="Exercise" sheetId="11" state="veryHidden" r:id="rId10"/>
    <sheet name="M&amp;A" sheetId="12" r:id="rId11"/>
    <sheet name="Indirect Costs" sheetId="13" r:id="rId12"/>
    <sheet name="Match" sheetId="16" r:id="rId13"/>
    <sheet name="Consultant-Contractor" sheetId="14" r:id="rId14"/>
    <sheet name="Personnel" sheetId="15" r:id="rId15"/>
    <sheet name="ICR" sheetId="127" r:id="rId16"/>
    <sheet name="AA Approval" sheetId="133" r:id="rId17"/>
  </sheets>
  <definedNames>
    <definedName name="_xlnm._FilterDatabase" localSheetId="4" hidden="1">'Project Ledger'!$A$1:$P$6</definedName>
    <definedName name="AllowableIC" localSheetId="15">ICR!$C$26</definedName>
    <definedName name="Date" localSheetId="16">'AA Approval'!$I$27</definedName>
    <definedName name="DD_CC_EOC_SubCat" hidden="1">Dropdown!$A$141:$A$142</definedName>
    <definedName name="DD_CC_Equipment_SubCat" hidden="1">Dropdown!$A$127</definedName>
    <definedName name="DD_CC_Exercise_SubCat" hidden="1">Dropdown!$A$134:$A$135</definedName>
    <definedName name="DD_CC_MA_SubCat" hidden="1">Dropdown!$A$138</definedName>
    <definedName name="DD_CC_Maintenance_SubCat" hidden="1">Dropdown!$A$145:$A$148</definedName>
    <definedName name="DD_CC_Organization_SubCat" hidden="1">Dropdown!$A$124</definedName>
    <definedName name="DD_CC_Planning_SubCat" hidden="1">Dropdown!$A$119:$A$121</definedName>
    <definedName name="DD_CC_SolutionArea" localSheetId="16" hidden="1">Dropdown!$A$138:$A$142</definedName>
    <definedName name="DD_CC_SolutionArea" hidden="1">Dropdown!$A$112:$A$116</definedName>
    <definedName name="DD_CC_SubCat_Lookup" localSheetId="16" hidden="1">Dropdown!$A$138:$B$142</definedName>
    <definedName name="DD_CC_SubCat_Lookup" hidden="1">Dropdown!$A$112:$B$116</definedName>
    <definedName name="DD_CC_Training_SubCat" hidden="1">Dropdown!$A$130:$A$131</definedName>
    <definedName name="DD_Discipline" hidden="1">Dropdown!$H$4:$H$17</definedName>
    <definedName name="DD_EOC_SubCat" hidden="1">Dropdown!$A$96:$A$97</definedName>
    <definedName name="DD_Equipment_Condition" hidden="1">Dropdown!$C$59:$C$60</definedName>
    <definedName name="DD_Equipment_HoldTrigger" hidden="1">Dropdown!$B$59:$B$65</definedName>
    <definedName name="DD_Equipment_SubCat" localSheetId="16" hidden="1">Dropdown!$A$59:$A$79</definedName>
    <definedName name="DD_Equipment_SubCat" hidden="1">Dropdown!$A$56:$A$64</definedName>
    <definedName name="DD_Exercise_Expenditure_Lookup" localSheetId="16" hidden="1">Dropdown!$A$93:$B$95</definedName>
    <definedName name="DD_Exercise_Expenditure_Lookup" hidden="1">Dropdown!$A$79:$B$80</definedName>
    <definedName name="DD_Exercise_Expenditure1" hidden="1">Dropdown!$D$79:$D$82</definedName>
    <definedName name="DD_Exercise_Expenditure2" hidden="1">Dropdown!$E$79:$E$81</definedName>
    <definedName name="DD_Exercise_SubCat" localSheetId="16" hidden="1">Dropdown!$A$93:$A$95</definedName>
    <definedName name="DD_Exercise_SubCat" hidden="1">Dropdown!$A$79:$A$80</definedName>
    <definedName name="DD_ExerciseType" hidden="1">Dropdown!$C$93:$C$100</definedName>
    <definedName name="DD_FundSource" hidden="1">Dropdown!$J$4:$J$9</definedName>
    <definedName name="DD_IJ" hidden="1">Dropdown!$I$4:$I$14</definedName>
    <definedName name="DD_Indirect_Base" hidden="1">Dropdown!$B$127:$B$132</definedName>
    <definedName name="DD_Indirect_SubCat" localSheetId="16" hidden="1">Dropdown!$A$127</definedName>
    <definedName name="DD_Indirect_SubCat" hidden="1">Dropdown!$A$108</definedName>
    <definedName name="DD_MA_Detail" hidden="1">Dropdown!$F$104:$F$107</definedName>
    <definedName name="DD_MA_Expenditure_Lookup" hidden="1">Dropdown!$A$104:$B$104</definedName>
    <definedName name="DD_MA_SubCat" localSheetId="16" hidden="1">Dropdown!$A$104</definedName>
    <definedName name="DD_MA_SubCat" hidden="1">Dropdown!$A$86</definedName>
    <definedName name="DD_Maintenance_SubCat" hidden="1">Dropdown!$A$101:$A$104</definedName>
    <definedName name="DD_Organization_Detail" hidden="1">Dropdown!$H$48:$H$52</definedName>
    <definedName name="DD_Organization_Expenditure_Lookup" localSheetId="16" hidden="1">Dropdown!$A$48:$B$52</definedName>
    <definedName name="DD_Organization_Expenditure_Lookup" hidden="1">Dropdown!$A$47:$B$48</definedName>
    <definedName name="DD_Organization_Expenditure1" hidden="1">Dropdown!$D$47</definedName>
    <definedName name="DD_Organization_Expenditure2" hidden="1">Dropdown!$E$47:$E$52</definedName>
    <definedName name="DD_Organization_SubCat" localSheetId="16" hidden="1">Dropdown!$A$48:$A$52</definedName>
    <definedName name="DD_Organization_SubCat" hidden="1">Dropdown!$A$47:$A$48</definedName>
    <definedName name="DD_Personnel_Exercise_SubCat" hidden="1">Dropdown!$E$156</definedName>
    <definedName name="DD_Personnel_MA_SubCat" hidden="1">Dropdown!$F$156</definedName>
    <definedName name="DD_Personnel_Organization_SubCat" hidden="1">Dropdown!$B$156</definedName>
    <definedName name="DD_Personnel_Planning_SubCat" hidden="1">Dropdown!$A$156:$A$157</definedName>
    <definedName name="DD_Personnel_SolutionArea" localSheetId="16" hidden="1">Dropdown!$A$192:$A$196</definedName>
    <definedName name="DD_Personnel_SolutionArea" hidden="1">Dropdown!$A$152:$A$153</definedName>
    <definedName name="DD_Personnel_SubCat_Lookup" localSheetId="16" hidden="1">Dropdown!$A$192:$B$196</definedName>
    <definedName name="DD_Personnel_SubCat_Lookup" hidden="1">Dropdown!$A$152:$B$153</definedName>
    <definedName name="DD_Personnel_Training_SubCat" hidden="1">Dropdown!$D$156:$D$158</definedName>
    <definedName name="DD_PL_CoreCapabilities" localSheetId="16" hidden="1">Dropdown!$C$4:$C$35</definedName>
    <definedName name="DD_PL_CoreCapabilities" hidden="1">Dropdown!$D$4:$D$35</definedName>
    <definedName name="DD_PL_PreviousIJ" hidden="1">Dropdown!$K$4:$K$45</definedName>
    <definedName name="DD_PL_SolutionArea" localSheetId="16" hidden="1">Dropdown!$A$4:$A$10</definedName>
    <definedName name="DD_PL_SolutionArea" hidden="1">Dropdown!$A$4:$A$9</definedName>
    <definedName name="DD_PL_SubCat_Lookup" localSheetId="16" hidden="1">Dropdown!$A$4:$B$10</definedName>
    <definedName name="DD_PL_SubCat_Lookup" hidden="1">Dropdown!$A$4:$B$9</definedName>
    <definedName name="DD_Planning_Expenditure_Lookup" localSheetId="16" hidden="1">Dropdown!$A$39:$B$42</definedName>
    <definedName name="DD_Planning_Expenditure_Lookup" hidden="1">Dropdown!$A$39:$B$41</definedName>
    <definedName name="DD_Planning_Expenditure1" hidden="1">Dropdown!$D$39:$D$41</definedName>
    <definedName name="DD_Planning_Expenditure2" hidden="1">Dropdown!$E$39:$E$41</definedName>
    <definedName name="DD_Planning_Expenditure3" hidden="1">Dropdown!$F$39:$F$41</definedName>
    <definedName name="DD_Planning_Expenditure4" hidden="1">Dropdown!$G$39:$G$40</definedName>
    <definedName name="DD_Planning_SubCat" localSheetId="16" hidden="1">Dropdown!$A$39:$A$42</definedName>
    <definedName name="DD_Planning_SubCat" hidden="1">Dropdown!$A$39:$A$41</definedName>
    <definedName name="DD_Training_Activity" hidden="1">Dropdown!$C$83:$C$85</definedName>
    <definedName name="DD_Training_Expenditure_Lookup" localSheetId="16" hidden="1">Dropdown!$A$83:$B$85</definedName>
    <definedName name="DD_Training_Expenditure_Lookup" hidden="1">Dropdown!$A$70:$B$72</definedName>
    <definedName name="DD_Training_Expenditure1" hidden="1">Dropdown!$D$70:$D$72</definedName>
    <definedName name="DD_Training_Expenditure2" hidden="1">Dropdown!$E$70:$E$75</definedName>
    <definedName name="DD_Training_Expenditure3" hidden="1">Dropdown!$F$70:$F$75</definedName>
    <definedName name="DD_Training_SubCat" localSheetId="16" hidden="1">Dropdown!$A$83:$A$85</definedName>
    <definedName name="DD_Training_SubCat" hidden="1">Dropdown!$A$70:$A$72</definedName>
    <definedName name="EndPOP" localSheetId="16">'AA Approval'!$L$7</definedName>
    <definedName name="EndPOP" localSheetId="13">'Consultant-Contractor'!$L$5</definedName>
    <definedName name="EndPOP" localSheetId="7">Equipment!$T$5</definedName>
    <definedName name="EndPOP" localSheetId="9">Exercise!$P$5</definedName>
    <definedName name="EndPOP" localSheetId="11">'Indirect Costs'!$I$5</definedName>
    <definedName name="EndPOP" localSheetId="10">'M&amp;A'!$I$5</definedName>
    <definedName name="EndPOP" localSheetId="12">Match!$L$5</definedName>
    <definedName name="EndPOP" localSheetId="14">Personnel!$H$5</definedName>
    <definedName name="EndPOP" localSheetId="6">Planning!$M$5</definedName>
    <definedName name="EndPOP" localSheetId="4">'Project Ledger'!$O$5</definedName>
    <definedName name="EndPOP" localSheetId="5">test!$J$5</definedName>
    <definedName name="EndPOP" localSheetId="8">Training!$P$5</definedName>
    <definedName name="FIPS" localSheetId="16">'AA Approval'!$A$4</definedName>
    <definedName name="FIPS" localSheetId="3">'AA Info'!$A$3</definedName>
    <definedName name="FIPS" localSheetId="13">'Consultant-Contractor'!$A$3</definedName>
    <definedName name="FIPS" localSheetId="7">Equipment!$A$3</definedName>
    <definedName name="FIPS" localSheetId="9">Exercise!$A$3</definedName>
    <definedName name="FIPS" localSheetId="15">ICR!$A$3</definedName>
    <definedName name="FIPS" localSheetId="11">'Indirect Costs'!$A$3</definedName>
    <definedName name="FIPS" localSheetId="10">'M&amp;A'!$A$3</definedName>
    <definedName name="FIPS" localSheetId="12">Match!$A$3</definedName>
    <definedName name="FIPS" localSheetId="14">Personnel!$A$3</definedName>
    <definedName name="FIPS" localSheetId="6">Planning!$A$3</definedName>
    <definedName name="FIPS" localSheetId="4">'Project Ledger'!$A$3</definedName>
    <definedName name="FIPS" localSheetId="5">test!$A$3</definedName>
    <definedName name="FIPS" localSheetId="8">Training!$A$3</definedName>
    <definedName name="ICRate" localSheetId="15">ICR!$D$4</definedName>
    <definedName name="Initials" localSheetId="3">'AA Info'!$H$4</definedName>
    <definedName name="Initials" localSheetId="13">'Consultant-Contractor'!$L$6</definedName>
    <definedName name="Initials" localSheetId="7">Equipment!$T$6</definedName>
    <definedName name="Initials" localSheetId="9">Exercise!$P$6</definedName>
    <definedName name="Initials" localSheetId="15">ICR!$D$4</definedName>
    <definedName name="Initials" localSheetId="11">'Indirect Costs'!$I$6</definedName>
    <definedName name="Initials" localSheetId="10">'M&amp;A'!$I$6</definedName>
    <definedName name="Initials" localSheetId="12">Match!$L$6</definedName>
    <definedName name="Initials" localSheetId="14">Personnel!$H$6</definedName>
    <definedName name="Initials" localSheetId="6">Planning!$M$6</definedName>
    <definedName name="Initials" localSheetId="4">'Project Ledger'!$O$6</definedName>
    <definedName name="Initials" localSheetId="5">test!$J$6</definedName>
    <definedName name="Initials" localSheetId="8">Training!$P$6</definedName>
    <definedName name="LabelDate" localSheetId="16">'AA Approval'!$I$29:$N$29</definedName>
    <definedName name="LabelRequest" localSheetId="3">'AA Info'!$G$3</definedName>
    <definedName name="LabelRequest" localSheetId="13">'Consultant-Contractor'!$J$3</definedName>
    <definedName name="LabelRequest" localSheetId="7">Equipment!$R$3</definedName>
    <definedName name="LabelRequest" localSheetId="9">Exercise!$N$3</definedName>
    <definedName name="LabelRequest" localSheetId="15">ICR!$C$3</definedName>
    <definedName name="LabelRequest" localSheetId="11">'Indirect Costs'!$G$3</definedName>
    <definedName name="LabelRequest" localSheetId="10">'M&amp;A'!$G$3</definedName>
    <definedName name="LabelRequest" localSheetId="12">Match!$J$3</definedName>
    <definedName name="LabelRequest" localSheetId="14">Personnel!$F$3</definedName>
    <definedName name="LabelRequest" localSheetId="6">Planning!$K$3</definedName>
    <definedName name="LabelRequest" localSheetId="4">'Project Ledger'!$M$3</definedName>
    <definedName name="LabelRequest" localSheetId="5">test!$H$3</definedName>
    <definedName name="LabelRequest" localSheetId="8">Training!$N$3</definedName>
    <definedName name="LedgerType" localSheetId="16">'AA Approval'!$C$7</definedName>
    <definedName name="LedgerType" localSheetId="3">'AA Info'!$H$2</definedName>
    <definedName name="LedgerType" localSheetId="13">'Consultant-Contractor'!$L$2</definedName>
    <definedName name="LedgerType" localSheetId="7">Equipment!$T$2</definedName>
    <definedName name="LedgerType" localSheetId="9">Exercise!$P$2</definedName>
    <definedName name="LedgerType" localSheetId="15">ICR!$D$2</definedName>
    <definedName name="LedgerType" localSheetId="11">'Indirect Costs'!$I$2</definedName>
    <definedName name="LedgerType" localSheetId="10">'M&amp;A'!$I$2</definedName>
    <definedName name="LedgerType" localSheetId="12">Match!$L$2</definedName>
    <definedName name="LedgerType" localSheetId="14">Personnel!$H$2</definedName>
    <definedName name="LedgerType" localSheetId="6">Planning!$M$2</definedName>
    <definedName name="LedgerType" localSheetId="4">'Project Ledger'!$O$2</definedName>
    <definedName name="LedgerType" localSheetId="5">test!$J$2</definedName>
    <definedName name="LedgerType" localSheetId="8">Training!$P$2</definedName>
    <definedName name="PayAddress" localSheetId="16">Facesheet!$D$27</definedName>
    <definedName name="PayAddress">Facesheet!$D$27</definedName>
    <definedName name="PayCity" localSheetId="16">Facesheet!$G$27</definedName>
    <definedName name="PayCity">Facesheet!$G$27</definedName>
    <definedName name="PayZIP" localSheetId="16">Facesheet!$J$27</definedName>
    <definedName name="PayZIP">Facesheet!$J$27</definedName>
    <definedName name="_xlnm.Print_Area" localSheetId="16">'AA Approval'!$A$1:$O$30</definedName>
    <definedName name="_xlnm.Print_Area" localSheetId="3">'AA Info'!$A$1:$H$22</definedName>
    <definedName name="_xlnm.Print_Area" localSheetId="13">'Consultant-Contractor'!$A$1:$M$30</definedName>
    <definedName name="_xlnm.Print_Area" localSheetId="7">Equipment!$A$1:$U$40</definedName>
    <definedName name="_xlnm.Print_Area" localSheetId="9">Exercise!$A$1:$Q$33</definedName>
    <definedName name="_xlnm.Print_Area" localSheetId="15">ICR!$A$1:$D$28</definedName>
    <definedName name="_xlnm.Print_Area" localSheetId="11">'Indirect Costs'!$A$1:$J$30</definedName>
    <definedName name="_xlnm.Print_Area" localSheetId="1">Instructions!$A$1:$C$214</definedName>
    <definedName name="_xlnm.Print_Area" localSheetId="10">'M&amp;A'!$A$1:$J$30</definedName>
    <definedName name="_xlnm.Print_Area" localSheetId="12">Match!$A:$M</definedName>
    <definedName name="_xlnm.Print_Area" localSheetId="14">Personnel!$A$1:$I$30</definedName>
    <definedName name="_xlnm.Print_Area" localSheetId="6">Planning!$A$1:$N$30</definedName>
    <definedName name="_xlnm.Print_Area" localSheetId="4">'Project Ledger'!$A$1:$P$40</definedName>
    <definedName name="_xlnm.Print_Area" localSheetId="5">test!$A$1:$K$33</definedName>
    <definedName name="_xlnm.Print_Area" localSheetId="8">Training!$A$1:$Q$33</definedName>
    <definedName name="_xlnm.Print_Titles" localSheetId="13">'Consultant-Contractor'!$1:$8</definedName>
    <definedName name="_xlnm.Print_Titles" localSheetId="7">Equipment!$1:$8</definedName>
    <definedName name="_xlnm.Print_Titles" localSheetId="9">Exercise!$1:$8</definedName>
    <definedName name="_xlnm.Print_Titles" localSheetId="11">'Indirect Costs'!$1:$8</definedName>
    <definedName name="_xlnm.Print_Titles" localSheetId="10">'M&amp;A'!$1:$8</definedName>
    <definedName name="_xlnm.Print_Titles" localSheetId="12">Match!$1:$8</definedName>
    <definedName name="_xlnm.Print_Titles" localSheetId="14">Personnel!$1:$8</definedName>
    <definedName name="_xlnm.Print_Titles" localSheetId="6">Planning!$1:$8</definedName>
    <definedName name="_xlnm.Print_Titles" localSheetId="4">'Project Ledger'!$1:$8</definedName>
    <definedName name="_xlnm.Print_Titles" localSheetId="5">test!$1:$8</definedName>
    <definedName name="_xlnm.Print_Titles" localSheetId="8">Training!$1:$8</definedName>
    <definedName name="RangeApproved" localSheetId="7">Equipment!$T$10:$T$40</definedName>
    <definedName name="RangeApproved" localSheetId="9">Exercise!$P$10:$P$30</definedName>
    <definedName name="RangeApproved" localSheetId="11">'Indirect Costs'!$I$10:$I$30</definedName>
    <definedName name="RangeApproved" localSheetId="10">'M&amp;A'!$I$10:$I$30</definedName>
    <definedName name="RangeApproved" localSheetId="12">Match!$K$10:$K$40</definedName>
    <definedName name="RangeApproved" localSheetId="6">Planning!$M$10:$M$30</definedName>
    <definedName name="RangeApproved" localSheetId="4">'Project Ledger'!$M$10:$M$40</definedName>
    <definedName name="RangeApproved" localSheetId="5">test!$J$10:$J$30</definedName>
    <definedName name="RangeApproved" localSheetId="8">Training!$P$10:$P$30</definedName>
    <definedName name="RangeBalance" localSheetId="7">Equipment!$U$10:$U$40</definedName>
    <definedName name="RangeBalance" localSheetId="9">Exercise!$Q$10:$Q$30</definedName>
    <definedName name="RangeBalance" localSheetId="11">'Indirect Costs'!$J$10:$J$30</definedName>
    <definedName name="RangeBalance" localSheetId="10">'M&amp;A'!$J$10:$J$30</definedName>
    <definedName name="RangeBalance" localSheetId="12">Match!$L$10:$L$40</definedName>
    <definedName name="RangeBalance" localSheetId="6">Planning!$N$10:$N$30</definedName>
    <definedName name="RangeBalance" localSheetId="4">'Project Ledger'!$O$10:$O$40</definedName>
    <definedName name="RangeBalance" localSheetId="5">test!$K$10:$K$30</definedName>
    <definedName name="RangeBalance" localSheetId="8">Training!$Q$10:$Q$30</definedName>
    <definedName name="RangeBody" localSheetId="3">Table_AAInfo1[],Table_AAInfo2[]</definedName>
    <definedName name="RangeBody" localSheetId="13">'Consultant-Contractor'!$A$10:$W$30</definedName>
    <definedName name="RangeBody" localSheetId="7">Equipment!$A$10:$AE$40</definedName>
    <definedName name="RangeBody" localSheetId="9">Exercise!$A$10:$AA$30</definedName>
    <definedName name="RangeBody" localSheetId="15">ICR!$A$6:$D$29</definedName>
    <definedName name="RangeBody" localSheetId="11">'Indirect Costs'!$A$10:$T$30</definedName>
    <definedName name="RangeBody" localSheetId="10">'M&amp;A'!$A$10:$T$30</definedName>
    <definedName name="RangeBody" localSheetId="12">Match!$A$10:$W$40</definedName>
    <definedName name="RangeBody" localSheetId="14">Personnel!$A$10:$S$30</definedName>
    <definedName name="RangeBody" localSheetId="6">Planning!$A$10:$X$30</definedName>
    <definedName name="RangeBody" localSheetId="4">'Project Ledger'!$A$10:$Z$40</definedName>
    <definedName name="RangeBody" localSheetId="5">test!$A$10:$U$30</definedName>
    <definedName name="RangeBody" localSheetId="8">Training!$A$10:$AA$30</definedName>
    <definedName name="RangeCost" localSheetId="13">'Consultant-Contractor'!$M$10:$M$30</definedName>
    <definedName name="RangeCost" localSheetId="7">Equipment!$Q$10:$Q$40</definedName>
    <definedName name="RangeCost" localSheetId="9">Exercise!$M$10:$M$30</definedName>
    <definedName name="RangeCost" localSheetId="11">'Indirect Costs'!$F$10:$F$30</definedName>
    <definedName name="RangeCost" localSheetId="10">'M&amp;A'!$F$10:$F$30</definedName>
    <definedName name="RangeCost" localSheetId="12">Match!$H$10:$H$40</definedName>
    <definedName name="RangeCost" localSheetId="14">Personnel!$I$10:$I$30</definedName>
    <definedName name="RangeCost" localSheetId="6">Planning!$J$10:$J$30</definedName>
    <definedName name="RangeCost" localSheetId="4">'Project Ledger'!$J$10:$J$40</definedName>
    <definedName name="RangeCost" localSheetId="5">test!$G$10:$G$30</definedName>
    <definedName name="RangeCost" localSheetId="8">Training!$M$10:$M$30</definedName>
    <definedName name="RangeDollars" localSheetId="13">'Consultant-Contractor'!$L$10:$M$30</definedName>
    <definedName name="RangeDollars" localSheetId="7">Equipment!$Q$10:$U$40</definedName>
    <definedName name="RangeDollars" localSheetId="9">Exercise!$M$10:$Q$30</definedName>
    <definedName name="RangeDollars" localSheetId="15">ICR!$B$10:$D$23</definedName>
    <definedName name="RangeDollars" localSheetId="11">'Indirect Costs'!$F$10:$J$30</definedName>
    <definedName name="RangeDollars" localSheetId="10">'M&amp;A'!$F$10:$J$30</definedName>
    <definedName name="RangeDollars" localSheetId="12">Match!$H$10:$L$40</definedName>
    <definedName name="RangeDollars" localSheetId="14">Personnel!$G$10:$I$30</definedName>
    <definedName name="RangeDollars" localSheetId="6">Planning!$J$10:$N$30</definedName>
    <definedName name="RangeDollars" localSheetId="4">'Project Ledger'!$J$10:$O$40</definedName>
    <definedName name="RangeDollars" localSheetId="5">test!$G$10:$K$30</definedName>
    <definedName name="RangeDollars" localSheetId="8">Training!$M$10:$Q$30</definedName>
    <definedName name="RangeFee" localSheetId="13">'Consultant-Contractor'!$L$10:$L$30</definedName>
    <definedName name="RangeHours" localSheetId="14">Personnel!$H$10:$H$30</definedName>
    <definedName name="RangeIndirect" localSheetId="15">ICR!$B$27:$C$29</definedName>
    <definedName name="RangePercent" localSheetId="12">Match!$M$10:$M$40</definedName>
    <definedName name="RangePercent" localSheetId="4">'Project Ledger'!$P$10:$P$40</definedName>
    <definedName name="RangePeriod" localSheetId="13">'Consultant-Contractor'!$K$10:$K$30</definedName>
    <definedName name="RangePeriod" localSheetId="14">Personnel!$F$10:$F$30</definedName>
    <definedName name="RangePrevious" localSheetId="7">Equipment!$R$10:$R$40</definedName>
    <definedName name="RangePrevious" localSheetId="9">Exercise!$N$10:$N$30</definedName>
    <definedName name="RangePrevious" localSheetId="11">'Indirect Costs'!$G$10:$G$30</definedName>
    <definedName name="RangePrevious" localSheetId="10">'M&amp;A'!$G$10:$G$30</definedName>
    <definedName name="RangePrevious" localSheetId="12">Match!$I$10:$I$40</definedName>
    <definedName name="RangePrevious" localSheetId="6">Planning!$K$10:$K$30</definedName>
    <definedName name="RangePrevious" localSheetId="4">'Project Ledger'!$K$10:$K$40</definedName>
    <definedName name="RangePrevious" localSheetId="5">test!$H$10:$H$30</definedName>
    <definedName name="RangePrevious" localSheetId="8">Training!$N$10:$N$30</definedName>
    <definedName name="RangeProjectTotal" localSheetId="4">'Project Ledger'!$N$10:$N$40</definedName>
    <definedName name="RangeSalary" localSheetId="14">Personnel!$G$10:$G$30</definedName>
    <definedName name="RangeSolutionArea" localSheetId="4">'Project Ledger'!$E$10:$E$40</definedName>
    <definedName name="RangeSource" localSheetId="4">'Project Ledger'!$F$10:$F$40</definedName>
    <definedName name="RangeThisRequest" localSheetId="7">Equipment!$S$10:$S$40</definedName>
    <definedName name="RangeThisRequest" localSheetId="9">Exercise!$O$10:$O$30</definedName>
    <definedName name="RangeThisRequest" localSheetId="11">'Indirect Costs'!$H$10:$H$30</definedName>
    <definedName name="RangeThisRequest" localSheetId="10">'M&amp;A'!$H$10:$H$30</definedName>
    <definedName name="RangeThisRequest" localSheetId="12">Match!$J$10:$J$40</definedName>
    <definedName name="RangeThisRequest" localSheetId="6">Planning!$L$10:$L$30</definedName>
    <definedName name="RangeThisRequest" localSheetId="4">'Project Ledger'!$L$10:$L$40</definedName>
    <definedName name="RangeThisRequest" localSheetId="5">test!$I$10:$I$30</definedName>
    <definedName name="RangeThisRequest" localSheetId="8">Training!$O$10:$O$30</definedName>
    <definedName name="RangeUnlocked" localSheetId="13">'Consultant-Contractor'!$A$10:$M$30,'Consultant-Contractor'!$N$7:$W$30</definedName>
    <definedName name="RangeUnlocked" localSheetId="7">Equipment!$A$10:$Q$40,Equipment!$S$10:$S$40,Equipment!$V$7:$AE$40</definedName>
    <definedName name="RangeUnlocked" localSheetId="9">Exercise!$A$10:$M$30,Exercise!$O$10:$O$30,Exercise!$R$7:$AA$30</definedName>
    <definedName name="RangeUnlocked" localSheetId="11">'Indirect Costs'!$A$10:$F$30,'Indirect Costs'!$H$10:$H$30,'Indirect Costs'!$K$7:$T$30</definedName>
    <definedName name="RangeUnlocked" localSheetId="10">'M&amp;A'!$A$10:$F$30,'M&amp;A'!$H$10:$H$30,'M&amp;A'!$K$7:$T$30</definedName>
    <definedName name="RangeUnlocked" localSheetId="12">Match!$A$10:$H$40,Match!$J$10:$J$40,Match!$N$7:$W$40</definedName>
    <definedName name="RangeUnlocked" localSheetId="14">Personnel!$A$10:$I$30,Personnel!$J$7:$S$30</definedName>
    <definedName name="RangeUnlocked" localSheetId="6">Planning!$A$10:$J$30,Planning!$L$10:$L$30,Planning!$O$7:$X$30</definedName>
    <definedName name="RangeUnlocked" localSheetId="4">'Project Ledger'!$A$10:$J$40,'Project Ledger'!$L$10:$L$40,'Project Ledger'!$Q$7:$Z$40</definedName>
    <definedName name="RangeUnlocked" localSheetId="5">test!$A$10:$G$30,test!$I$10:$I$30,test!$L$7:$U$30</definedName>
    <definedName name="RangeUnlocked" localSheetId="8">Training!$A$10:$M$30,Training!$O$10:$O$30,Training!$R$7:$AA$30</definedName>
    <definedName name="RequestNumber" localSheetId="16">'AA Approval'!$H$10</definedName>
    <definedName name="RequestNumber" localSheetId="3">'AA Info'!$H$3</definedName>
    <definedName name="RequestNumber" localSheetId="13">'Consultant-Contractor'!$L$3</definedName>
    <definedName name="RequestNumber" localSheetId="7">Equipment!$T$3</definedName>
    <definedName name="RequestNumber" localSheetId="9">Exercise!$P$3</definedName>
    <definedName name="RequestNumber" localSheetId="15">ICR!$D$3</definedName>
    <definedName name="RequestNumber" localSheetId="11">'Indirect Costs'!$I$3</definedName>
    <definedName name="RequestNumber" localSheetId="10">'M&amp;A'!$I$3</definedName>
    <definedName name="RequestNumber" localSheetId="12">Match!$L$3</definedName>
    <definedName name="RequestNumber" localSheetId="14">Personnel!$H$3</definedName>
    <definedName name="RequestNumber" localSheetId="6">Planning!$M$3</definedName>
    <definedName name="RequestNumber" localSheetId="4">'Project Ledger'!$O$3</definedName>
    <definedName name="RequestNumber" localSheetId="5">test!$J$3</definedName>
    <definedName name="RequestNumber" localSheetId="8">Training!$P$3</definedName>
    <definedName name="StartPOP" localSheetId="16">'AA Approval'!$H$7</definedName>
    <definedName name="StartPOP" localSheetId="13">'Consultant-Contractor'!$L$4</definedName>
    <definedName name="StartPOP" localSheetId="7">Equipment!$T$4</definedName>
    <definedName name="StartPOP" localSheetId="9">Exercise!$P$4</definedName>
    <definedName name="StartPOP" localSheetId="11">'Indirect Costs'!$I$4</definedName>
    <definedName name="StartPOP" localSheetId="10">'M&amp;A'!$I$4</definedName>
    <definedName name="StartPOP" localSheetId="12">Match!$L$4</definedName>
    <definedName name="StartPOP" localSheetId="14">Personnel!$H$4</definedName>
    <definedName name="StartPOP" localSheetId="6">Planning!$M$4</definedName>
    <definedName name="StartPOP" localSheetId="4">'Project Ledger'!$O$4</definedName>
    <definedName name="StartPOP" localSheetId="5">test!$J$4</definedName>
    <definedName name="StartPOP" localSheetId="8">Training!$P$4</definedName>
    <definedName name="Subaward" localSheetId="16">'AA Approval'!$A$5</definedName>
    <definedName name="Subaward" localSheetId="3">'AA Info'!$A$4</definedName>
    <definedName name="Subaward" localSheetId="13">'Consultant-Contractor'!$A$4</definedName>
    <definedName name="Subaward" localSheetId="7">Equipment!$A$4</definedName>
    <definedName name="Subaward" localSheetId="9">Exercise!$A$4</definedName>
    <definedName name="Subaward" localSheetId="15">ICR!$A$4</definedName>
    <definedName name="Subaward" localSheetId="11">'Indirect Costs'!$A$4</definedName>
    <definedName name="Subaward" localSheetId="10">'M&amp;A'!$A$4</definedName>
    <definedName name="Subaward" localSheetId="12">Match!$A$4</definedName>
    <definedName name="Subaward" localSheetId="14">Personnel!$A$4</definedName>
    <definedName name="Subaward" localSheetId="6">Planning!$A$4</definedName>
    <definedName name="Subaward" localSheetId="4">'Project Ledger'!$A$4</definedName>
    <definedName name="Subaward" localSheetId="5">test!$A$4</definedName>
    <definedName name="Subaward" localSheetId="8">Training!$A$4</definedName>
    <definedName name="Subrecipient" localSheetId="16">'AA Approval'!$A$3</definedName>
    <definedName name="Subrecipient" localSheetId="3">'AA Info'!$A$2</definedName>
    <definedName name="Subrecipient" localSheetId="13">'Consultant-Contractor'!$A$2</definedName>
    <definedName name="Subrecipient" localSheetId="7">Equipment!$A$2</definedName>
    <definedName name="Subrecipient" localSheetId="9">Exercise!$A$2</definedName>
    <definedName name="Subrecipient" localSheetId="15">ICR!$A$2</definedName>
    <definedName name="Subrecipient" localSheetId="11">'Indirect Costs'!$A$2</definedName>
    <definedName name="Subrecipient" localSheetId="10">'M&amp;A'!$A$2</definedName>
    <definedName name="Subrecipient" localSheetId="12">Match!$A$2</definedName>
    <definedName name="Subrecipient" localSheetId="14">Personnel!$A$2</definedName>
    <definedName name="Subrecipient" localSheetId="6">Planning!$A$2</definedName>
    <definedName name="Subrecipient" localSheetId="4">'Project Ledger'!$A$2</definedName>
    <definedName name="Subrecipient" localSheetId="5">test!$A$2</definedName>
    <definedName name="Subrecipient" localSheetId="8">Training!$A$2</definedName>
    <definedName name="TotalApproved" localSheetId="7">Equipment!$T$8</definedName>
    <definedName name="TotalApproved" localSheetId="9">Exercise!$P$8</definedName>
    <definedName name="TotalApproved" localSheetId="11">'Indirect Costs'!$I$8</definedName>
    <definedName name="TotalApproved" localSheetId="10">'M&amp;A'!$I$8</definedName>
    <definedName name="TotalApproved" localSheetId="12">Match!$K$8</definedName>
    <definedName name="TotalApproved" localSheetId="6">Planning!$M$8</definedName>
    <definedName name="TotalApproved" localSheetId="4">'Project Ledger'!$M$8</definedName>
    <definedName name="TotalApproved" localSheetId="5">test!$J$8</definedName>
    <definedName name="TotalApproved" localSheetId="8">Training!$P$8</definedName>
    <definedName name="TotalBalance" localSheetId="7">Equipment!$U$8</definedName>
    <definedName name="TotalBalance" localSheetId="9">Exercise!$Q$8</definedName>
    <definedName name="TotalBalance" localSheetId="11">'Indirect Costs'!$J$8</definedName>
    <definedName name="TotalBalance" localSheetId="10">'M&amp;A'!$J$8</definedName>
    <definedName name="TotalBalance" localSheetId="12">Match!$L$8</definedName>
    <definedName name="TotalBalance" localSheetId="6">Planning!$N$8</definedName>
    <definedName name="TotalBalance" localSheetId="4">'Project Ledger'!$O$8</definedName>
    <definedName name="TotalBalance" localSheetId="5">test!$K$8</definedName>
    <definedName name="TotalBalance" localSheetId="8">Training!$Q$8</definedName>
    <definedName name="TotalCost" localSheetId="13">'Consultant-Contractor'!$M$8</definedName>
    <definedName name="TotalCost" localSheetId="7">Equipment!$Q$8</definedName>
    <definedName name="TotalCost" localSheetId="9">Exercise!$M$8</definedName>
    <definedName name="TotalCost" localSheetId="11">'Indirect Costs'!$F$8</definedName>
    <definedName name="TotalCost" localSheetId="10">'M&amp;A'!$F$8</definedName>
    <definedName name="TotalCost" localSheetId="12">Match!$H$8</definedName>
    <definedName name="TotalCost" localSheetId="14">Personnel!$I$8</definedName>
    <definedName name="TotalCost" localSheetId="6">Planning!$J$8</definedName>
    <definedName name="TotalCost" localSheetId="4">'Project Ledger'!$J$8</definedName>
    <definedName name="TotalCost" localSheetId="5">test!$G$8</definedName>
    <definedName name="TotalCost" localSheetId="8">Training!$M$8</definedName>
    <definedName name="TotalDirectCost" localSheetId="15">ICR!$C$25</definedName>
    <definedName name="TotalFee" localSheetId="13">'Consultant-Contractor'!$L$8</definedName>
    <definedName name="TotalHours" localSheetId="14">Personnel!$H$8</definedName>
    <definedName name="TotalPercentExpended" localSheetId="12">Match!$M$8</definedName>
    <definedName name="TotalPercentExpended" localSheetId="4">'Project Ledger'!$P$8</definedName>
    <definedName name="TotalPrevious" localSheetId="7">Equipment!$R$8</definedName>
    <definedName name="TotalPrevious" localSheetId="9">Exercise!$N$8</definedName>
    <definedName name="TotalPrevious" localSheetId="11">'Indirect Costs'!$G$8</definedName>
    <definedName name="TotalPrevious" localSheetId="10">'M&amp;A'!$G$8</definedName>
    <definedName name="TotalPrevious" localSheetId="12">Match!$I$8</definedName>
    <definedName name="TotalPrevious" localSheetId="6">Planning!$K$8</definedName>
    <definedName name="TotalPrevious" localSheetId="4">'Project Ledger'!$K$8</definedName>
    <definedName name="TotalPrevious" localSheetId="5">test!$H$8</definedName>
    <definedName name="TotalPrevious" localSheetId="8">Training!$N$8</definedName>
    <definedName name="TotalProject" localSheetId="4">'Project Ledger'!$N$8</definedName>
    <definedName name="TotalSalary" localSheetId="14">Personnel!$G$8</definedName>
    <definedName name="TotalThisRequest" localSheetId="7">Equipment!$S$8</definedName>
    <definedName name="TotalThisRequest" localSheetId="9">Exercise!$O$8</definedName>
    <definedName name="TotalThisRequest" localSheetId="11">'Indirect Costs'!$H$8</definedName>
    <definedName name="TotalThisRequest" localSheetId="10">'M&amp;A'!$H$8</definedName>
    <definedName name="TotalThisRequest" localSheetId="12">Match!$J$8</definedName>
    <definedName name="TotalThisRequest" localSheetId="6">Planning!$L$8</definedName>
    <definedName name="TotalThisRequest" localSheetId="4">'Project Ledger'!$L$8</definedName>
    <definedName name="TotalThisRequest" localSheetId="5">test!$I$8</definedName>
    <definedName name="TotalThisRequest" localSheetId="8">Training!$O$8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4" l="1"/>
  <c r="L4" i="14"/>
  <c r="A4" i="14"/>
  <c r="A3" i="14"/>
  <c r="A2" i="14"/>
  <c r="L8" i="14"/>
  <c r="M8" i="14"/>
  <c r="O5" i="52"/>
  <c r="O4" i="52"/>
  <c r="A4" i="52"/>
  <c r="A3" i="52"/>
  <c r="A2" i="52"/>
  <c r="P14" i="52"/>
  <c r="P15" i="52"/>
  <c r="P23" i="52"/>
  <c r="P28" i="52"/>
  <c r="P29" i="52"/>
  <c r="P30" i="52"/>
  <c r="P38" i="52"/>
  <c r="P39" i="52"/>
  <c r="O15" i="52"/>
  <c r="O16" i="52"/>
  <c r="O18" i="52"/>
  <c r="O21" i="52"/>
  <c r="O26" i="52"/>
  <c r="O29" i="52"/>
  <c r="O34" i="52"/>
  <c r="O37" i="52"/>
  <c r="O38" i="52"/>
  <c r="O39" i="52"/>
  <c r="M10" i="52"/>
  <c r="P10" i="52" s="1"/>
  <c r="M11" i="52"/>
  <c r="N11" i="52" s="1"/>
  <c r="M12" i="52"/>
  <c r="O12" i="52" s="1"/>
  <c r="M13" i="52"/>
  <c r="P13" i="52" s="1"/>
  <c r="M14" i="52"/>
  <c r="N14" i="52" s="1"/>
  <c r="M15" i="52"/>
  <c r="N15" i="52" s="1"/>
  <c r="M16" i="52"/>
  <c r="P16" i="52" s="1"/>
  <c r="M17" i="52"/>
  <c r="O17" i="52" s="1"/>
  <c r="M18" i="52"/>
  <c r="P18" i="52" s="1"/>
  <c r="M19" i="52"/>
  <c r="N19" i="52" s="1"/>
  <c r="M20" i="52"/>
  <c r="O20" i="52" s="1"/>
  <c r="M21" i="52"/>
  <c r="P21" i="52" s="1"/>
  <c r="M22" i="52"/>
  <c r="N22" i="52" s="1"/>
  <c r="M23" i="52"/>
  <c r="N23" i="52" s="1"/>
  <c r="M24" i="52"/>
  <c r="P24" i="52" s="1"/>
  <c r="M25" i="52"/>
  <c r="O25" i="52" s="1"/>
  <c r="M26" i="52"/>
  <c r="P26" i="52" s="1"/>
  <c r="M27" i="52"/>
  <c r="N27" i="52" s="1"/>
  <c r="M28" i="52"/>
  <c r="O28" i="52" s="1"/>
  <c r="M29" i="52"/>
  <c r="M30" i="52"/>
  <c r="N30" i="52" s="1"/>
  <c r="M31" i="52"/>
  <c r="N31" i="52" s="1"/>
  <c r="M32" i="52"/>
  <c r="P32" i="52" s="1"/>
  <c r="M33" i="52"/>
  <c r="O33" i="52" s="1"/>
  <c r="M34" i="52"/>
  <c r="P34" i="52" s="1"/>
  <c r="M35" i="52"/>
  <c r="N35" i="52" s="1"/>
  <c r="M36" i="52"/>
  <c r="O36" i="52" s="1"/>
  <c r="M37" i="52"/>
  <c r="P37" i="52" s="1"/>
  <c r="M38" i="52"/>
  <c r="N38" i="52" s="1"/>
  <c r="M39" i="52"/>
  <c r="N39" i="52" s="1"/>
  <c r="M40" i="52"/>
  <c r="P40" i="52" s="1"/>
  <c r="N10" i="52"/>
  <c r="N12" i="52"/>
  <c r="N13" i="52"/>
  <c r="N18" i="52"/>
  <c r="N21" i="52"/>
  <c r="N26" i="52"/>
  <c r="N28" i="52"/>
  <c r="N29" i="52"/>
  <c r="N34" i="52"/>
  <c r="L8" i="52"/>
  <c r="K8" i="52"/>
  <c r="J8" i="52"/>
  <c r="A5" i="133"/>
  <c r="A4" i="133"/>
  <c r="A3" i="133"/>
  <c r="H7" i="133"/>
  <c r="L7" i="133"/>
  <c r="I19" i="133"/>
  <c r="I23" i="133"/>
  <c r="O23" i="52" l="1"/>
  <c r="P36" i="52"/>
  <c r="P12" i="52"/>
  <c r="N20" i="52"/>
  <c r="O40" i="52"/>
  <c r="O22" i="52"/>
  <c r="P31" i="52"/>
  <c r="N37" i="52"/>
  <c r="O32" i="52"/>
  <c r="O14" i="52"/>
  <c r="P22" i="52"/>
  <c r="N36" i="52"/>
  <c r="O31" i="52"/>
  <c r="O13" i="52"/>
  <c r="O30" i="52"/>
  <c r="O10" i="52"/>
  <c r="P20" i="52"/>
  <c r="O24" i="52"/>
  <c r="N25" i="52"/>
  <c r="N32" i="52"/>
  <c r="N16" i="52"/>
  <c r="P35" i="52"/>
  <c r="P27" i="52"/>
  <c r="P19" i="52"/>
  <c r="P11" i="52"/>
  <c r="N33" i="52"/>
  <c r="N17" i="52"/>
  <c r="N40" i="52"/>
  <c r="N24" i="52"/>
  <c r="O35" i="52"/>
  <c r="O27" i="52"/>
  <c r="O19" i="52"/>
  <c r="O11" i="52"/>
  <c r="P33" i="52"/>
  <c r="P25" i="52"/>
  <c r="P17" i="52"/>
  <c r="M8" i="52"/>
  <c r="P8" i="52" s="1"/>
  <c r="C16" i="127"/>
  <c r="D16" i="127" s="1"/>
  <c r="C17" i="127"/>
  <c r="D17" i="127" s="1"/>
  <c r="C18" i="127"/>
  <c r="D18" i="127" s="1"/>
  <c r="C19" i="127"/>
  <c r="D19" i="127" s="1"/>
  <c r="C20" i="127"/>
  <c r="D20" i="127" s="1"/>
  <c r="C21" i="127"/>
  <c r="D21" i="127" s="1"/>
  <c r="C22" i="127"/>
  <c r="D22" i="127" s="1"/>
  <c r="D11" i="127"/>
  <c r="D12" i="127"/>
  <c r="B13" i="127"/>
  <c r="C13" i="127"/>
  <c r="K40" i="16"/>
  <c r="L40" i="16" s="1"/>
  <c r="K39" i="16"/>
  <c r="L39" i="16" s="1"/>
  <c r="K38" i="16"/>
  <c r="L38" i="16" s="1"/>
  <c r="K37" i="16"/>
  <c r="L37" i="16" s="1"/>
  <c r="K36" i="16"/>
  <c r="L36" i="16" s="1"/>
  <c r="K35" i="16"/>
  <c r="L35" i="16" s="1"/>
  <c r="K34" i="16"/>
  <c r="L34" i="16" s="1"/>
  <c r="K33" i="16"/>
  <c r="L33" i="16" s="1"/>
  <c r="K32" i="16"/>
  <c r="L32" i="16" s="1"/>
  <c r="K31" i="16"/>
  <c r="L31" i="16" s="1"/>
  <c r="K30" i="16"/>
  <c r="L30" i="16" s="1"/>
  <c r="K29" i="16"/>
  <c r="L29" i="16" s="1"/>
  <c r="K28" i="16"/>
  <c r="L28" i="16" s="1"/>
  <c r="K27" i="16"/>
  <c r="L27" i="16" s="1"/>
  <c r="K26" i="16"/>
  <c r="L26" i="16" s="1"/>
  <c r="K25" i="16"/>
  <c r="L25" i="16" s="1"/>
  <c r="K24" i="16"/>
  <c r="L24" i="16" s="1"/>
  <c r="K23" i="16"/>
  <c r="L23" i="16" s="1"/>
  <c r="K22" i="16"/>
  <c r="L22" i="16" s="1"/>
  <c r="K21" i="16"/>
  <c r="L21" i="16" s="1"/>
  <c r="K20" i="16"/>
  <c r="L20" i="16" s="1"/>
  <c r="K19" i="16"/>
  <c r="L19" i="16" s="1"/>
  <c r="K18" i="16"/>
  <c r="L18" i="16" s="1"/>
  <c r="K17" i="16"/>
  <c r="L17" i="16" s="1"/>
  <c r="K16" i="16"/>
  <c r="L16" i="16" s="1"/>
  <c r="K15" i="16"/>
  <c r="L15" i="16" s="1"/>
  <c r="K14" i="16"/>
  <c r="L14" i="16" s="1"/>
  <c r="K13" i="16"/>
  <c r="L13" i="16" s="1"/>
  <c r="K12" i="16"/>
  <c r="L12" i="16" s="1"/>
  <c r="K11" i="16"/>
  <c r="L11" i="16" s="1"/>
  <c r="K10" i="16"/>
  <c r="L10" i="16" s="1"/>
  <c r="I30" i="13"/>
  <c r="J30" i="13" s="1"/>
  <c r="I29" i="13"/>
  <c r="J29" i="13" s="1"/>
  <c r="I28" i="13"/>
  <c r="J28" i="13" s="1"/>
  <c r="I27" i="13"/>
  <c r="J27" i="13" s="1"/>
  <c r="I26" i="13"/>
  <c r="J26" i="13" s="1"/>
  <c r="I25" i="13"/>
  <c r="J25" i="13" s="1"/>
  <c r="I24" i="13"/>
  <c r="J24" i="13" s="1"/>
  <c r="I23" i="13"/>
  <c r="J23" i="13" s="1"/>
  <c r="I22" i="13"/>
  <c r="J22" i="13" s="1"/>
  <c r="I21" i="13"/>
  <c r="J21" i="13" s="1"/>
  <c r="I20" i="13"/>
  <c r="J20" i="13" s="1"/>
  <c r="I19" i="13"/>
  <c r="J19" i="13" s="1"/>
  <c r="I18" i="13"/>
  <c r="J18" i="13" s="1"/>
  <c r="I17" i="13"/>
  <c r="J17" i="13" s="1"/>
  <c r="I16" i="13"/>
  <c r="J16" i="13" s="1"/>
  <c r="I15" i="13"/>
  <c r="J15" i="13" s="1"/>
  <c r="I14" i="13"/>
  <c r="J14" i="13" s="1"/>
  <c r="I13" i="13"/>
  <c r="J13" i="13" s="1"/>
  <c r="I12" i="13"/>
  <c r="J12" i="13" s="1"/>
  <c r="I11" i="13"/>
  <c r="J11" i="13" s="1"/>
  <c r="I10" i="13"/>
  <c r="J10" i="13" s="1"/>
  <c r="I30" i="12"/>
  <c r="J30" i="12" s="1"/>
  <c r="I29" i="12"/>
  <c r="J29" i="12" s="1"/>
  <c r="I28" i="12"/>
  <c r="J28" i="12" s="1"/>
  <c r="I27" i="12"/>
  <c r="J27" i="12" s="1"/>
  <c r="I26" i="12"/>
  <c r="J26" i="12" s="1"/>
  <c r="I25" i="12"/>
  <c r="J25" i="12" s="1"/>
  <c r="I24" i="12"/>
  <c r="J24" i="12" s="1"/>
  <c r="I23" i="12"/>
  <c r="J23" i="12" s="1"/>
  <c r="I22" i="12"/>
  <c r="J22" i="12" s="1"/>
  <c r="I21" i="12"/>
  <c r="J21" i="12" s="1"/>
  <c r="I20" i="12"/>
  <c r="J20" i="12" s="1"/>
  <c r="I19" i="12"/>
  <c r="J19" i="12" s="1"/>
  <c r="I18" i="12"/>
  <c r="J18" i="12" s="1"/>
  <c r="I17" i="12"/>
  <c r="J17" i="12" s="1"/>
  <c r="I16" i="12"/>
  <c r="J16" i="12" s="1"/>
  <c r="I15" i="12"/>
  <c r="J15" i="12" s="1"/>
  <c r="I14" i="12"/>
  <c r="J14" i="12" s="1"/>
  <c r="I13" i="12"/>
  <c r="J13" i="12" s="1"/>
  <c r="I12" i="12"/>
  <c r="J12" i="12" s="1"/>
  <c r="I11" i="12"/>
  <c r="J11" i="12" s="1"/>
  <c r="I10" i="12"/>
  <c r="J10" i="12" s="1"/>
  <c r="T40" i="9"/>
  <c r="U40" i="9" s="1"/>
  <c r="T39" i="9"/>
  <c r="U39" i="9" s="1"/>
  <c r="T38" i="9"/>
  <c r="U38" i="9" s="1"/>
  <c r="T37" i="9"/>
  <c r="U37" i="9" s="1"/>
  <c r="T36" i="9"/>
  <c r="U36" i="9" s="1"/>
  <c r="T35" i="9"/>
  <c r="U35" i="9" s="1"/>
  <c r="T34" i="9"/>
  <c r="U34" i="9" s="1"/>
  <c r="T33" i="9"/>
  <c r="U33" i="9" s="1"/>
  <c r="T32" i="9"/>
  <c r="U32" i="9" s="1"/>
  <c r="T31" i="9"/>
  <c r="U31" i="9" s="1"/>
  <c r="T30" i="9"/>
  <c r="U30" i="9" s="1"/>
  <c r="T29" i="9"/>
  <c r="U29" i="9" s="1"/>
  <c r="T28" i="9"/>
  <c r="U28" i="9" s="1"/>
  <c r="T27" i="9"/>
  <c r="U27" i="9" s="1"/>
  <c r="T26" i="9"/>
  <c r="U26" i="9" s="1"/>
  <c r="T25" i="9"/>
  <c r="U25" i="9" s="1"/>
  <c r="T24" i="9"/>
  <c r="U24" i="9" s="1"/>
  <c r="T23" i="9"/>
  <c r="U23" i="9" s="1"/>
  <c r="T22" i="9"/>
  <c r="U22" i="9" s="1"/>
  <c r="T21" i="9"/>
  <c r="U21" i="9" s="1"/>
  <c r="T20" i="9"/>
  <c r="U20" i="9" s="1"/>
  <c r="T19" i="9"/>
  <c r="U19" i="9" s="1"/>
  <c r="T18" i="9"/>
  <c r="U18" i="9" s="1"/>
  <c r="T17" i="9"/>
  <c r="U17" i="9" s="1"/>
  <c r="T16" i="9"/>
  <c r="U16" i="9" s="1"/>
  <c r="T15" i="9"/>
  <c r="U15" i="9" s="1"/>
  <c r="T14" i="9"/>
  <c r="U14" i="9" s="1"/>
  <c r="T13" i="9"/>
  <c r="U13" i="9" s="1"/>
  <c r="T12" i="9"/>
  <c r="U12" i="9" s="1"/>
  <c r="T11" i="9"/>
  <c r="U11" i="9" s="1"/>
  <c r="T10" i="9"/>
  <c r="U10" i="9" s="1"/>
  <c r="M30" i="7"/>
  <c r="N30" i="7" s="1"/>
  <c r="M29" i="7"/>
  <c r="N29" i="7" s="1"/>
  <c r="M28" i="7"/>
  <c r="N28" i="7" s="1"/>
  <c r="M27" i="7"/>
  <c r="N27" i="7" s="1"/>
  <c r="M26" i="7"/>
  <c r="N26" i="7" s="1"/>
  <c r="M25" i="7"/>
  <c r="N25" i="7" s="1"/>
  <c r="M24" i="7"/>
  <c r="N24" i="7" s="1"/>
  <c r="M23" i="7"/>
  <c r="N23" i="7" s="1"/>
  <c r="M22" i="7"/>
  <c r="N22" i="7" s="1"/>
  <c r="M21" i="7"/>
  <c r="N21" i="7" s="1"/>
  <c r="M20" i="7"/>
  <c r="N20" i="7" s="1"/>
  <c r="M19" i="7"/>
  <c r="N19" i="7" s="1"/>
  <c r="M18" i="7"/>
  <c r="N18" i="7" s="1"/>
  <c r="M17" i="7"/>
  <c r="N17" i="7" s="1"/>
  <c r="M16" i="7"/>
  <c r="N16" i="7" s="1"/>
  <c r="M15" i="7"/>
  <c r="N15" i="7" s="1"/>
  <c r="M14" i="7"/>
  <c r="N14" i="7" s="1"/>
  <c r="M13" i="7"/>
  <c r="N13" i="7" s="1"/>
  <c r="M12" i="7"/>
  <c r="N12" i="7" s="1"/>
  <c r="M11" i="7"/>
  <c r="N11" i="7" s="1"/>
  <c r="M10" i="7"/>
  <c r="N10" i="7" s="1"/>
  <c r="O8" i="52" l="1"/>
  <c r="N8" i="52"/>
  <c r="M5" i="7"/>
  <c r="M4" i="7"/>
  <c r="A4" i="7"/>
  <c r="A3" i="7"/>
  <c r="A2" i="7"/>
  <c r="L8" i="7"/>
  <c r="K8" i="7"/>
  <c r="J8" i="7"/>
  <c r="M8" i="7" l="1"/>
  <c r="N8" i="7"/>
  <c r="M22" i="16" l="1"/>
  <c r="M23" i="16"/>
  <c r="M24" i="16"/>
  <c r="M27" i="16"/>
  <c r="M30" i="16"/>
  <c r="M31" i="16"/>
  <c r="M26" i="16" l="1"/>
  <c r="M25" i="16"/>
  <c r="M29" i="16"/>
  <c r="M28" i="16"/>
  <c r="A4" i="127"/>
  <c r="A3" i="127"/>
  <c r="A2" i="127"/>
  <c r="L5" i="16"/>
  <c r="L4" i="16"/>
  <c r="A4" i="16"/>
  <c r="A3" i="16"/>
  <c r="A2" i="16"/>
  <c r="H5" i="15"/>
  <c r="H4" i="15"/>
  <c r="A4" i="15"/>
  <c r="A3" i="15"/>
  <c r="A2" i="15"/>
  <c r="I5" i="13"/>
  <c r="I4" i="13"/>
  <c r="A4" i="13"/>
  <c r="A3" i="13"/>
  <c r="A2" i="13"/>
  <c r="I5" i="12"/>
  <c r="I4" i="12"/>
  <c r="A4" i="12"/>
  <c r="A3" i="12"/>
  <c r="A2" i="12"/>
  <c r="P5" i="11"/>
  <c r="P4" i="11"/>
  <c r="A4" i="11"/>
  <c r="A3" i="11"/>
  <c r="A2" i="11"/>
  <c r="P5" i="10"/>
  <c r="P4" i="10"/>
  <c r="A4" i="10"/>
  <c r="A3" i="10"/>
  <c r="A2" i="10"/>
  <c r="T5" i="9"/>
  <c r="T4" i="9"/>
  <c r="A4" i="9"/>
  <c r="A3" i="9"/>
  <c r="A2" i="9"/>
  <c r="J5" i="38"/>
  <c r="J4" i="38"/>
  <c r="A4" i="38"/>
  <c r="A3" i="38"/>
  <c r="A2" i="38"/>
  <c r="A4" i="54"/>
  <c r="A3" i="54"/>
  <c r="A2" i="54"/>
  <c r="J10" i="38"/>
  <c r="J11" i="38"/>
  <c r="K11" i="38" s="1"/>
  <c r="J12" i="38"/>
  <c r="K12" i="38" s="1"/>
  <c r="J13" i="38"/>
  <c r="K13" i="38" s="1"/>
  <c r="J14" i="38"/>
  <c r="K14" i="38" s="1"/>
  <c r="J15" i="38"/>
  <c r="K15" i="38" s="1"/>
  <c r="J16" i="38"/>
  <c r="K16" i="38" s="1"/>
  <c r="J17" i="38"/>
  <c r="K17" i="38" s="1"/>
  <c r="J18" i="38"/>
  <c r="K18" i="38" s="1"/>
  <c r="J19" i="38"/>
  <c r="K19" i="38" s="1"/>
  <c r="J20" i="38"/>
  <c r="K20" i="38" s="1"/>
  <c r="J21" i="38"/>
  <c r="K21" i="38" s="1"/>
  <c r="J22" i="38"/>
  <c r="K22" i="38" s="1"/>
  <c r="J23" i="38"/>
  <c r="K23" i="38" s="1"/>
  <c r="J24" i="38"/>
  <c r="K24" i="38" s="1"/>
  <c r="J25" i="38"/>
  <c r="K25" i="38" s="1"/>
  <c r="J26" i="38"/>
  <c r="K26" i="38" s="1"/>
  <c r="J27" i="38"/>
  <c r="K27" i="38" s="1"/>
  <c r="J28" i="38"/>
  <c r="K28" i="38" s="1"/>
  <c r="J29" i="38"/>
  <c r="K29" i="38" s="1"/>
  <c r="J30" i="38"/>
  <c r="K30" i="38" s="1"/>
  <c r="I8" i="38"/>
  <c r="H8" i="38"/>
  <c r="G8" i="38"/>
  <c r="J8" i="38" l="1"/>
  <c r="K10" i="38"/>
  <c r="K8" i="38" s="1"/>
  <c r="J5" i="52" l="1"/>
  <c r="K5" i="52" s="1"/>
  <c r="N23" i="127" l="1"/>
  <c r="N13" i="127"/>
  <c r="H21" i="54"/>
  <c r="H12" i="54"/>
  <c r="E41" i="131"/>
  <c r="D41" i="131"/>
  <c r="H22" i="131"/>
  <c r="G22" i="131"/>
  <c r="E22" i="131"/>
  <c r="D22" i="131"/>
  <c r="I21" i="131"/>
  <c r="F21" i="131"/>
  <c r="I20" i="131"/>
  <c r="F20" i="131"/>
  <c r="I19" i="131"/>
  <c r="F19" i="131"/>
  <c r="I18" i="131"/>
  <c r="F18" i="131"/>
  <c r="I17" i="131"/>
  <c r="F17" i="131"/>
  <c r="M10" i="16"/>
  <c r="M11" i="16"/>
  <c r="M12" i="16"/>
  <c r="M14" i="16"/>
  <c r="M15" i="16"/>
  <c r="M16" i="16"/>
  <c r="M18" i="16"/>
  <c r="M19" i="16"/>
  <c r="M20" i="16"/>
  <c r="M32" i="16"/>
  <c r="M33" i="16"/>
  <c r="M34" i="16"/>
  <c r="M36" i="16"/>
  <c r="M37" i="16"/>
  <c r="M38" i="16"/>
  <c r="M40" i="16"/>
  <c r="J8" i="16"/>
  <c r="I8" i="16"/>
  <c r="H8" i="16"/>
  <c r="H8" i="15"/>
  <c r="G8" i="15"/>
  <c r="I8" i="15"/>
  <c r="H8" i="13"/>
  <c r="G8" i="13"/>
  <c r="F8" i="13"/>
  <c r="H8" i="12"/>
  <c r="G8" i="12"/>
  <c r="F8" i="12"/>
  <c r="P10" i="11"/>
  <c r="Q10" i="11" s="1"/>
  <c r="P11" i="11"/>
  <c r="Q11" i="11" s="1"/>
  <c r="P12" i="11"/>
  <c r="Q12" i="11" s="1"/>
  <c r="P13" i="11"/>
  <c r="Q13" i="11" s="1"/>
  <c r="P14" i="11"/>
  <c r="Q14" i="11" s="1"/>
  <c r="P15" i="11"/>
  <c r="Q15" i="11" s="1"/>
  <c r="P16" i="11"/>
  <c r="Q16" i="11" s="1"/>
  <c r="P17" i="11"/>
  <c r="Q17" i="11" s="1"/>
  <c r="P18" i="11"/>
  <c r="Q18" i="11" s="1"/>
  <c r="P19" i="11"/>
  <c r="Q19" i="11" s="1"/>
  <c r="P20" i="11"/>
  <c r="Q20" i="11" s="1"/>
  <c r="P21" i="11"/>
  <c r="Q21" i="11" s="1"/>
  <c r="P22" i="11"/>
  <c r="Q22" i="11" s="1"/>
  <c r="P23" i="11"/>
  <c r="Q23" i="11" s="1"/>
  <c r="P24" i="11"/>
  <c r="Q24" i="11" s="1"/>
  <c r="P25" i="11"/>
  <c r="Q25" i="11" s="1"/>
  <c r="P26" i="11"/>
  <c r="Q26" i="11" s="1"/>
  <c r="P27" i="11"/>
  <c r="Q27" i="11" s="1"/>
  <c r="P28" i="11"/>
  <c r="Q28" i="11" s="1"/>
  <c r="P29" i="11"/>
  <c r="Q29" i="11" s="1"/>
  <c r="P30" i="11"/>
  <c r="Q30" i="11" s="1"/>
  <c r="O8" i="11"/>
  <c r="N8" i="11"/>
  <c r="M8" i="11"/>
  <c r="P10" i="10"/>
  <c r="Q10" i="10" s="1"/>
  <c r="P11" i="10"/>
  <c r="Q11" i="10" s="1"/>
  <c r="P12" i="10"/>
  <c r="Q12" i="10" s="1"/>
  <c r="P13" i="10"/>
  <c r="Q13" i="10" s="1"/>
  <c r="P14" i="10"/>
  <c r="Q14" i="10" s="1"/>
  <c r="P15" i="10"/>
  <c r="Q15" i="10" s="1"/>
  <c r="P16" i="10"/>
  <c r="Q16" i="10" s="1"/>
  <c r="P17" i="10"/>
  <c r="Q17" i="10" s="1"/>
  <c r="P18" i="10"/>
  <c r="Q18" i="10" s="1"/>
  <c r="P19" i="10"/>
  <c r="Q19" i="10" s="1"/>
  <c r="P20" i="10"/>
  <c r="Q20" i="10" s="1"/>
  <c r="P21" i="10"/>
  <c r="Q21" i="10" s="1"/>
  <c r="P22" i="10"/>
  <c r="Q22" i="10" s="1"/>
  <c r="P23" i="10"/>
  <c r="Q23" i="10" s="1"/>
  <c r="P24" i="10"/>
  <c r="Q24" i="10" s="1"/>
  <c r="P25" i="10"/>
  <c r="Q25" i="10" s="1"/>
  <c r="P26" i="10"/>
  <c r="Q26" i="10" s="1"/>
  <c r="P27" i="10"/>
  <c r="Q27" i="10" s="1"/>
  <c r="P28" i="10"/>
  <c r="Q28" i="10" s="1"/>
  <c r="P29" i="10"/>
  <c r="Q29" i="10" s="1"/>
  <c r="P30" i="10"/>
  <c r="Q30" i="10" s="1"/>
  <c r="O8" i="10"/>
  <c r="N8" i="10"/>
  <c r="M8" i="10"/>
  <c r="S8" i="9"/>
  <c r="R8" i="9"/>
  <c r="Q8" i="9"/>
  <c r="B23" i="127"/>
  <c r="I5" i="52" l="1"/>
  <c r="J19" i="131"/>
  <c r="J20" i="131"/>
  <c r="I22" i="131"/>
  <c r="J21" i="131"/>
  <c r="J18" i="131"/>
  <c r="J17" i="131"/>
  <c r="F22" i="131"/>
  <c r="I8" i="13"/>
  <c r="P8" i="11"/>
  <c r="D13" i="127"/>
  <c r="I8" i="12"/>
  <c r="K8" i="16"/>
  <c r="M8" i="16" s="1"/>
  <c r="T8" i="9"/>
  <c r="C23" i="127"/>
  <c r="P8" i="10"/>
  <c r="M39" i="16"/>
  <c r="M35" i="16"/>
  <c r="M21" i="16"/>
  <c r="M17" i="16"/>
  <c r="M13" i="16"/>
  <c r="J8" i="13"/>
  <c r="J8" i="12"/>
  <c r="Q8" i="11"/>
  <c r="Q8" i="10"/>
  <c r="U8" i="9"/>
  <c r="D23" i="127"/>
  <c r="J22" i="131" l="1"/>
  <c r="C25" i="127"/>
  <c r="L8" i="16"/>
  <c r="C26" i="127" a="1"/>
  <c r="C26" i="12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<sst xmlns="http://schemas.openxmlformats.org/spreadsheetml/2006/main" count="1139" uniqueCount="603">
  <si>
    <t>PROJECT LEDGER</t>
  </si>
  <si>
    <t>Enter the planning activity.</t>
  </si>
  <si>
    <t>Equipment</t>
  </si>
  <si>
    <t>Enter the name of vendor from whom the equipment was purchased.</t>
  </si>
  <si>
    <t>AEL Number &amp; Title</t>
  </si>
  <si>
    <t>Ledger Type</t>
  </si>
  <si>
    <t>Enter the name of the project.</t>
  </si>
  <si>
    <t>Vendor</t>
  </si>
  <si>
    <t>Project Description</t>
  </si>
  <si>
    <t>Final Product</t>
  </si>
  <si>
    <t>Condition and Disposition</t>
  </si>
  <si>
    <t>Modification</t>
  </si>
  <si>
    <t>Grant Year</t>
  </si>
  <si>
    <t>Other Authorized Equipment</t>
  </si>
  <si>
    <t>Invoice Number</t>
  </si>
  <si>
    <t>Title</t>
  </si>
  <si>
    <t>Grant Administration</t>
  </si>
  <si>
    <t>Date:</t>
  </si>
  <si>
    <t>Organization</t>
  </si>
  <si>
    <t>Amount This Request</t>
  </si>
  <si>
    <t>Total Approved</t>
  </si>
  <si>
    <t>Project</t>
  </si>
  <si>
    <t>Funding Source</t>
  </si>
  <si>
    <t>Remaining Balance</t>
  </si>
  <si>
    <t>Deployed Location</t>
  </si>
  <si>
    <t>Enter the equipment's current location.</t>
  </si>
  <si>
    <t>Travel</t>
  </si>
  <si>
    <t>ID Tag Number</t>
  </si>
  <si>
    <t>Enter the date that this equipment was acquired from vendor.</t>
  </si>
  <si>
    <t>Planning Activity</t>
  </si>
  <si>
    <t>Planning</t>
  </si>
  <si>
    <t>Solution Area</t>
  </si>
  <si>
    <t>Solution Area Sub-Category</t>
  </si>
  <si>
    <t>AEL#</t>
  </si>
  <si>
    <t>Hold Trigger</t>
  </si>
  <si>
    <t>Approval Date</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</si>
  <si>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</si>
  <si>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</si>
  <si>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</si>
  <si>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</si>
  <si>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</si>
  <si>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</si>
  <si>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</si>
  <si>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</si>
  <si>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Phone</t>
  </si>
  <si>
    <t>Email</t>
  </si>
  <si>
    <t>City</t>
  </si>
  <si>
    <t>Zip</t>
  </si>
  <si>
    <t>EMPG</t>
  </si>
  <si>
    <t>MATCH</t>
  </si>
  <si>
    <t>Detail</t>
  </si>
  <si>
    <t>Select YES or NO from the drop-down list.</t>
  </si>
  <si>
    <t>Select a Detail option from the drop-down list.</t>
  </si>
  <si>
    <t>Type of Match</t>
  </si>
  <si>
    <t>Total Match Expended</t>
  </si>
  <si>
    <t>M&amp;A</t>
  </si>
  <si>
    <t>EXERCISE</t>
  </si>
  <si>
    <t>Dates of Payroll Period</t>
  </si>
  <si>
    <t>PERSONNEL</t>
  </si>
  <si>
    <t>Total Project Hours</t>
  </si>
  <si>
    <t>Total Cost Charged to Grant</t>
  </si>
  <si>
    <t>Project &amp; Description of Services</t>
  </si>
  <si>
    <t>Expenditure Category</t>
  </si>
  <si>
    <t>Period of Expenditure</t>
  </si>
  <si>
    <t>Activity</t>
  </si>
  <si>
    <t>Conferences</t>
  </si>
  <si>
    <t>Staff Expenses</t>
  </si>
  <si>
    <t>Supplies</t>
  </si>
  <si>
    <t>Staff Salaries</t>
  </si>
  <si>
    <t>Employee Name</t>
  </si>
  <si>
    <t>Provide detailed information on M&amp;A activity.</t>
  </si>
  <si>
    <t>Provide detailed information on the project and description of services.</t>
  </si>
  <si>
    <t>Provide the name of the employee.</t>
  </si>
  <si>
    <t>Select a Solution Area from the drop-down list.</t>
  </si>
  <si>
    <t>2.  Implementing Agency:</t>
  </si>
  <si>
    <t>Meals w/prior approval</t>
  </si>
  <si>
    <t>Community Outreach</t>
  </si>
  <si>
    <t>Tuition</t>
  </si>
  <si>
    <t>Project/Deliverable</t>
  </si>
  <si>
    <t>Deliverable</t>
  </si>
  <si>
    <t>Fee for Deliverable</t>
  </si>
  <si>
    <t>Provide the Total Salary and Benefits Charged for the Reporting Period.</t>
  </si>
  <si>
    <t>Provide the Dates of the Payroll Period.</t>
  </si>
  <si>
    <t>Enter the Period of Expenditure in this column.</t>
  </si>
  <si>
    <t>Enter the Total Cost Charged to the Grant in this column.</t>
  </si>
  <si>
    <t>Enter the Total Project Hours in this column.</t>
  </si>
  <si>
    <t>13.  Certification Paragraph</t>
  </si>
  <si>
    <t>Provide the name of the Consulting Firm and Consultant Name.</t>
  </si>
  <si>
    <t>Public Information and Warning</t>
  </si>
  <si>
    <t>Operational Coordination</t>
  </si>
  <si>
    <t>Forensics and Attribution</t>
  </si>
  <si>
    <t>Community Resilience</t>
  </si>
  <si>
    <t>Critical Transportation</t>
  </si>
  <si>
    <t>Economic Recovery</t>
  </si>
  <si>
    <t>Intelligence and Information Sharing</t>
  </si>
  <si>
    <t>Cybersecurity</t>
  </si>
  <si>
    <t>Long-term Vulnerability Reduction</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</si>
  <si>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</si>
  <si>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</si>
  <si>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</si>
  <si>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</si>
  <si>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</si>
  <si>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</si>
  <si>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</si>
  <si>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</si>
  <si>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</si>
  <si>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</si>
  <si>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</si>
  <si>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</si>
  <si>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</si>
  <si>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</si>
  <si>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FIPS #</t>
  </si>
  <si>
    <t>4.  Location of Project:</t>
  </si>
  <si>
    <t>AUTHORIZED AGENT AND CONTACT INFORMATION</t>
  </si>
  <si>
    <t>Materials &amp; Supplies</t>
  </si>
  <si>
    <t>Staffing</t>
  </si>
  <si>
    <t>EOC Construction &amp; Renovation</t>
  </si>
  <si>
    <t>EOC Construction</t>
  </si>
  <si>
    <t>EOC Renovation</t>
  </si>
  <si>
    <t>Maintenance &amp; Sustainment</t>
  </si>
  <si>
    <t>Maintenance Contracts &amp; Warranties</t>
  </si>
  <si>
    <t>Repair &amp; Replacement Costs</t>
  </si>
  <si>
    <t>Upgrades</t>
  </si>
  <si>
    <t>User fees</t>
  </si>
  <si>
    <t>Request #</t>
  </si>
  <si>
    <t>CALIFORNIA GOVERNOR'S OFFICE OF EMERGENCY SERVICES</t>
  </si>
  <si>
    <t>(Cal OES Use Only)</t>
  </si>
  <si>
    <t xml:space="preserve">Cal OES # </t>
  </si>
  <si>
    <t>(FOR Cal OES USE ONLY)</t>
  </si>
  <si>
    <t>Subaward #</t>
  </si>
  <si>
    <t>GRANT SUBAWARD FACE SHEET</t>
  </si>
  <si>
    <t>The California Governor's Office of Emergency Services (Cal OES) hereby makes a Grant Subaward of funds to the following:</t>
  </si>
  <si>
    <t>1.  Subrecipient:</t>
  </si>
  <si>
    <t>Direct/Subaward</t>
  </si>
  <si>
    <t>1.  Subrecipient</t>
  </si>
  <si>
    <t>ICR Base</t>
  </si>
  <si>
    <t>Rate</t>
  </si>
  <si>
    <t>7.  Indirect Cost Rate:</t>
  </si>
  <si>
    <t>Provide detailed information on Indirect Cost activity.</t>
  </si>
  <si>
    <t>Select an ICR Base from the drop-down list.</t>
  </si>
  <si>
    <t>Match Description</t>
  </si>
  <si>
    <t>Facilities &amp; Administration</t>
  </si>
  <si>
    <t>Rental Cost</t>
  </si>
  <si>
    <t>Budgeted Cost</t>
  </si>
  <si>
    <t>DIRECT COSTS</t>
  </si>
  <si>
    <t>Total Costs</t>
  </si>
  <si>
    <t>Costs Applicable to ICR</t>
  </si>
  <si>
    <t>SUBAWARDS</t>
  </si>
  <si>
    <t>TOTAL DIRECT COSTS</t>
  </si>
  <si>
    <t>Enter the Invoice Number for the equipment.</t>
  </si>
  <si>
    <t>Percentage Expended</t>
  </si>
  <si>
    <t>INDIRECT COSTS</t>
  </si>
  <si>
    <t>Utilities</t>
  </si>
  <si>
    <t>Use the drop-down list to identify if the Project is Direct or Subaward</t>
  </si>
  <si>
    <t>Threats and Hazards Identification</t>
  </si>
  <si>
    <t>On-scene Security, Protection, and Law Enforcement</t>
  </si>
  <si>
    <t>Logistics and Supply Chain Management</t>
  </si>
  <si>
    <t>Fire Management and Suppression</t>
  </si>
  <si>
    <t>Consultant / Contractor Fee</t>
  </si>
  <si>
    <t>Supplies / Materials / Production Costs</t>
  </si>
  <si>
    <t>Communications Services</t>
  </si>
  <si>
    <t>Develop and Enhance Plans, Protocols, Programs, &amp; Systems</t>
  </si>
  <si>
    <t>Certification / Recertification of Instructors</t>
  </si>
  <si>
    <t>Public Health, Healthcare, and Emergency Medical Services</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</si>
  <si>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</si>
  <si>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</si>
  <si>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</si>
  <si>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</si>
  <si>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Course Development, Delivery, and Evaluation</t>
  </si>
  <si>
    <t>Design, Develop, Conduct and Evaluate</t>
  </si>
  <si>
    <t>15. Official Authorized to Sign for Subrecipient:</t>
  </si>
  <si>
    <t>16.  Federal Employer ID Number</t>
  </si>
  <si>
    <t>%</t>
  </si>
  <si>
    <t>Please review, and if applicable, provide the necessary documentation.</t>
  </si>
  <si>
    <t>Enter the complete name of the agency responsible for the day-to-day operation of the grant (e.g. Sheriff, Police Department, or Department of Public Works). If the Implementing Agency is the same as the Subrecipient, enter the same title again.</t>
  </si>
  <si>
    <t>14.  CA Public Records Act</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</si>
  <si>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</si>
  <si>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</si>
  <si>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Select YES, NO, or N/A from the drop-down list.</t>
  </si>
  <si>
    <t>Percent Expended</t>
  </si>
  <si>
    <t xml:space="preserve">Select a Solution Area from the drop-down list.  </t>
  </si>
  <si>
    <t>Provide a description of equipment and quantity. If Item is Mobile or Portable identify as such.</t>
  </si>
  <si>
    <t xml:space="preserve">Enter the Percentage Rate.  </t>
  </si>
  <si>
    <t>Total Cost Charged to this Grant</t>
  </si>
  <si>
    <t>Current Match</t>
  </si>
  <si>
    <t>Authorized Agent</t>
  </si>
  <si>
    <t>Direct /
Subaward</t>
  </si>
  <si>
    <t>Solution Area
Sub-Category</t>
  </si>
  <si>
    <t>Project Title</t>
  </si>
  <si>
    <t>Core
Capabilities</t>
  </si>
  <si>
    <t>Capability
Building</t>
  </si>
  <si>
    <t>Access Control and Identity Verification</t>
  </si>
  <si>
    <t>Mass Search and Rescue Operations</t>
  </si>
  <si>
    <t>SAFECOM
Compliance</t>
  </si>
  <si>
    <t>Less Distorting Costs</t>
  </si>
  <si>
    <t>POP Start Date</t>
  </si>
  <si>
    <t>POP End Date</t>
  </si>
  <si>
    <t>Total 
Approved</t>
  </si>
  <si>
    <t>Remaining
Balance</t>
  </si>
  <si>
    <t>TOTAL ALLOWABLE INDIRECT COSTS</t>
  </si>
  <si>
    <t>TOTAL BUDGETED INDIRECT COSTS</t>
  </si>
  <si>
    <t>Day-to-Day Activities / Emergency Mgmt Support Operations</t>
  </si>
  <si>
    <t>Performance Period</t>
  </si>
  <si>
    <t>Core Capabilities</t>
  </si>
  <si>
    <t>Select a Core Capabilities from the drop-down list.</t>
  </si>
  <si>
    <t>Capability Building</t>
  </si>
  <si>
    <t>Select Capability Building from the drop-down list.</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</si>
  <si>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</si>
  <si>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</si>
  <si>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</si>
  <si>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Period</t>
  </si>
  <si>
    <t>Indirect Cost Rate for Period</t>
  </si>
  <si>
    <t>Enter the indirect cost rate for period</t>
  </si>
  <si>
    <t>Select ICR Base from the drop-down</t>
  </si>
  <si>
    <t>Deployable /
Shareable</t>
  </si>
  <si>
    <t>Amount
This Request</t>
  </si>
  <si>
    <t>Total
Approved</t>
  </si>
  <si>
    <t>Expenditure
Category</t>
  </si>
  <si>
    <t>Budgeted
Cost</t>
  </si>
  <si>
    <t>Project
Description</t>
  </si>
  <si>
    <t>Solution
Area</t>
  </si>
  <si>
    <t>Amount 
This Request</t>
  </si>
  <si>
    <t>Planning
Activity</t>
  </si>
  <si>
    <t>Approval
Date</t>
  </si>
  <si>
    <t>Hold
Trigger</t>
  </si>
  <si>
    <t>Final
Product</t>
  </si>
  <si>
    <t>AEL
Title</t>
  </si>
  <si>
    <t>Invoice
Number</t>
  </si>
  <si>
    <t>Condition &amp;
Disposition</t>
  </si>
  <si>
    <t>Deployed
Location</t>
  </si>
  <si>
    <t>Course
Name</t>
  </si>
  <si>
    <t xml:space="preserve">Training
Activity </t>
  </si>
  <si>
    <t xml:space="preserve">Identified
Host </t>
  </si>
  <si>
    <t>Exercise
Title</t>
  </si>
  <si>
    <t>Date of
Exercise</t>
  </si>
  <si>
    <t>Previously
Approved
Amount</t>
  </si>
  <si>
    <t>Project
Title</t>
  </si>
  <si>
    <t>Total
Budgeted
Cost</t>
  </si>
  <si>
    <t>Total Match
Expended</t>
  </si>
  <si>
    <t>Percentage
Expended</t>
  </si>
  <si>
    <t>ID Tag
Number</t>
  </si>
  <si>
    <t>Feedback
Number</t>
  </si>
  <si>
    <t>Total # of
Trainee(s)</t>
  </si>
  <si>
    <t>Identified
Host</t>
  </si>
  <si>
    <t>Consulting Firm /
Consultant Name</t>
  </si>
  <si>
    <t>Project /
Description of Services</t>
  </si>
  <si>
    <t>Period of
Expenditure</t>
  </si>
  <si>
    <t>Project /
Deliverable</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</si>
  <si>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</si>
  <si>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</si>
  <si>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</si>
  <si>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</si>
  <si>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</si>
  <si>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</si>
  <si>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</si>
  <si>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</si>
  <si>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prompt. It is recommended that you have virus software installed and updated if other files.</t>
    </r>
  </si>
  <si>
    <t xml:space="preserve">Below is a table of the macro buttons available on many of the worksheets in this workbook.  </t>
  </si>
  <si>
    <t>Button</t>
  </si>
  <si>
    <t>Function</t>
  </si>
  <si>
    <t>New Mod Item</t>
  </si>
  <si>
    <t>Selects the entire row(s) of the selected cell(s) and changes the font color to black.  Any strikethroughs will be removed.</t>
  </si>
  <si>
    <t>Selects the entire row(s) of the selected cell(s) and changes the font color to red.  A red strikethrough will be added.</t>
  </si>
  <si>
    <t>Selects the entire row(s) of the selected cell(s) and changes the font color to blue.  Any strikethroughs will be removed.</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</si>
  <si>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</si>
  <si>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</si>
  <si>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Form Field</t>
  </si>
  <si>
    <t>15.  Official Authorized to sign for the Subrecipient</t>
  </si>
  <si>
    <t>3.    Implementing Agency Address</t>
  </si>
  <si>
    <t>2.    Implementing Agency</t>
  </si>
  <si>
    <t>4.    Location of Project</t>
  </si>
  <si>
    <t>5.    Disaster/Program Title</t>
  </si>
  <si>
    <t>6.    Performance Period</t>
  </si>
  <si>
    <t>7.    Indirect Cost Rate</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</si>
  <si>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</si>
  <si>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</si>
  <si>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</si>
  <si>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</si>
  <si>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</si>
  <si>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</si>
  <si>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</si>
  <si>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</si>
  <si>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</si>
  <si>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</si>
  <si>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</si>
  <si>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Enter the total amount of grant funding budgeted for the line item.</t>
  </si>
  <si>
    <t>Enter the condition of equipment by selecting the appropriate drop-down item. If the equipment is not in use, please use the "Deployed Location" column to explain current status.</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</si>
  <si>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</si>
  <si>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</si>
  <si>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</si>
  <si>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r>
      <t xml:space="preserve">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</si>
  <si>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Total Salary and Benefits Charged for this Reporting Period</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</si>
  <si>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</si>
  <si>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</si>
  <si>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</si>
  <si>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</si>
  <si>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</si>
  <si>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</si>
  <si>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</si>
  <si>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</si>
  <si>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r>
      <t>WORKBOOK INSTRUCTIONS</t>
    </r>
    <r>
      <rPr>
        <sz val="12"/>
        <color indexed="9"/>
        <rFont val="Century Gothic"/>
        <family val="2"/>
      </rPr>
      <t/>
    </r>
  </si>
  <si>
    <t>This field is auto-populated with the grant Performance Period as described on the Face Sheet Tab</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</si>
  <si>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</si>
  <si>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</si>
  <si>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t>Ledger Column Name</t>
  </si>
  <si>
    <t>Direct / Subaward</t>
  </si>
  <si>
    <t>Noncompetitive
Procurement
over 250k</t>
  </si>
  <si>
    <t>Previously 
Approved
Amount</t>
  </si>
  <si>
    <t>Noncompetitive
Procurement
over $250k</t>
  </si>
  <si>
    <t>OT / Backfill</t>
  </si>
  <si>
    <t>Environmental Response / Health and Safety</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</si>
  <si>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</si>
  <si>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Noncompetitive Procurement over 250k</t>
  </si>
  <si>
    <t>Equipment Description</t>
  </si>
  <si>
    <t>SAFECOM Compliance</t>
  </si>
  <si>
    <t>Acquisition
Date</t>
  </si>
  <si>
    <t>Acquisition Date</t>
  </si>
  <si>
    <t>Noncompetitive Procurement over $250k</t>
  </si>
  <si>
    <t>If project is subject to a Hold, select the Hold type from drop-down list.</t>
  </si>
  <si>
    <t>If applicable, enter date when hold was released/approved.</t>
  </si>
  <si>
    <t>VS#</t>
  </si>
  <si>
    <t xml:space="preserve">3.  Implementing Agency Address: </t>
  </si>
  <si>
    <t xml:space="preserve">          (Street)</t>
  </si>
  <si>
    <t>(City)</t>
  </si>
  <si>
    <t>(Zip+4)</t>
  </si>
  <si>
    <t xml:space="preserve">          (City)</t>
  </si>
  <si>
    <t>(County)</t>
  </si>
  <si>
    <t>(Start Date)</t>
  </si>
  <si>
    <t>Item Number</t>
  </si>
  <si>
    <t xml:space="preserve">A. State
</t>
  </si>
  <si>
    <t xml:space="preserve">B. Federal
</t>
  </si>
  <si>
    <t xml:space="preserve">C. Total
</t>
  </si>
  <si>
    <t>D. Cash Match</t>
  </si>
  <si>
    <t>E. In-Kind Match</t>
  </si>
  <si>
    <t>F. Total Match</t>
  </si>
  <si>
    <t>Total</t>
  </si>
  <si>
    <t>Cost</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</si>
  <si>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and the Assurances/Certifications.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</si>
  <si>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6250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</si>
  <si>
    <t>Zip Code+4:</t>
  </si>
  <si>
    <t>(Cal OES Fiscal Officer)</t>
  </si>
  <si>
    <t>(Date)</t>
  </si>
  <si>
    <t>(Cal OES Director or Designee)</t>
  </si>
  <si>
    <t>Deletes entire row(s) of selected cell(s).  Selection must be contiguous if multiple cells are selected.</t>
  </si>
  <si>
    <t>8-12. Fund Allocations and Total Project Cost</t>
  </si>
  <si>
    <r>
      <t xml:space="preserve">Section 1:  </t>
    </r>
    <r>
      <rPr>
        <b/>
        <u/>
        <sz val="15"/>
        <color indexed="9"/>
        <rFont val="Century Gothic"/>
        <family val="2"/>
      </rPr>
      <t>MACROS</t>
    </r>
  </si>
  <si>
    <r>
      <rPr>
        <b/>
        <sz val="15"/>
        <color theme="0"/>
        <rFont val="Century Gothic"/>
        <family val="2"/>
      </rPr>
      <t xml:space="preserve">Section 2:   </t>
    </r>
    <r>
      <rPr>
        <b/>
        <u/>
        <sz val="15"/>
        <color theme="0"/>
        <rFont val="Century Gothic"/>
        <family val="2"/>
      </rPr>
      <t>GRANT SUBAWARD FACE SHEET</t>
    </r>
  </si>
  <si>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</si>
  <si>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The Authorized Agent sheet must accompany ALL Reimbursement Requests, Modifications, and the Initial Application.</t>
  </si>
  <si>
    <r>
      <t xml:space="preserve">If your consultant/contractor invoiced you for their services using a fee for each deliverable, then fill in the cost for the product in the Fee for Deliverable column.  </t>
    </r>
    <r>
      <rPr>
        <i/>
        <sz val="12"/>
        <rFont val="Century Gothic"/>
        <family val="2"/>
      </rPr>
      <t>(e.g.: $10,000 for a reverse 911/telephone emergency notification system)</t>
    </r>
  </si>
  <si>
    <r>
      <t xml:space="preserve">Provide detailed information on the project and description of services. 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</si>
  <si>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
  </si>
  <si>
    <r>
      <rPr>
        <b/>
        <sz val="14"/>
        <rFont val="Century Gothic"/>
        <family val="2"/>
      </rPr>
      <t>Federally Approved ICR</t>
    </r>
    <r>
      <rPr>
        <sz val="14"/>
        <rFont val="Century Gothic"/>
        <family val="2"/>
      </rPr>
      <t xml:space="preserve"> (if applicable):</t>
    </r>
  </si>
  <si>
    <t>Authorized Agent
Name</t>
  </si>
  <si>
    <t>Exercise
Type</t>
  </si>
  <si>
    <t xml:space="preserve">Adds row below the selected cell.  </t>
  </si>
  <si>
    <t>Add Row</t>
  </si>
  <si>
    <t>Delete Row</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</si>
  <si>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</si>
  <si>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t>This field auto-populates with the cumulative expenditures of all reimbursement requests prior to the current request.  This value does not include any match amounts.</t>
  </si>
  <si>
    <t>Select the project letter from the drop-down list that corresponds with the Project Ledger.</t>
  </si>
  <si>
    <t>Select a Solution Area Sub-Category from the drop-down list that corresponds with the Project Ledger.</t>
  </si>
  <si>
    <t>Enter a description of the final product for this Planning activity. This must be a tangible item such as a manual, procedure, etc. Please contact your Program Representative for further examples of final products.</t>
  </si>
  <si>
    <t>This field auto-populates with the cumulative expenditures as of all reimbursement requests prior to the current request.  This value does not include any match amounts.</t>
  </si>
  <si>
    <t>Enter the ID Tag Number used to identify this equipment with. Subrecipient may use a product's serial number, or their own internal numbering format to tag equipment.  ID Tag Number must be available during monitoring visits.</t>
  </si>
  <si>
    <t>Select 50% or 100% from the drop-down list, or enter the appropriate percentage.</t>
  </si>
  <si>
    <t>Date AAR/IP
E-mailed to
HSEEP</t>
  </si>
  <si>
    <t xml:space="preserve">Select a Solution Area Sub-Category from the drop-down list that corresponds with the Project Ledger. This list is dependent on a selection from the Solution Area Category drop-down list. The Solution Area Sub-Category will not display the drop-down list unless a Solution Area Category is selected.  </t>
  </si>
  <si>
    <t>Enter the description of the Match activity.</t>
  </si>
  <si>
    <t>Select the Type of Match:  Cash or In-Kind</t>
  </si>
  <si>
    <t>Total Budgeted Indirect Costs</t>
  </si>
  <si>
    <t>Total Direct Costs</t>
  </si>
  <si>
    <t>Total Allowable Indirect Costs</t>
  </si>
  <si>
    <t>Enter Total Costs.</t>
  </si>
  <si>
    <t>Enter Less Distorting Costs.</t>
  </si>
  <si>
    <t>Enter the time period for which the indirect cost rate is valid.  Use the format: Month/Year through Month/Year.</t>
  </si>
  <si>
    <t>This field auto-populates with the cumulative amount expended for the line item.  This value does not include any match amounts.</t>
  </si>
  <si>
    <t>Expenditures To Date</t>
  </si>
  <si>
    <t>This field auto-populates with the total expenditures to date for the line item.  This value includes match amounts.</t>
  </si>
  <si>
    <t>New Request</t>
  </si>
  <si>
    <t xml:space="preserve">Populates the Ledger Type field with "Reimbursement Request" and the Date field with today's date.  A new "Request #" field will appear. </t>
  </si>
  <si>
    <t xml:space="preserve">Populates the Ledger Type field with "Modification" and the Date field with today's date.  A new "Request #" field will appear. </t>
  </si>
  <si>
    <t>Enter the nine digit Federal Employer Identification Number for the Implementing Agency.</t>
  </si>
  <si>
    <t>Spacing</t>
  </si>
  <si>
    <r>
      <rPr>
        <b/>
        <sz val="15"/>
        <color theme="0"/>
        <rFont val="Century Gothic"/>
        <family val="2"/>
      </rPr>
      <t xml:space="preserve">Section 5: </t>
    </r>
    <r>
      <rPr>
        <b/>
        <u/>
        <sz val="15"/>
        <color theme="0"/>
        <rFont val="Century Gothic"/>
        <family val="2"/>
      </rPr>
      <t xml:space="preserve"> PLANNING</t>
    </r>
  </si>
  <si>
    <t>CONSULTANT / CONTRACTOR</t>
  </si>
  <si>
    <t>16. Federal Employer ID Number:</t>
  </si>
  <si>
    <t>Enter Total Indirect Costs Budgeted; this value should be not be greater than the Total Allowable Indirect Costs.</t>
  </si>
  <si>
    <t>SUBTOTAL ELIGIBLE DIRECT COSTS</t>
  </si>
  <si>
    <t>TOTAL COSTS</t>
  </si>
  <si>
    <t>COSTS APPLICABLE TO ICR</t>
  </si>
  <si>
    <t>SUBTOTAL ELIGIBLE SUBAWARD COSTS</t>
  </si>
  <si>
    <t>% of Federal Funds Used in the Purchase</t>
  </si>
  <si>
    <t>04 - Information Technology</t>
  </si>
  <si>
    <t>06 - Interoperable Communications Equipment</t>
  </si>
  <si>
    <t>14 - Physical Security Enhancement Equipment</t>
  </si>
  <si>
    <t>19 - CBRNE Logistical Support Equipment</t>
  </si>
  <si>
    <t>21 - Other Authorized Equipment</t>
  </si>
  <si>
    <t>(End Date)</t>
  </si>
  <si>
    <t>5.  Disaster/Program Title:</t>
  </si>
  <si>
    <t>Percent
Expended</t>
  </si>
  <si>
    <t>EQUIPMENT</t>
  </si>
  <si>
    <t>TRAINING</t>
  </si>
  <si>
    <t>ORGANIZATION</t>
  </si>
  <si>
    <t>PLANNING</t>
  </si>
  <si>
    <t>Equipment Description
(include Qty.)</t>
  </si>
  <si>
    <t>Keyboard Shortcut</t>
  </si>
  <si>
    <t>10 - Power Equipment</t>
  </si>
  <si>
    <t xml:space="preserve">Duplicates the active worksheet for reimbursement and modification requests, placing it immediately after the original worksheet.  An input box will appear to name the new worksheet.  Remember to use the most recent version of the worksheet when creating a new request. </t>
  </si>
  <si>
    <t>Column1</t>
  </si>
  <si>
    <t>Column2</t>
  </si>
  <si>
    <t>Column3</t>
  </si>
  <si>
    <t>Column4</t>
  </si>
  <si>
    <t>Column5</t>
  </si>
  <si>
    <t>Column6</t>
  </si>
  <si>
    <t>Column7</t>
  </si>
  <si>
    <t>Column8</t>
  </si>
  <si>
    <t>Column9</t>
  </si>
  <si>
    <t>Column10</t>
  </si>
  <si>
    <t>(Select)</t>
  </si>
  <si>
    <t>05 - Cybersecurity Enhancement Equipment</t>
  </si>
  <si>
    <t>11 - CBRNE Reference Materials</t>
  </si>
  <si>
    <t xml:space="preserve">Use this ledger to submit funding information for projects, as well as submitting Cash Requests and Modifications. </t>
  </si>
  <si>
    <t>Enter the "Cash Request" or "Modification" number associated with this request.</t>
  </si>
  <si>
    <t>This field is for Cash Requests only:  Enter the requested dollar amount for this request.</t>
  </si>
  <si>
    <t>This field is for Cash Requests only:  Enter the match amount for the line item.</t>
  </si>
  <si>
    <t>This field is for Cash Requests only:  Enter the requested dollar amount for the line item.</t>
  </si>
  <si>
    <t>Expenditures
To Date
(w/Match)</t>
  </si>
  <si>
    <t>End of Instruction page</t>
  </si>
  <si>
    <r>
      <rPr>
        <sz val="12"/>
        <rFont val="Century Gothic"/>
        <family val="2"/>
      </rPr>
      <t>Place the AEL Number and Title in these columns. The AEL Number and Title can be obtained from the following link:</t>
    </r>
    <r>
      <rPr>
        <b/>
        <u/>
        <sz val="12"/>
        <rFont val="Century Gothic"/>
        <family val="2"/>
      </rPr>
      <t xml:space="preserve">
Authorized Equipment List</t>
    </r>
  </si>
  <si>
    <t>EMPG-A</t>
  </si>
  <si>
    <t>Cal OES Approval</t>
  </si>
  <si>
    <t xml:space="preserve">Using the Macro buttons, specify what type of ledger is being completed (Application, Advance, Reimbursement, or Modification). Enter the request number. </t>
  </si>
  <si>
    <t>Select the appropriate funding source used for this project.  Funds from one funding source cannot be moved to another funding source.</t>
  </si>
  <si>
    <t>INDIRECT COSTS - SUMMARY RECAP OF COSTS CLAIMED</t>
  </si>
  <si>
    <t>Select "Facilities &amp; Administration " from the drop-down list.</t>
  </si>
  <si>
    <t>Select "Grant Administration" from the drop-down list.</t>
  </si>
  <si>
    <t>Rental / Lease Space Costs</t>
  </si>
  <si>
    <t>Day to Day Activities / Operations Supporting Emergency Management</t>
  </si>
  <si>
    <t>Develop / Enhance Plans, Protocols, Programs, and Systems</t>
  </si>
  <si>
    <t>Indirect Costs</t>
  </si>
  <si>
    <t>Communication Services</t>
  </si>
  <si>
    <t>Same as Project Ledger</t>
  </si>
  <si>
    <t>DD_Planning_SubCat</t>
  </si>
  <si>
    <t>DD_Organization_SubCat</t>
  </si>
  <si>
    <t>DD_Equipment_SubCat</t>
  </si>
  <si>
    <t>DD_Training_SubCat</t>
  </si>
  <si>
    <t>DD_Exercise_SubCat</t>
  </si>
  <si>
    <t>DD_MA_SubCat</t>
  </si>
  <si>
    <t>DD_EOC_SubCat</t>
  </si>
  <si>
    <t>DD_Maintenance_SubCat</t>
  </si>
  <si>
    <t>DD_Indirect_SubCat</t>
  </si>
  <si>
    <t>DD_PL_SolutionArea</t>
  </si>
  <si>
    <t>DD_PL_CoreCapabilities</t>
  </si>
  <si>
    <t>DD_Planning_Expenditure1</t>
  </si>
  <si>
    <t>DD_Planning_Expenditure2</t>
  </si>
  <si>
    <t>DD_Planning_Expenditure3</t>
  </si>
  <si>
    <t>DD_Planning_Expenditure4</t>
  </si>
  <si>
    <t>DD_Organization_Expenditure1</t>
  </si>
  <si>
    <t>DD_Organization_Expenditure2</t>
  </si>
  <si>
    <t>DD_Training_Expenditure1</t>
  </si>
  <si>
    <t>DD_Training_Expenditure2</t>
  </si>
  <si>
    <t>DD_Training_Expenditure3</t>
  </si>
  <si>
    <t>DD_Exercise_Expenditure1</t>
  </si>
  <si>
    <t>DD_Exercise_Expenditure2</t>
  </si>
  <si>
    <t>DD_MA_Expenditure1</t>
  </si>
  <si>
    <t>DD_CC_SolutionArea</t>
  </si>
  <si>
    <t>DD_CC_Planning_SubCat</t>
  </si>
  <si>
    <t>DD_CC_Organization_SubCat</t>
  </si>
  <si>
    <t>DD_CC_Equipment_SubCat</t>
  </si>
  <si>
    <t>DD_CC_Training_SubCat</t>
  </si>
  <si>
    <t>DD_CC_Exercise_SubCat</t>
  </si>
  <si>
    <t>DD_CC_MA_SubCat</t>
  </si>
  <si>
    <t>DD_CC_EOC_SubCat</t>
  </si>
  <si>
    <t>DD_CC_Maintenance_SubCat</t>
  </si>
  <si>
    <t>DD_CC_Planning_Expenditure1</t>
  </si>
  <si>
    <t>DD_CC_Planning_Expenditure2</t>
  </si>
  <si>
    <t>DD_CC_Planning_Expenditure3</t>
  </si>
  <si>
    <t>DD_CC_Maintenance_Expenditure1</t>
  </si>
  <si>
    <t>DD_CC_Organization_Expenditure1</t>
  </si>
  <si>
    <t>DD_CC_Training_Expenditure1</t>
  </si>
  <si>
    <t>DD_CC_Equipment_Expenditure1</t>
  </si>
  <si>
    <t>DD_CC_Training_Expenditure2</t>
  </si>
  <si>
    <t>DD_CC_Exercise_Expenditure1</t>
  </si>
  <si>
    <t>DD_CC_Exercise_Expenditure2</t>
  </si>
  <si>
    <t>DD_CC_MA_Expenditure1</t>
  </si>
  <si>
    <t>DD_CC_EOC_Expenditure1</t>
  </si>
  <si>
    <t>DD_CC_EOC_Expenditure2</t>
  </si>
  <si>
    <t>DD_CC_Maintenance_Expenditure2</t>
  </si>
  <si>
    <t>DD_CC_Maintenance_Expenditure3</t>
  </si>
  <si>
    <t>DD_CC_Maintenance_Expenditure4</t>
  </si>
  <si>
    <t>DD_Personnel_SolutionArea</t>
  </si>
  <si>
    <t>DD_Personnel_Planning_SubCat</t>
  </si>
  <si>
    <t>DD_Personnel_Organization_SubCat</t>
  </si>
  <si>
    <t>DD_Personnel_Training_SubCat</t>
  </si>
  <si>
    <t>DD_Personnel_Exercise_SubCat</t>
  </si>
  <si>
    <t>DD_Personnel_MA_SubCat</t>
  </si>
  <si>
    <t>DD_Personnel_Planning SubCat</t>
  </si>
  <si>
    <t>EOC CONSTRUCTION &amp; RENOVATION</t>
  </si>
  <si>
    <t>MAINTENANCE &amp; SUSTAINMENT</t>
  </si>
  <si>
    <t>LESS DISTORTING COSTS</t>
  </si>
  <si>
    <t>LESS EXCLUDED SUBAWARD COSTS</t>
  </si>
  <si>
    <t xml:space="preserve">Total Salary &amp; Benefits Charged for this Reporting Period </t>
  </si>
  <si>
    <t>AUTHORIZED AGENT</t>
  </si>
  <si>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</si>
  <si>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r>
      <t xml:space="preserve">Supporting Information for Application, Modification, or Request for Federal Funds
</t>
    </r>
    <r>
      <rPr>
        <b/>
        <sz val="14"/>
        <color rgb="FFAA0000"/>
        <rFont val="Century Gothic"/>
        <family val="2"/>
      </rPr>
      <t>This claim is for costs incurred within the grant performance period.</t>
    </r>
  </si>
  <si>
    <t>This request is for a/an:</t>
  </si>
  <si>
    <t>through</t>
  </si>
  <si>
    <t>Under Penalty of Perjury, I certify that:</t>
  </si>
  <si>
    <t>I am the duly authorized officer of the claimant herein.  This claim is true, correct, and all expenditures were made in accordance with applicable laws, rules, regulations, and grant conditions and assurances.</t>
  </si>
  <si>
    <t>Statement of Certification - Authorized Agent</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</si>
  <si>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</si>
  <si>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</si>
  <si>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</si>
  <si>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Signature of Authorized Agent</t>
  </si>
  <si>
    <t>Date</t>
  </si>
  <si>
    <r>
      <t xml:space="preserve">ICR PERIOD </t>
    </r>
    <r>
      <rPr>
        <sz val="14"/>
        <color theme="1"/>
        <rFont val="Century Gothic"/>
        <family val="2"/>
      </rPr>
      <t>(Mo/Yr through Mo/Yr)</t>
    </r>
  </si>
  <si>
    <t>INDIRECT COST RATE FOR PERIOD</t>
  </si>
  <si>
    <t>ICR BASE</t>
  </si>
  <si>
    <t>Enter the project letter from the drop-down list.</t>
  </si>
  <si>
    <t>Ctrl + Shift + G</t>
  </si>
  <si>
    <t>Ctrl + Shift + Y</t>
  </si>
  <si>
    <t>Creates a new worksheet with a pivot table that aggregates Budgeted Costs by Solution Area.  Only works on the Project Ledger tab.</t>
  </si>
  <si>
    <t>Duplicates the active sheet, then deletes the red lines and changes blue font to black font.</t>
  </si>
  <si>
    <t>Section 3:  AUTHORIZED AGENT CONTACT INFORMATION</t>
  </si>
  <si>
    <t>Section 4:  PROJECT LEDGER</t>
  </si>
  <si>
    <t>6.  Performance /
Budget Period:</t>
  </si>
  <si>
    <t>1a. UEI:</t>
  </si>
  <si>
    <t>2a. UEI:</t>
  </si>
  <si>
    <t>G. Total Cost</t>
  </si>
  <si>
    <t>Point of Contact (POC)
Name</t>
  </si>
  <si>
    <t>MISCELLANEOUS</t>
  </si>
  <si>
    <t>CDFA</t>
  </si>
  <si>
    <t>97.042 (EMPG)</t>
  </si>
  <si>
    <t>97.067 (HSGP)</t>
  </si>
  <si>
    <t>97.008 (NSGP)</t>
  </si>
  <si>
    <t>Ctrl + Shift + I</t>
  </si>
  <si>
    <t>WORKBOOK Named Ranges</t>
  </si>
  <si>
    <t>Award</t>
  </si>
  <si>
    <t>EOC  97.052</t>
  </si>
  <si>
    <t>Emergency Operations Center Grant Program</t>
  </si>
  <si>
    <t>02 - Explosive Device Mitigation &amp; Remediation</t>
  </si>
  <si>
    <t>EOC</t>
  </si>
  <si>
    <t>1a. Unique Entity Identifier (UEI)</t>
  </si>
  <si>
    <r>
      <t xml:space="preserve">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t>
    </r>
    <r>
      <rPr>
        <b/>
        <u/>
        <sz val="12"/>
        <rFont val="Century Gothic"/>
        <family val="2"/>
      </rPr>
      <t>Unique Entity Identifier Update | GSA</t>
    </r>
    <r>
      <rPr>
        <sz val="12"/>
        <rFont val="Century Gothic"/>
        <family val="2"/>
      </rPr>
      <t>.</t>
    </r>
  </si>
  <si>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PLEASE NOTE:  All CBOs must be registered, active, and current with the IRS, Department of Justice (DOJ), and Secretary of State (SOS) websites. Failure to be current will result in funds being withheld by Cal OES.  </t>
  </si>
  <si>
    <r>
      <rPr>
        <b/>
        <sz val="15"/>
        <color theme="0"/>
        <rFont val="Century Gothic"/>
        <family val="2"/>
      </rPr>
      <t xml:space="preserve">Section 6:  </t>
    </r>
    <r>
      <rPr>
        <b/>
        <u/>
        <sz val="15"/>
        <color theme="0"/>
        <rFont val="Century Gothic"/>
        <family val="2"/>
      </rPr>
      <t>EQUIPMENT</t>
    </r>
  </si>
  <si>
    <r>
      <t xml:space="preserve">Section 7:  </t>
    </r>
    <r>
      <rPr>
        <b/>
        <u/>
        <sz val="15"/>
        <color theme="0"/>
        <rFont val="Century Gothic"/>
        <family val="2"/>
      </rPr>
      <t>M&amp;A</t>
    </r>
  </si>
  <si>
    <r>
      <t xml:space="preserve">Section 8:  </t>
    </r>
    <r>
      <rPr>
        <b/>
        <u/>
        <sz val="15"/>
        <color theme="0"/>
        <rFont val="Century Gothic"/>
        <family val="2"/>
      </rPr>
      <t>INDIRECT COST</t>
    </r>
  </si>
  <si>
    <t>Select a Solution Area from the drop-down list that aligns to the activities/costs used to meet the EOC Match Requirement.</t>
  </si>
  <si>
    <t xml:space="preserve">Select a Solution Area Sub-Category from the drop-down list that aligns to the activities/costs used to meet the EOC Match Requirement. This list is dependent on a selection from the Solution Area Category drop-down list. The Solution Area Sub-Category will not display the drop-down list unless a Solution Area Category is selected.  </t>
  </si>
  <si>
    <t>Excel 2010/2013/2016/2019/365</t>
  </si>
  <si>
    <r>
      <t xml:space="preserve">Section 9:  </t>
    </r>
    <r>
      <rPr>
        <b/>
        <u/>
        <sz val="15"/>
        <color theme="0"/>
        <rFont val="Century Gothic"/>
        <family val="2"/>
      </rPr>
      <t>MATCH</t>
    </r>
  </si>
  <si>
    <r>
      <t xml:space="preserve">Section 10:  </t>
    </r>
    <r>
      <rPr>
        <b/>
        <u/>
        <sz val="15"/>
        <color theme="0"/>
        <rFont val="Century Gothic"/>
        <family val="2"/>
      </rPr>
      <t>CONSULTANT / CONTRACTOR</t>
    </r>
  </si>
  <si>
    <r>
      <t xml:space="preserve">Section 11:  </t>
    </r>
    <r>
      <rPr>
        <b/>
        <u/>
        <sz val="15"/>
        <color theme="0"/>
        <rFont val="Century Gothic"/>
        <family val="2"/>
      </rPr>
      <t>PERSONNEL</t>
    </r>
  </si>
  <si>
    <r>
      <rPr>
        <b/>
        <sz val="15"/>
        <color theme="0"/>
        <rFont val="Century Gothic"/>
        <family val="2"/>
      </rPr>
      <t xml:space="preserve">Section 12:  </t>
    </r>
    <r>
      <rPr>
        <b/>
        <u/>
        <sz val="15"/>
        <color theme="0"/>
        <rFont val="Century Gothic"/>
        <family val="2"/>
      </rPr>
      <t>ICR SUMMARY</t>
    </r>
  </si>
  <si>
    <t>Validate Worksheet</t>
  </si>
  <si>
    <t>Blue Font</t>
  </si>
  <si>
    <t>Black Font</t>
  </si>
  <si>
    <t>Application</t>
  </si>
  <si>
    <t>Advance</t>
  </si>
  <si>
    <t xml:space="preserve">Populates the Ledger Type field with "Advance" and the Date field with today's date.  A new "Request #" field will appear. </t>
  </si>
  <si>
    <t>Clear</t>
  </si>
  <si>
    <t>Clears fields that indicate ledger type and request number.</t>
  </si>
  <si>
    <t>Sort (A-Z)</t>
  </si>
  <si>
    <t xml:space="preserve">Sorts table by project letter, from A to Z.  </t>
  </si>
  <si>
    <t>Spellcheck</t>
  </si>
  <si>
    <t>Spellchecks the worksheet.</t>
  </si>
  <si>
    <t>Clear Filters</t>
  </si>
  <si>
    <t>Clears all filters applied to any of the tables.</t>
  </si>
  <si>
    <t>Reimbursement</t>
  </si>
  <si>
    <t>Ctrl + Shift + L</t>
  </si>
  <si>
    <t>Breaks all links to external sources.</t>
  </si>
  <si>
    <t>Resets information on top of each tab to reflect name, FIPS, subaward number, POP dates from Face Sheet.</t>
  </si>
  <si>
    <t>Develop and Enhance Plans, Protocols, or Procedures Related to Construction or Upgrading Activities</t>
  </si>
  <si>
    <t>Conducting Physical and Cybersecurity Assessments</t>
  </si>
  <si>
    <t>Ensuring EOC Continuity of Operations</t>
  </si>
  <si>
    <t>Red Strikethrough</t>
  </si>
  <si>
    <t>Calculate M&amp;A</t>
  </si>
  <si>
    <t xml:space="preserve">Calculates maximum allowable M&amp;A (5%) based on total cost of all non-M&amp;A projects.  </t>
  </si>
  <si>
    <t>Restores formulas and formatting to default values in the appropriate cells.  This macro will not erase data.</t>
  </si>
  <si>
    <r>
      <t xml:space="preserve">
Below is a table with instructions on how to enable macros in Microsoft Excel, depending on the version.  
</t>
    </r>
    <r>
      <rPr>
        <u/>
        <sz val="12"/>
        <rFont val="Century Gothic"/>
        <family val="2"/>
      </rPr>
      <t>Note</t>
    </r>
    <r>
      <rPr>
        <sz val="12"/>
        <rFont val="Century Gothic"/>
        <family val="2"/>
      </rPr>
      <t xml:space="preserve">: Some computers may not run Macros correctly even when enabled in Excel.  A Non-Macro version of the workbook is available under such circumstances.
</t>
    </r>
  </si>
  <si>
    <t>Below is a table that lists macros that can be activated by using a keyboard shortcut.  A shortcut requires the user to press 3 keys simultaneously: 
 - control button
 - shift button
 - letter</t>
  </si>
  <si>
    <r>
      <t xml:space="preserve">Use the Grant Subaward Face Sheet to apply for grant programs. Each grant program requires its own separate Grant Subaward Face Sheet.  Please convert the Grant Subaward Face Sheet to PDF in portrait format and provide a digital signature from the authorized official. </t>
    </r>
    <r>
      <rPr>
        <b/>
        <sz val="12"/>
        <color rgb="FFFF0000"/>
        <rFont val="Century Gothic"/>
        <family val="2"/>
      </rPr>
      <t>The use of white out, tape, or digital dedaction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</si>
  <si>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Enter the Name and Title of Authorized Agent. Sign and date.</t>
  </si>
  <si>
    <t>Total M&amp;A Expended</t>
  </si>
  <si>
    <t>% Tot M&amp;A Exp of Total Exp</t>
  </si>
  <si>
    <t>Address</t>
  </si>
  <si>
    <t>Salutation</t>
  </si>
  <si>
    <t>2a. Unique Entity Identifier (UEI)</t>
  </si>
  <si>
    <r>
      <rPr>
        <b/>
        <u/>
        <sz val="18"/>
        <color indexed="8"/>
        <rFont val="Century Gothic"/>
        <family val="2"/>
      </rPr>
      <t>NOTE</t>
    </r>
    <r>
      <rPr>
        <sz val="18"/>
        <color indexed="8"/>
        <rFont val="Century Gothic"/>
        <family val="2"/>
      </rPr>
      <t xml:space="preserve">:  Authorized Agents must be designated, by name or title, in the Governing Body Resolution.  </t>
    </r>
    <r>
      <rPr>
        <u/>
        <sz val="18"/>
        <color indexed="8"/>
        <rFont val="Century Gothic"/>
        <family val="2"/>
      </rPr>
      <t>Modifications will require additional documentation</t>
    </r>
    <r>
      <rPr>
        <sz val="18"/>
        <color indexed="8"/>
        <rFont val="Century Gothic"/>
        <family val="2"/>
      </rPr>
      <t>.</t>
    </r>
  </si>
  <si>
    <t>Ctrl + Shift + S</t>
  </si>
  <si>
    <t>Spellchecks worksheet.</t>
  </si>
  <si>
    <r>
      <rPr>
        <b/>
        <sz val="15"/>
        <color theme="0"/>
        <rFont val="Century Gothic"/>
        <family val="2"/>
      </rPr>
      <t xml:space="preserve">Section 13:  </t>
    </r>
    <r>
      <rPr>
        <b/>
        <u/>
        <sz val="15"/>
        <color theme="0"/>
        <rFont val="Century Gothic"/>
        <family val="2"/>
      </rPr>
      <t>AA APPROVAL</t>
    </r>
  </si>
  <si>
    <t>2023-0001</t>
  </si>
  <si>
    <t>City, ZIP</t>
  </si>
  <si>
    <t>Payment Address</t>
  </si>
  <si>
    <t>Ending Performance Period Date</t>
  </si>
  <si>
    <t>Beginning Performance Period Date</t>
  </si>
  <si>
    <t>ALN:</t>
  </si>
  <si>
    <r>
      <t xml:space="preserve">This worksheet provides instructions on how to complete the </t>
    </r>
    <r>
      <rPr>
        <b/>
        <sz val="12"/>
        <rFont val="Century Gothic"/>
        <family val="2"/>
      </rPr>
      <t>FY 2023</t>
    </r>
    <r>
      <rPr>
        <sz val="12"/>
        <rFont val="Century Gothic"/>
        <family val="2"/>
      </rPr>
      <t xml:space="preserve"> </t>
    </r>
    <r>
      <rPr>
        <b/>
        <sz val="12"/>
        <rFont val="Century Gothic"/>
        <family val="2"/>
      </rPr>
      <t>Financial Management Forms Workbook (FMFW), EOC v.23</t>
    </r>
    <r>
      <rPr>
        <sz val="12"/>
        <rFont val="Century Gothic"/>
        <family val="2"/>
      </rPr>
      <t>.</t>
    </r>
    <r>
      <rPr>
        <b/>
        <sz val="12"/>
        <rFont val="Century Gothic"/>
        <family val="2"/>
      </rPr>
      <t xml:space="preserve"> </t>
    </r>
    <r>
      <rPr>
        <sz val="12"/>
        <rFont val="Century Gothic"/>
        <family val="2"/>
      </rPr>
      <t xml:space="preserve">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t>
    </r>
  </si>
  <si>
    <t>February 28 ,2026</t>
  </si>
  <si>
    <t>Request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</si>
</sst>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lt;=9999999]###\-####;\(###\)\ ###\-####"/>
    <numFmt numFmtId="168" formatCode="[$-409]mmmm\ d\,\ yyyy;@"/>
    <numFmt numFmtId="169" formatCode="mm/dd/yy;@"/>
    <numFmt numFmtId="170" formatCode="[$-F800]dddd\,\ mmmm\ dd\,\ yyyy"/>
    <numFmt numFmtId="171" formatCode="&quot;$&quot;#,##0"/>
    <numFmt numFmtId="172" formatCode="00000\-0000"/>
    <numFmt numFmtId="173" formatCode="0."/>
    <numFmt numFmtId="174" formatCode="0;\-0;;@"/>
    <numFmt numFmtId="175" formatCode="000\-00000"/>
    <numFmt numFmtId="176" formatCode="0.0%"/>
    <numFmt numFmtId="177" formatCode="0000\-0000"/>
    <numFmt numFmtId="178" formatCode="00\-0000000"/>
    <numFmt numFmtId="179" formatCode="&quot;$&quot;#,##0;[Red]\ \-&quot;$&quot;#,##0"/>
    <numFmt numFmtId="180" formatCode="#,##0;[Red]\ \-#,##0"/>
    <numFmt numFmtId="181" formatCode="&quot;$&quot;#,##0;[Red]\-&quot;$&quot;#,##0"/>
    <numFmt numFmtId="182" formatCode="000\-00000\-00"/>
    <numFmt numFmtId="183" formatCode="00"/>
    <numFmt numFmtId="184" formatCode="mmmm\ d\,\ yyyy"/>
    <numFmt numFmtId="185" formatCode="#;[Red]\-#"/>
    <numFmt numFmtId="186" formatCode="00000"/>
  </numFmts>
  <fonts count="99" x14ac:knownFonts="1">
    <font>
      <sz val="10"/>
      <name val="Arial"/>
    </font>
    <font>
      <sz val="11"/>
      <color theme="1"/>
      <name val="Calibri"/>
      <family val="2"/>
      <scheme val="minor"/>
    </font>
    <font>
      <sz val="10"/>
      <name val="Arial"/>
      <family val="2"/>
    </font>
    <font>
      <sz val="8"/>
      <name val="Arial"/>
      <family val="2"/>
    </font>
    <font>
      <sz val="10"/>
      <name val="Tahoma"/>
      <family val="2"/>
    </font>
    <font>
      <sz val="11"/>
      <name val="Tahoma"/>
      <family val="2"/>
    </font>
    <font>
      <sz val="10"/>
      <name val="Arial"/>
      <family val="2"/>
    </font>
    <font>
      <sz val="11"/>
      <color indexed="12"/>
      <name val="Tahoma"/>
      <family val="2"/>
    </font>
    <font>
      <sz val="12"/>
      <name val="Arial"/>
      <family val="2"/>
    </font>
    <font>
      <b/>
      <sz val="10"/>
      <name val="Arial"/>
      <family val="2"/>
    </font>
    <font>
      <sz val="14"/>
      <name val="Arial"/>
      <family val="2"/>
    </font>
    <font>
      <sz val="10"/>
      <name val="Arial"/>
      <family val="2"/>
    </font>
    <font>
      <b/>
      <sz val="10"/>
      <color indexed="10"/>
      <name val="Arial"/>
      <family val="2"/>
    </font>
    <font>
      <sz val="10"/>
      <name val="Century Gothic"/>
      <family val="2"/>
    </font>
    <font>
      <sz val="11"/>
      <name val="Century Gothic"/>
      <family val="2"/>
    </font>
    <font>
      <sz val="12"/>
      <name val="Century Gothic"/>
      <family val="2"/>
    </font>
    <font>
      <sz val="16"/>
      <name val="Century Gothic"/>
      <family val="2"/>
    </font>
    <font>
      <b/>
      <sz val="12"/>
      <name val="Century Gothic"/>
      <family val="2"/>
    </font>
    <font>
      <sz val="14"/>
      <name val="Century Gothic"/>
      <family val="2"/>
    </font>
    <font>
      <sz val="17"/>
      <name val="Century Gothic"/>
      <family val="2"/>
    </font>
    <font>
      <sz val="18"/>
      <name val="Century Gothic"/>
      <family val="2"/>
    </font>
    <font>
      <b/>
      <sz val="16"/>
      <name val="Century Gothic"/>
      <family val="2"/>
    </font>
    <font>
      <b/>
      <sz val="14"/>
      <name val="Century Gothic"/>
      <family val="2"/>
    </font>
    <font>
      <sz val="11"/>
      <color indexed="1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b/>
      <sz val="12"/>
      <color rgb="FFFF0000"/>
      <name val="Century Gothic"/>
      <family val="2"/>
    </font>
    <font>
      <sz val="10"/>
      <name val="Calibri"/>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u/>
      <sz val="12"/>
      <name val="Century Gothic"/>
      <family val="2"/>
    </font>
    <font>
      <sz val="12"/>
      <color indexed="9"/>
      <name val="Century Gothic"/>
      <family val="2"/>
    </font>
    <font>
      <b/>
      <u/>
      <sz val="12"/>
      <name val="Century Gothic"/>
      <family val="2"/>
    </font>
    <font>
      <b/>
      <i/>
      <sz val="12"/>
      <name val="Century Gothic"/>
      <family val="2"/>
    </font>
    <font>
      <i/>
      <sz val="12"/>
      <name val="Century Gothic"/>
      <family val="2"/>
    </font>
    <font>
      <b/>
      <sz val="13"/>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5"/>
      <color indexed="9"/>
      <name val="Century Gothic"/>
      <family val="2"/>
    </font>
    <font>
      <b/>
      <u/>
      <sz val="15"/>
      <color indexed="9"/>
      <name val="Century Gothic"/>
      <family val="2"/>
    </font>
    <font>
      <b/>
      <u/>
      <sz val="15"/>
      <color theme="0"/>
      <name val="Century Gothic"/>
      <family val="2"/>
    </font>
    <font>
      <b/>
      <sz val="15"/>
      <color theme="0"/>
      <name val="Century Gothic"/>
      <family val="2"/>
    </font>
    <font>
      <b/>
      <sz val="17"/>
      <name val="Century Gothic"/>
      <family val="2"/>
    </font>
    <font>
      <sz val="12"/>
      <color theme="0"/>
      <name val="Century Gothic"/>
      <family val="2"/>
    </font>
    <font>
      <sz val="16"/>
      <color theme="0"/>
      <name val="Century Gothic"/>
      <family val="2"/>
    </font>
    <font>
      <sz val="14"/>
      <color indexed="12"/>
      <name val="Century Gothic"/>
      <family val="2"/>
    </font>
    <font>
      <b/>
      <sz val="13"/>
      <color theme="1"/>
      <name val="Century Gothic"/>
      <family val="2"/>
    </font>
    <font>
      <b/>
      <sz val="16"/>
      <color theme="1"/>
      <name val="Century Gothic"/>
      <family val="2"/>
    </font>
    <font>
      <b/>
      <sz val="20"/>
      <color theme="1"/>
      <name val="Century Gothic"/>
      <family val="2"/>
    </font>
    <font>
      <b/>
      <sz val="20"/>
      <color theme="0"/>
      <name val="Century Gothic"/>
      <family val="2"/>
    </font>
    <font>
      <b/>
      <sz val="22"/>
      <color theme="1"/>
      <name val="Century Gothic"/>
      <family val="2"/>
    </font>
    <font>
      <b/>
      <sz val="16"/>
      <color theme="7" tint="0.59996337778862885"/>
      <name val="Century Gothic"/>
      <family val="2"/>
    </font>
    <font>
      <sz val="16"/>
      <color theme="3" tint="0.59996337778862885"/>
      <name val="Century Gothic"/>
      <family val="2"/>
    </font>
    <font>
      <b/>
      <sz val="14"/>
      <color theme="1"/>
      <name val="Century Gothic"/>
      <family val="2"/>
    </font>
    <font>
      <b/>
      <sz val="16"/>
      <color theme="2" tint="-0.249977111117893"/>
      <name val="Century Gothic"/>
      <family val="2"/>
    </font>
    <font>
      <sz val="16"/>
      <color rgb="FFE7A56F"/>
      <name val="Century Gothic"/>
      <family val="2"/>
    </font>
    <font>
      <b/>
      <sz val="16"/>
      <color rgb="FFE7A56F"/>
      <name val="Century Gothic"/>
      <family val="2"/>
    </font>
    <font>
      <b/>
      <sz val="11"/>
      <name val="Arial"/>
      <family val="2"/>
    </font>
    <font>
      <sz val="14"/>
      <color theme="1"/>
      <name val="Century Gothic"/>
      <family val="2"/>
    </font>
    <font>
      <sz val="16"/>
      <color theme="1"/>
      <name val="Century Gothic"/>
      <family val="2"/>
    </font>
    <font>
      <sz val="12"/>
      <color theme="1"/>
      <name val="Century Gothic"/>
      <family val="2"/>
    </font>
    <font>
      <sz val="11"/>
      <color theme="1"/>
      <name val="Century Gothic"/>
      <family val="2"/>
    </font>
    <font>
      <b/>
      <sz val="11"/>
      <color theme="1"/>
      <name val="Century Gothic"/>
      <family val="2"/>
    </font>
    <font>
      <sz val="8"/>
      <name val="Arial"/>
      <family val="2"/>
    </font>
    <font>
      <sz val="10"/>
      <color theme="1"/>
      <name val="Tahoma"/>
      <family val="2"/>
    </font>
    <font>
      <b/>
      <sz val="12"/>
      <color theme="1"/>
      <name val="Century Gothic"/>
      <family val="2"/>
    </font>
    <font>
      <sz val="13"/>
      <color theme="1"/>
      <name val="Century Gothic"/>
      <family val="2"/>
    </font>
    <font>
      <sz val="13"/>
      <color rgb="FF000000"/>
      <name val="Century Gothic"/>
      <family val="2"/>
    </font>
    <font>
      <sz val="12"/>
      <color rgb="FF000000"/>
      <name val="Century Gothic"/>
      <family val="2"/>
    </font>
    <font>
      <sz val="14"/>
      <color rgb="FF000000"/>
      <name val="Century Gothic"/>
      <family val="2"/>
    </font>
    <font>
      <b/>
      <sz val="14"/>
      <color rgb="FF000000"/>
      <name val="Century Gothic"/>
      <family val="2"/>
    </font>
    <font>
      <sz val="16"/>
      <color rgb="FF000000"/>
      <name val="Century Gothic"/>
      <family val="2"/>
    </font>
    <font>
      <sz val="10"/>
      <color rgb="FF000000"/>
      <name val="Century Gothic"/>
      <family val="2"/>
    </font>
    <font>
      <u/>
      <sz val="14"/>
      <color rgb="FF000000"/>
      <name val="Century Gothic"/>
      <family val="2"/>
    </font>
    <font>
      <b/>
      <sz val="18"/>
      <color theme="1"/>
      <name val="Century Gothic"/>
      <family val="2"/>
    </font>
    <font>
      <sz val="18"/>
      <color theme="1"/>
      <name val="Century Gothic"/>
      <family val="2"/>
    </font>
    <font>
      <b/>
      <sz val="14"/>
      <color rgb="FFAA0000"/>
      <name val="Century Gothic"/>
      <family val="2"/>
    </font>
    <font>
      <b/>
      <sz val="18"/>
      <name val="Century Gothic"/>
      <family val="2"/>
    </font>
    <font>
      <b/>
      <sz val="18"/>
      <color indexed="30"/>
      <name val="Century Gothic"/>
      <family val="2"/>
    </font>
    <font>
      <sz val="14"/>
      <color rgb="FFAA0000"/>
      <name val="Century Gothic"/>
      <family val="2"/>
    </font>
    <font>
      <sz val="14"/>
      <color rgb="FFFF0000"/>
      <name val="Century Gothic"/>
      <family val="2"/>
    </font>
    <font>
      <sz val="14"/>
      <color indexed="10"/>
      <name val="Century Gothic"/>
      <family val="2"/>
    </font>
    <font>
      <i/>
      <sz val="14"/>
      <name val="Century Gothic"/>
      <family val="2"/>
    </font>
    <font>
      <sz val="14"/>
      <color indexed="10"/>
      <name val="Tahoma"/>
      <family val="2"/>
    </font>
    <font>
      <sz val="16"/>
      <color rgb="FFF6ACB7"/>
      <name val="Century Gothic"/>
      <family val="2"/>
    </font>
    <font>
      <b/>
      <sz val="16"/>
      <color rgb="FFF6ACB7"/>
      <name val="Century Gothic"/>
      <family val="2"/>
    </font>
    <font>
      <sz val="15"/>
      <color rgb="FF000000"/>
      <name val="Century Gothic"/>
      <family val="2"/>
    </font>
    <font>
      <b/>
      <i/>
      <sz val="16"/>
      <color theme="0"/>
      <name val="Century Gothic"/>
      <family val="2"/>
    </font>
    <font>
      <u/>
      <sz val="10"/>
      <color theme="11"/>
      <name val="Arial"/>
      <family val="2"/>
    </font>
    <font>
      <b/>
      <u/>
      <sz val="18"/>
      <color indexed="8"/>
      <name val="Century Gothic"/>
      <family val="2"/>
    </font>
    <font>
      <sz val="18"/>
      <color indexed="8"/>
      <name val="Century Gothic"/>
      <family val="2"/>
    </font>
    <font>
      <u/>
      <sz val="18"/>
      <color indexed="8"/>
      <name val="Century Gothic"/>
      <family val="2"/>
    </font>
    <font>
      <sz val="12"/>
      <name val="Century Gothic"/>
    </font>
  </fonts>
  <fills count="52">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2"/>
        <bgColor indexed="64"/>
      </patternFill>
    </fill>
    <fill>
      <patternFill patternType="solid">
        <fgColor theme="1"/>
        <bgColor indexed="64"/>
      </patternFill>
    </fill>
    <fill>
      <patternFill patternType="solid">
        <fgColor theme="8" tint="0.39997558519241921"/>
        <bgColor indexed="64"/>
      </patternFill>
    </fill>
    <fill>
      <patternFill patternType="solid">
        <fgColor rgb="FF92CDDC"/>
        <bgColor indexed="64"/>
      </patternFill>
    </fill>
    <fill>
      <patternFill patternType="solid">
        <fgColor theme="0" tint="-0.14996795556505021"/>
        <bgColor indexed="64"/>
      </patternFill>
    </fill>
    <fill>
      <patternFill patternType="solid">
        <fgColor rgb="FF7ABAEE"/>
        <bgColor indexed="64"/>
      </patternFill>
    </fill>
    <fill>
      <patternFill patternType="solid">
        <fgColor rgb="FF8DAFFB"/>
        <bgColor indexed="64"/>
      </patternFill>
    </fill>
    <fill>
      <patternFill patternType="solid">
        <fgColor rgb="FFC5B0FA"/>
        <bgColor indexed="64"/>
      </patternFill>
    </fill>
    <fill>
      <patternFill patternType="solid">
        <fgColor rgb="FF76D0B2"/>
        <bgColor indexed="64"/>
      </patternFill>
    </fill>
    <fill>
      <patternFill patternType="solid">
        <fgColor rgb="FFEEA0A0"/>
        <bgColor indexed="64"/>
      </patternFill>
    </fill>
    <fill>
      <patternFill patternType="solid">
        <fgColor rgb="FF92D050"/>
        <bgColor indexed="64"/>
      </patternFill>
    </fill>
    <fill>
      <patternFill patternType="solid">
        <fgColor rgb="FFB3EFD7"/>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66FFCC"/>
        <bgColor indexed="64"/>
      </patternFill>
    </fill>
    <fill>
      <patternFill patternType="solid">
        <fgColor rgb="FFFF6600"/>
        <bgColor indexed="64"/>
      </patternFill>
    </fill>
    <fill>
      <patternFill patternType="solid">
        <fgColor theme="9" tint="0.79998168889431442"/>
        <bgColor indexed="64"/>
      </patternFill>
    </fill>
    <fill>
      <patternFill patternType="solid">
        <fgColor rgb="FFA6CAAA"/>
        <bgColor indexed="64"/>
      </patternFill>
    </fill>
    <fill>
      <patternFill patternType="solid">
        <fgColor rgb="FFF6E6A0"/>
        <bgColor indexed="64"/>
      </patternFill>
    </fill>
    <fill>
      <patternFill patternType="solid">
        <fgColor rgb="FFF6ACB7"/>
        <bgColor indexed="64"/>
      </patternFill>
    </fill>
    <fill>
      <patternFill patternType="solid">
        <fgColor indexed="44"/>
        <bgColor indexed="64"/>
      </patternFill>
    </fill>
    <fill>
      <patternFill patternType="solid">
        <fgColor rgb="FF93EC8C"/>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2F75B5"/>
        <bgColor indexed="64"/>
      </patternFill>
    </fill>
    <fill>
      <patternFill patternType="solid">
        <fgColor rgb="FFD6DCE4"/>
        <bgColor indexed="64"/>
      </patternFill>
    </fill>
    <fill>
      <patternFill patternType="solid">
        <fgColor rgb="FFF3CB67"/>
        <bgColor indexed="64"/>
      </patternFill>
    </fill>
    <fill>
      <patternFill patternType="solid">
        <fgColor rgb="FF7DBADF"/>
        <bgColor indexed="64"/>
      </patternFill>
    </fill>
    <fill>
      <patternFill patternType="solid">
        <fgColor rgb="FF92B4EA"/>
        <bgColor indexed="64"/>
      </patternFill>
    </fill>
    <fill>
      <patternFill patternType="solid">
        <fgColor rgb="FF99CFB5"/>
        <bgColor indexed="64"/>
      </patternFill>
    </fill>
    <fill>
      <patternFill patternType="solid">
        <fgColor rgb="FF81CCDB"/>
        <bgColor indexed="64"/>
      </patternFill>
    </fill>
    <fill>
      <patternFill patternType="solid">
        <fgColor rgb="FFDE9ED0"/>
        <bgColor indexed="64"/>
      </patternFill>
    </fill>
    <fill>
      <patternFill patternType="solid">
        <fgColor rgb="FF96C9F8"/>
        <bgColor indexed="64"/>
      </patternFill>
    </fill>
    <fill>
      <patternFill patternType="solid">
        <fgColor rgb="FFCC3300"/>
        <bgColor indexed="64"/>
      </patternFill>
    </fill>
    <fill>
      <patternFill patternType="solid">
        <fgColor theme="5" tint="0.39994506668294322"/>
        <bgColor indexed="64"/>
      </patternFill>
    </fill>
    <fill>
      <patternFill patternType="solid">
        <fgColor rgb="FFF7A765"/>
        <bgColor indexed="64"/>
      </patternFill>
    </fill>
    <fill>
      <patternFill patternType="solid">
        <fgColor rgb="FFC598F2"/>
        <bgColor indexed="64"/>
      </patternFill>
    </fill>
    <fill>
      <patternFill patternType="solid">
        <fgColor rgb="FF8DADF3"/>
        <bgColor indexed="64"/>
      </patternFill>
    </fill>
    <fill>
      <patternFill patternType="solid">
        <fgColor rgb="FFFFF2CC"/>
        <bgColor indexed="64"/>
      </patternFill>
    </fill>
  </fills>
  <borders count="64">
    <border>
      <left/>
      <right/>
      <top/>
      <bottom/>
      <diagonal/>
    </border>
    <border>
      <left style="thin">
        <color indexed="64"/>
      </left>
      <right style="thin">
        <color indexed="64"/>
      </right>
      <top/>
      <bottom/>
      <diagonal/>
    </border>
    <border>
      <left/>
      <right/>
      <top style="medium">
        <color indexed="64"/>
      </top>
      <bottom/>
      <diagonal/>
    </border>
    <border>
      <left/>
      <right style="thin">
        <color rgb="FF17375D"/>
      </right>
      <top/>
      <bottom/>
      <diagonal/>
    </border>
    <border>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auto="1"/>
      </bottom>
      <diagonal/>
    </border>
    <border>
      <left style="thin">
        <color indexed="64"/>
      </left>
      <right/>
      <top style="medium">
        <color indexed="64"/>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style="medium">
        <color indexed="64"/>
      </bottom>
      <diagonal/>
    </border>
    <border>
      <left/>
      <right/>
      <top/>
      <bottom style="medium">
        <color rgb="FF0000FF"/>
      </bottom>
      <diagonal/>
    </border>
    <border>
      <left/>
      <right/>
      <top style="medium">
        <color rgb="FF0000FF"/>
      </top>
      <bottom/>
      <diagonal/>
    </border>
    <border>
      <left style="thin">
        <color rgb="FF17375D"/>
      </left>
      <right style="thin">
        <color rgb="FF17375D"/>
      </right>
      <top style="thin">
        <color auto="1"/>
      </top>
      <bottom style="thin">
        <color rgb="FF17375D"/>
      </bottom>
      <diagonal/>
    </border>
    <border>
      <left style="thin">
        <color rgb="FF17375D"/>
      </left>
      <right style="thin">
        <color rgb="FF17375D"/>
      </right>
      <top style="thin">
        <color rgb="FF17375D"/>
      </top>
      <bottom style="thin">
        <color rgb="FF17375D"/>
      </bottom>
      <diagonal/>
    </border>
    <border>
      <left style="thin">
        <color rgb="FF17375D"/>
      </left>
      <right style="thin">
        <color rgb="FF17375D"/>
      </right>
      <top style="thin">
        <color rgb="FF17375D"/>
      </top>
      <bottom style="thin">
        <color auto="1"/>
      </bottom>
      <diagonal/>
    </border>
    <border>
      <left style="thin">
        <color auto="1"/>
      </left>
      <right style="thin">
        <color auto="1"/>
      </right>
      <top style="thin">
        <color indexed="64"/>
      </top>
      <bottom style="double">
        <color indexed="64"/>
      </bottom>
      <diagonal/>
    </border>
    <border>
      <left style="thin">
        <color rgb="FF17375D"/>
      </left>
      <right/>
      <top style="thin">
        <color auto="1"/>
      </top>
      <bottom style="thin">
        <color rgb="FF17375D"/>
      </bottom>
      <diagonal/>
    </border>
    <border>
      <left/>
      <right style="thin">
        <color indexed="64"/>
      </right>
      <top style="thin">
        <color auto="1"/>
      </top>
      <bottom style="thin">
        <color rgb="FF17375D"/>
      </bottom>
      <diagonal/>
    </border>
    <border>
      <left/>
      <right/>
      <top/>
      <bottom style="thin">
        <color rgb="FF0000FF"/>
      </bottom>
      <diagonal/>
    </border>
  </borders>
  <cellStyleXfs count="274">
    <xf numFmtId="0" fontId="0" fillId="0" borderId="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6" fillId="0" borderId="0" applyNumberFormat="0" applyFont="0" applyFill="0" applyBorder="0" applyAlignment="0" applyProtection="0">
      <alignment vertical="top"/>
      <protection locked="0"/>
    </xf>
    <xf numFmtId="0" fontId="6" fillId="0" borderId="0"/>
    <xf numFmtId="0" fontId="6" fillId="0" borderId="0"/>
    <xf numFmtId="0" fontId="47" fillId="0" borderId="0">
      <alignment vertical="center" wrapText="1"/>
    </xf>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applyNumberFormat="0" applyFill="0" applyProtection="0">
      <alignment vertical="top"/>
    </xf>
    <xf numFmtId="0" fontId="31" fillId="13" borderId="0">
      <alignment vertical="center" wrapText="1"/>
    </xf>
    <xf numFmtId="0" fontId="32" fillId="0" borderId="0" applyNumberFormat="0" applyFill="0" applyBorder="0" applyProtection="0">
      <alignment horizontal="center" vertical="center"/>
    </xf>
    <xf numFmtId="0" fontId="54" fillId="0" borderId="0" applyNumberFormat="0" applyFill="0" applyAlignment="0" applyProtection="0"/>
    <xf numFmtId="0" fontId="2" fillId="0" borderId="0"/>
    <xf numFmtId="0" fontId="9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60">
    <xf numFmtId="0" fontId="0" fillId="0" borderId="0" xfId="0"/>
    <xf numFmtId="0" fontId="4" fillId="0" borderId="0" xfId="0" applyFont="1"/>
    <xf numFmtId="0" fontId="4" fillId="0" borderId="0" xfId="0" applyFont="1" applyBorder="1"/>
    <xf numFmtId="0" fontId="13" fillId="0" borderId="0" xfId="0" applyFont="1" applyBorder="1"/>
    <xf numFmtId="0" fontId="13" fillId="0" borderId="0" xfId="0" applyFont="1"/>
    <xf numFmtId="0" fontId="5" fillId="0" borderId="0" xfId="0" applyFont="1" applyProtection="1"/>
    <xf numFmtId="0" fontId="15" fillId="0" borderId="0" xfId="0" applyFont="1" applyAlignment="1" applyProtection="1">
      <alignment horizontal="left" vertical="top" wrapText="1"/>
    </xf>
    <xf numFmtId="0" fontId="4" fillId="0" borderId="0" xfId="0" applyFont="1" applyAlignment="1" applyProtection="1">
      <alignment horizontal="left" vertical="top" wrapText="1"/>
    </xf>
    <xf numFmtId="0" fontId="4" fillId="0" borderId="0" xfId="0" applyFont="1" applyAlignment="1" applyProtection="1">
      <alignment wrapText="1"/>
    </xf>
    <xf numFmtId="0" fontId="4" fillId="0" borderId="0" xfId="0" applyFont="1" applyProtection="1"/>
    <xf numFmtId="14" fontId="4" fillId="0" borderId="0" xfId="0" applyNumberFormat="1" applyFont="1" applyProtection="1"/>
    <xf numFmtId="172" fontId="18" fillId="5" borderId="4" xfId="83" applyNumberFormat="1" applyFont="1" applyFill="1" applyBorder="1" applyAlignment="1" applyProtection="1">
      <alignment horizontal="left"/>
      <protection locked="0"/>
    </xf>
    <xf numFmtId="0" fontId="13" fillId="0" borderId="0" xfId="83" applyFont="1" applyProtection="1">
      <alignment vertical="center" wrapText="1"/>
      <protection hidden="1"/>
    </xf>
    <xf numFmtId="0" fontId="13" fillId="0" borderId="0" xfId="0" applyFont="1" applyAlignment="1" applyProtection="1">
      <alignment horizontal="left" vertical="top" wrapText="1"/>
    </xf>
    <xf numFmtId="0" fontId="4" fillId="0" borderId="0" xfId="0" applyFont="1" applyAlignment="1" applyProtection="1">
      <alignment vertical="center" wrapText="1"/>
    </xf>
    <xf numFmtId="0" fontId="17" fillId="0" borderId="13" xfId="83" applyFont="1" applyBorder="1" applyAlignment="1" applyProtection="1">
      <alignment horizontal="center" vertical="center" wrapText="1"/>
    </xf>
    <xf numFmtId="0" fontId="15" fillId="0" borderId="14" xfId="83" applyFont="1" applyBorder="1" applyAlignment="1" applyProtection="1">
      <alignment horizontal="left" vertical="center" wrapText="1" indent="1"/>
    </xf>
    <xf numFmtId="0" fontId="17" fillId="0" borderId="17" xfId="83" applyFont="1" applyBorder="1" applyAlignment="1" applyProtection="1">
      <alignment horizontal="center" vertical="center" wrapText="1"/>
    </xf>
    <xf numFmtId="0" fontId="15" fillId="0" borderId="16" xfId="83" applyFont="1" applyBorder="1" applyAlignment="1" applyProtection="1">
      <alignment horizontal="left" vertical="center" wrapText="1" indent="1"/>
    </xf>
    <xf numFmtId="0" fontId="15" fillId="0" borderId="13" xfId="83" applyFont="1" applyFill="1" applyBorder="1" applyAlignment="1" applyProtection="1">
      <alignment horizontal="left" vertical="center" indent="2"/>
    </xf>
    <xf numFmtId="0" fontId="15" fillId="0" borderId="14" xfId="83" applyFont="1" applyFill="1" applyBorder="1" applyAlignment="1" applyProtection="1">
      <alignment horizontal="left" vertical="center" indent="1"/>
    </xf>
    <xf numFmtId="0" fontId="15" fillId="0" borderId="14" xfId="83" applyFont="1" applyFill="1" applyBorder="1" applyAlignment="1" applyProtection="1">
      <alignment horizontal="left" vertical="center" wrapText="1" indent="1"/>
    </xf>
    <xf numFmtId="0" fontId="15" fillId="0" borderId="17" xfId="83" applyFont="1" applyFill="1" applyBorder="1" applyAlignment="1" applyProtection="1">
      <alignment horizontal="left" vertical="center" indent="2"/>
    </xf>
    <xf numFmtId="0" fontId="15" fillId="0" borderId="16" xfId="83" applyFont="1" applyFill="1" applyBorder="1" applyAlignment="1" applyProtection="1">
      <alignment horizontal="left" vertical="center" indent="1"/>
    </xf>
    <xf numFmtId="0" fontId="15" fillId="0" borderId="13" xfId="83" applyFont="1" applyBorder="1" applyAlignment="1" applyProtection="1">
      <alignment vertical="center" wrapText="1"/>
    </xf>
    <xf numFmtId="0" fontId="15" fillId="0" borderId="13" xfId="83" applyFont="1" applyFill="1" applyBorder="1" applyAlignment="1" applyProtection="1">
      <alignment vertical="center" wrapText="1"/>
    </xf>
    <xf numFmtId="0" fontId="15" fillId="0" borderId="17" xfId="83" applyFont="1" applyBorder="1" applyAlignment="1" applyProtection="1">
      <alignment vertical="center" wrapText="1"/>
    </xf>
    <xf numFmtId="0" fontId="15" fillId="0" borderId="13" xfId="83" applyFont="1" applyFill="1" applyBorder="1" applyAlignment="1" applyProtection="1">
      <alignment horizontal="left" vertical="center" wrapText="1" indent="2"/>
    </xf>
    <xf numFmtId="0" fontId="15" fillId="0" borderId="17" xfId="83" applyFont="1" applyFill="1" applyBorder="1" applyAlignment="1" applyProtection="1">
      <alignment horizontal="left" vertical="center" wrapText="1" indent="2"/>
    </xf>
    <xf numFmtId="0" fontId="15" fillId="0" borderId="14" xfId="83" applyFont="1" applyBorder="1" applyAlignment="1" applyProtection="1">
      <alignment horizontal="left" vertical="center" indent="1"/>
    </xf>
    <xf numFmtId="0" fontId="15" fillId="0" borderId="24" xfId="83" applyFont="1" applyFill="1" applyBorder="1" applyAlignment="1" applyProtection="1">
      <alignment horizontal="left" vertical="center" indent="2"/>
    </xf>
    <xf numFmtId="0" fontId="15" fillId="0" borderId="15" xfId="83" applyFont="1" applyBorder="1" applyAlignment="1" applyProtection="1">
      <alignment horizontal="left" vertical="center" wrapText="1" indent="1"/>
    </xf>
    <xf numFmtId="0" fontId="15" fillId="0" borderId="16" xfId="83" applyFont="1" applyBorder="1" applyAlignment="1" applyProtection="1">
      <alignment horizontal="left" vertical="center" indent="1"/>
    </xf>
    <xf numFmtId="0" fontId="15" fillId="0" borderId="22" xfId="83" applyFont="1" applyBorder="1" applyAlignment="1" applyProtection="1">
      <alignment horizontal="left" vertical="center" indent="1"/>
    </xf>
    <xf numFmtId="0" fontId="0" fillId="0" borderId="0" xfId="0" applyProtection="1">
      <protection locked="0"/>
    </xf>
    <xf numFmtId="0" fontId="15" fillId="0" borderId="0" xfId="0" applyFont="1" applyProtection="1">
      <protection locked="0"/>
    </xf>
    <xf numFmtId="0" fontId="18" fillId="0" borderId="0" xfId="0" applyFont="1" applyProtection="1">
      <protection locked="0"/>
    </xf>
    <xf numFmtId="0" fontId="51" fillId="0" borderId="0" xfId="0" applyFont="1" applyProtection="1">
      <protection locked="0"/>
    </xf>
    <xf numFmtId="0" fontId="5" fillId="0" borderId="0" xfId="0" applyFont="1" applyProtection="1">
      <protection locked="0"/>
    </xf>
    <xf numFmtId="0" fontId="5" fillId="0" borderId="0" xfId="0" applyFont="1" applyFill="1" applyProtection="1">
      <protection locked="0"/>
    </xf>
    <xf numFmtId="0" fontId="4" fillId="0" borderId="0" xfId="0" applyFont="1" applyProtection="1">
      <protection locked="0"/>
    </xf>
    <xf numFmtId="0" fontId="25" fillId="0" borderId="0" xfId="0" applyFont="1" applyProtection="1">
      <protection locked="0"/>
    </xf>
    <xf numFmtId="0" fontId="4" fillId="0" borderId="0" xfId="0" applyFont="1" applyBorder="1" applyProtection="1">
      <protection locked="0"/>
    </xf>
    <xf numFmtId="0" fontId="7" fillId="0" borderId="0" xfId="0" applyFont="1" applyProtection="1">
      <protection locked="0"/>
    </xf>
    <xf numFmtId="0" fontId="13" fillId="0" borderId="0" xfId="0" applyFont="1" applyFill="1" applyBorder="1" applyProtection="1">
      <protection locked="0"/>
    </xf>
    <xf numFmtId="0" fontId="13" fillId="0" borderId="0" xfId="0" applyFont="1" applyProtection="1">
      <protection locked="0"/>
    </xf>
    <xf numFmtId="0" fontId="16" fillId="0" borderId="0" xfId="0" applyFont="1" applyFill="1" applyBorder="1" applyProtection="1">
      <protection locked="0"/>
    </xf>
    <xf numFmtId="0" fontId="14" fillId="0" borderId="0" xfId="0" applyFont="1" applyFill="1" applyBorder="1" applyProtection="1">
      <protection locked="0"/>
    </xf>
    <xf numFmtId="0" fontId="14" fillId="0" borderId="0" xfId="0" applyFont="1" applyProtection="1">
      <protection locked="0"/>
    </xf>
    <xf numFmtId="0" fontId="29" fillId="0" borderId="0" xfId="0" applyFont="1" applyProtection="1">
      <protection locked="0"/>
    </xf>
    <xf numFmtId="0" fontId="35" fillId="0" borderId="14" xfId="80" applyFont="1" applyBorder="1" applyAlignment="1" applyProtection="1">
      <alignment horizontal="left" vertical="center" wrapText="1" indent="1"/>
    </xf>
    <xf numFmtId="0" fontId="14" fillId="0" borderId="0" xfId="0" applyFont="1" applyAlignment="1" applyProtection="1">
      <alignment horizontal="left" vertical="top" wrapText="1"/>
    </xf>
    <xf numFmtId="168" fontId="18" fillId="5" borderId="4" xfId="83" applyNumberFormat="1" applyFont="1" applyFill="1" applyBorder="1" applyAlignment="1" applyProtection="1">
      <alignment horizontal="center"/>
      <protection locked="0"/>
    </xf>
    <xf numFmtId="0" fontId="54" fillId="0" borderId="0" xfId="228" applyFill="1" applyBorder="1" applyAlignment="1" applyProtection="1">
      <alignment vertical="center"/>
    </xf>
    <xf numFmtId="0" fontId="4" fillId="0" borderId="0" xfId="0" applyFont="1" applyFill="1" applyBorder="1" applyProtection="1">
      <protection locked="0"/>
    </xf>
    <xf numFmtId="0" fontId="54" fillId="0" borderId="0" xfId="228" applyFill="1" applyBorder="1" applyAlignment="1" applyProtection="1"/>
    <xf numFmtId="0" fontId="0" fillId="0" borderId="0" xfId="0"/>
    <xf numFmtId="0" fontId="2" fillId="0" borderId="0" xfId="0" applyFont="1"/>
    <xf numFmtId="0" fontId="0" fillId="0" borderId="0" xfId="0" applyAlignment="1">
      <alignment horizontal="center"/>
    </xf>
    <xf numFmtId="0" fontId="0" fillId="0" borderId="0" xfId="0" applyAlignment="1">
      <alignment horizontal="center" vertical="center"/>
    </xf>
    <xf numFmtId="0" fontId="63" fillId="0" borderId="0" xfId="0" applyFont="1" applyFill="1" applyAlignment="1">
      <alignment vertical="center"/>
    </xf>
    <xf numFmtId="0" fontId="0" fillId="0" borderId="20" xfId="0" applyBorder="1" applyAlignment="1">
      <alignment horizontal="center" vertical="center"/>
    </xf>
    <xf numFmtId="0" fontId="2" fillId="0" borderId="20" xfId="0" applyFont="1" applyBorder="1" applyAlignment="1">
      <alignment horizontal="center"/>
    </xf>
    <xf numFmtId="0" fontId="0" fillId="0" borderId="20" xfId="0" applyBorder="1" applyAlignment="1">
      <alignment horizontal="center"/>
    </xf>
    <xf numFmtId="0" fontId="0" fillId="0" borderId="0" xfId="0"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xf numFmtId="0" fontId="9" fillId="0" borderId="0" xfId="0" applyFont="1" applyFill="1" applyBorder="1" applyAlignment="1">
      <alignment horizontal="center"/>
    </xf>
    <xf numFmtId="0" fontId="0" fillId="0" borderId="0" xfId="0"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9" fillId="8" borderId="38" xfId="0" applyFont="1" applyFill="1" applyBorder="1" applyAlignment="1">
      <alignment horizontal="center" vertical="center"/>
    </xf>
    <xf numFmtId="0" fontId="4" fillId="0" borderId="39" xfId="83" applyFont="1" applyFill="1" applyBorder="1" applyAlignment="1">
      <alignment horizontal="center" vertical="center"/>
    </xf>
    <xf numFmtId="0" fontId="4" fillId="0" borderId="39" xfId="207" applyFont="1" applyFill="1" applyBorder="1" applyAlignment="1">
      <alignment horizontal="center" vertical="center"/>
    </xf>
    <xf numFmtId="0" fontId="4" fillId="0" borderId="40" xfId="83" applyFont="1" applyFill="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9" fillId="8" borderId="31" xfId="0" applyFont="1" applyFill="1" applyBorder="1" applyAlignment="1">
      <alignment horizontal="center"/>
    </xf>
    <xf numFmtId="0" fontId="9" fillId="8" borderId="41" xfId="0" applyFont="1" applyFill="1" applyBorder="1" applyAlignment="1">
      <alignment horizontal="center"/>
    </xf>
    <xf numFmtId="0" fontId="9" fillId="8" borderId="32" xfId="0" applyFont="1" applyFill="1" applyBorder="1" applyAlignment="1">
      <alignment horizontal="center"/>
    </xf>
    <xf numFmtId="0" fontId="0" fillId="0" borderId="34"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2" fillId="0" borderId="34" xfId="0" applyFon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8" borderId="32" xfId="0" applyFont="1" applyFill="1" applyBorder="1" applyAlignment="1">
      <alignment horizontal="center" vertical="center"/>
    </xf>
    <xf numFmtId="0" fontId="2" fillId="0" borderId="36"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2" xfId="0" applyBorder="1" applyAlignment="1">
      <alignment horizontal="center"/>
    </xf>
    <xf numFmtId="0" fontId="9" fillId="8" borderId="31" xfId="0" applyFont="1" applyFill="1" applyBorder="1" applyAlignment="1">
      <alignment horizontal="center" vertical="center"/>
    </xf>
    <xf numFmtId="0" fontId="2" fillId="0" borderId="0" xfId="0" applyFont="1" applyBorder="1" applyAlignment="1">
      <alignment horizontal="center" vertical="center"/>
    </xf>
    <xf numFmtId="0" fontId="9" fillId="0" borderId="0" xfId="0" applyFont="1" applyFill="1" applyBorder="1" applyAlignment="1"/>
    <xf numFmtId="0" fontId="9" fillId="8" borderId="45" xfId="0" applyFont="1" applyFill="1" applyBorder="1" applyAlignment="1">
      <alignment horizontal="center"/>
    </xf>
    <xf numFmtId="0" fontId="9" fillId="8" borderId="46" xfId="0" applyFont="1" applyFill="1" applyBorder="1" applyAlignment="1">
      <alignment horizontal="center"/>
    </xf>
    <xf numFmtId="0" fontId="9" fillId="8" borderId="10" xfId="0" applyFont="1" applyFill="1" applyBorder="1" applyAlignment="1">
      <alignment horizontal="center"/>
    </xf>
    <xf numFmtId="0" fontId="9" fillId="8" borderId="47" xfId="0" applyFont="1" applyFill="1" applyBorder="1" applyAlignment="1">
      <alignment horizontal="center" vertical="center"/>
    </xf>
    <xf numFmtId="0" fontId="63" fillId="0" borderId="0" xfId="0" applyFont="1" applyFill="1" applyBorder="1" applyAlignment="1">
      <alignment vertical="center"/>
    </xf>
    <xf numFmtId="0" fontId="2" fillId="0" borderId="0" xfId="0" applyFont="1" applyFill="1" applyBorder="1"/>
    <xf numFmtId="0" fontId="0" fillId="0" borderId="35" xfId="0" applyFill="1" applyBorder="1" applyAlignment="1">
      <alignment horizontal="center" vertical="center"/>
    </xf>
    <xf numFmtId="0" fontId="2" fillId="0" borderId="36" xfId="0" applyFont="1" applyFill="1" applyBorder="1" applyAlignment="1">
      <alignment horizontal="center" vertical="center"/>
    </xf>
    <xf numFmtId="0" fontId="2" fillId="0" borderId="0" xfId="0" applyFont="1" applyFill="1" applyBorder="1" applyAlignment="1">
      <alignment horizontal="center"/>
    </xf>
    <xf numFmtId="0" fontId="2" fillId="0" borderId="40" xfId="0" applyFont="1" applyFill="1" applyBorder="1" applyAlignment="1">
      <alignment horizontal="center" vertical="center"/>
    </xf>
    <xf numFmtId="0" fontId="2" fillId="0" borderId="36" xfId="0" applyFont="1" applyFill="1" applyBorder="1"/>
    <xf numFmtId="0" fontId="9" fillId="8" borderId="38" xfId="0" applyFont="1" applyFill="1" applyBorder="1" applyAlignment="1">
      <alignment horizontal="center"/>
    </xf>
    <xf numFmtId="0" fontId="2" fillId="0" borderId="35" xfId="0" applyFont="1" applyBorder="1" applyAlignment="1">
      <alignment horizontal="center"/>
    </xf>
    <xf numFmtId="0" fontId="2" fillId="0" borderId="40" xfId="0" applyFont="1" applyFill="1" applyBorder="1" applyAlignment="1">
      <alignment horizontal="center"/>
    </xf>
    <xf numFmtId="0" fontId="2" fillId="0" borderId="0" xfId="0" applyFont="1" applyBorder="1" applyAlignment="1">
      <alignment horizontal="center"/>
    </xf>
    <xf numFmtId="0" fontId="9" fillId="0" borderId="0"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42" xfId="0" applyFont="1" applyFill="1" applyBorder="1" applyAlignment="1">
      <alignment horizontal="center"/>
    </xf>
    <xf numFmtId="0" fontId="0" fillId="0" borderId="39" xfId="0" applyBorder="1" applyAlignment="1">
      <alignment horizontal="center" vertical="center"/>
    </xf>
    <xf numFmtId="0" fontId="0" fillId="0" borderId="40" xfId="0" applyBorder="1" applyAlignment="1">
      <alignment horizontal="center" vertical="center"/>
    </xf>
    <xf numFmtId="0" fontId="2" fillId="0" borderId="39" xfId="0" applyFont="1" applyBorder="1" applyAlignment="1">
      <alignment horizontal="center"/>
    </xf>
    <xf numFmtId="0" fontId="2" fillId="0" borderId="40" xfId="0" applyFont="1" applyBorder="1" applyAlignment="1">
      <alignment horizontal="center"/>
    </xf>
    <xf numFmtId="0" fontId="9" fillId="8" borderId="47" xfId="0" applyFont="1" applyFill="1" applyBorder="1" applyAlignment="1">
      <alignment horizontal="center"/>
    </xf>
    <xf numFmtId="0" fontId="63" fillId="0" borderId="0" xfId="0" applyFont="1" applyBorder="1" applyAlignment="1">
      <alignment vertical="center"/>
    </xf>
    <xf numFmtId="0" fontId="2" fillId="0" borderId="34" xfId="0" applyFont="1" applyFill="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2" fillId="0" borderId="42" xfId="0" applyFont="1" applyBorder="1" applyAlignment="1">
      <alignment horizontal="center" vertical="center"/>
    </xf>
    <xf numFmtId="0" fontId="2" fillId="0" borderId="20" xfId="0" applyFont="1" applyBorder="1" applyAlignment="1">
      <alignment horizontal="center" vertical="center"/>
    </xf>
    <xf numFmtId="0" fontId="0" fillId="0" borderId="54" xfId="0" applyBorder="1" applyAlignment="1">
      <alignment horizontal="center" vertical="center"/>
    </xf>
    <xf numFmtId="0" fontId="5" fillId="0" borderId="0" xfId="0" applyFont="1" applyAlignment="1" applyProtection="1">
      <alignment vertical="center"/>
      <protection locked="0"/>
    </xf>
    <xf numFmtId="0" fontId="24"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4" fillId="0" borderId="0" xfId="0" applyFont="1" applyAlignment="1" applyProtection="1">
      <protection locked="0"/>
    </xf>
    <xf numFmtId="0" fontId="4" fillId="0" borderId="0" xfId="0" applyFont="1" applyAlignment="1" applyProtection="1"/>
    <xf numFmtId="0" fontId="15" fillId="0" borderId="0" xfId="0" applyFont="1" applyAlignment="1" applyProtection="1">
      <alignment horizontal="left" wrapText="1"/>
    </xf>
    <xf numFmtId="0" fontId="13" fillId="0" borderId="0" xfId="0" applyFont="1" applyAlignment="1" applyProtection="1">
      <alignment horizontal="left" wrapText="1"/>
    </xf>
    <xf numFmtId="0" fontId="15" fillId="0" borderId="0" xfId="0" applyFont="1" applyAlignment="1" applyProtection="1">
      <alignment horizontal="left" vertical="center" wrapText="1"/>
    </xf>
    <xf numFmtId="0" fontId="4" fillId="0" borderId="0" xfId="0" applyFont="1" applyAlignment="1" applyProtection="1">
      <alignment vertical="center"/>
      <protection locked="0"/>
    </xf>
    <xf numFmtId="0" fontId="4" fillId="0" borderId="0" xfId="0" applyFont="1" applyAlignment="1" applyProtection="1">
      <alignment vertical="center"/>
    </xf>
    <xf numFmtId="0" fontId="0" fillId="0" borderId="0" xfId="0"/>
    <xf numFmtId="0" fontId="52" fillId="4" borderId="29" xfId="0" applyFont="1" applyFill="1" applyBorder="1" applyAlignment="1" applyProtection="1">
      <alignment horizontal="center" vertical="center" wrapText="1"/>
      <protection locked="0"/>
    </xf>
    <xf numFmtId="0" fontId="59" fillId="4" borderId="26" xfId="0" applyNumberFormat="1" applyFont="1" applyFill="1" applyBorder="1" applyAlignment="1" applyProtection="1">
      <alignment vertical="center" wrapText="1"/>
      <protection locked="0"/>
    </xf>
    <xf numFmtId="0" fontId="72" fillId="0" borderId="20" xfId="0" applyFont="1" applyBorder="1" applyAlignment="1" applyProtection="1">
      <alignment wrapText="1"/>
      <protection locked="0"/>
    </xf>
    <xf numFmtId="0" fontId="18" fillId="0" borderId="4" xfId="0" applyFont="1" applyBorder="1" applyAlignment="1" applyProtection="1">
      <alignment wrapText="1"/>
      <protection locked="0"/>
    </xf>
    <xf numFmtId="0" fontId="72" fillId="0" borderId="0" xfId="0" applyFont="1" applyBorder="1" applyAlignment="1" applyProtection="1">
      <alignment wrapText="1"/>
      <protection locked="0"/>
    </xf>
    <xf numFmtId="0" fontId="73" fillId="0" borderId="20" xfId="0" applyFont="1" applyBorder="1" applyAlignment="1" applyProtection="1">
      <alignment horizontal="center" vertical="center" wrapText="1"/>
      <protection locked="0"/>
    </xf>
    <xf numFmtId="0" fontId="73" fillId="0" borderId="20" xfId="0" applyFont="1" applyBorder="1" applyAlignment="1" applyProtection="1">
      <alignment wrapText="1"/>
      <protection locked="0"/>
    </xf>
    <xf numFmtId="0" fontId="73" fillId="0" borderId="20" xfId="0" applyFont="1" applyFill="1" applyBorder="1" applyAlignment="1" applyProtection="1">
      <alignment horizontal="center" vertical="center" wrapText="1"/>
      <protection locked="0"/>
    </xf>
    <xf numFmtId="0" fontId="73" fillId="0" borderId="20" xfId="1" applyNumberFormat="1" applyFont="1" applyFill="1" applyBorder="1" applyAlignment="1" applyProtection="1">
      <alignment horizontal="center" vertical="center" wrapText="1"/>
      <protection locked="0"/>
    </xf>
    <xf numFmtId="49" fontId="73" fillId="0" borderId="20" xfId="1" applyNumberFormat="1" applyFont="1" applyFill="1" applyBorder="1" applyAlignment="1" applyProtection="1">
      <alignment horizontal="center" vertical="center" wrapText="1"/>
      <protection locked="0"/>
    </xf>
    <xf numFmtId="14" fontId="73" fillId="0" borderId="20" xfId="1" applyNumberFormat="1" applyFont="1" applyFill="1" applyBorder="1" applyAlignment="1" applyProtection="1">
      <alignment horizontal="center" vertical="center" wrapText="1"/>
      <protection locked="0"/>
    </xf>
    <xf numFmtId="180" fontId="77" fillId="0" borderId="20" xfId="0" applyNumberFormat="1" applyFont="1" applyFill="1" applyBorder="1" applyAlignment="1" applyProtection="1">
      <alignment horizontal="center" vertical="center" wrapText="1"/>
      <protection locked="0"/>
    </xf>
    <xf numFmtId="180" fontId="77" fillId="0" borderId="20" xfId="1" applyNumberFormat="1" applyFont="1" applyFill="1" applyBorder="1" applyAlignment="1">
      <alignment horizontal="center" vertical="center" wrapText="1"/>
    </xf>
    <xf numFmtId="0" fontId="73" fillId="0" borderId="20" xfId="0" applyNumberFormat="1" applyFont="1" applyFill="1" applyBorder="1" applyAlignment="1" applyProtection="1">
      <alignment horizontal="center" vertical="center" wrapText="1"/>
      <protection locked="0"/>
    </xf>
    <xf numFmtId="0" fontId="78" fillId="0" borderId="0" xfId="0" applyFont="1" applyAlignment="1" applyProtection="1">
      <alignment horizontal="left" vertical="top" wrapText="1"/>
    </xf>
    <xf numFmtId="0" fontId="74" fillId="0" borderId="0" xfId="0" applyFont="1" applyAlignment="1" applyProtection="1">
      <alignment horizontal="left" vertical="top" wrapText="1"/>
    </xf>
    <xf numFmtId="0" fontId="73" fillId="0" borderId="20" xfId="209" applyNumberFormat="1" applyFont="1" applyFill="1" applyBorder="1" applyAlignment="1" applyProtection="1">
      <alignment horizontal="center" vertical="center" wrapText="1"/>
      <protection locked="0"/>
    </xf>
    <xf numFmtId="0" fontId="74" fillId="0" borderId="0" xfId="0" applyFont="1" applyAlignment="1" applyProtection="1">
      <alignment horizontal="left" vertical="center" wrapText="1"/>
    </xf>
    <xf numFmtId="180" fontId="77" fillId="0" borderId="20" xfId="1" applyNumberFormat="1" applyFont="1" applyFill="1" applyBorder="1" applyAlignment="1" applyProtection="1">
      <alignment horizontal="center" vertical="center" wrapText="1"/>
      <protection locked="0"/>
    </xf>
    <xf numFmtId="164" fontId="73" fillId="0" borderId="20" xfId="1" applyNumberFormat="1" applyFont="1" applyFill="1" applyBorder="1" applyAlignment="1" applyProtection="1">
      <alignment horizontal="center" vertical="center" wrapText="1"/>
      <protection locked="0"/>
    </xf>
    <xf numFmtId="9" fontId="73" fillId="0" borderId="20" xfId="1" applyNumberFormat="1" applyFont="1" applyFill="1" applyBorder="1" applyAlignment="1" applyProtection="1">
      <alignment horizontal="center" vertical="center" wrapText="1"/>
      <protection locked="0"/>
    </xf>
    <xf numFmtId="1" fontId="73" fillId="0" borderId="20" xfId="1" applyNumberFormat="1" applyFont="1" applyFill="1" applyBorder="1" applyAlignment="1" applyProtection="1">
      <alignment horizontal="center" vertical="center" wrapText="1"/>
      <protection locked="0"/>
    </xf>
    <xf numFmtId="166" fontId="73" fillId="0" borderId="20" xfId="1" applyNumberFormat="1" applyFont="1" applyFill="1" applyBorder="1" applyAlignment="1" applyProtection="1">
      <alignment horizontal="center" vertical="center" wrapText="1"/>
      <protection locked="0"/>
    </xf>
    <xf numFmtId="166" fontId="73" fillId="0" borderId="20" xfId="0" applyNumberFormat="1" applyFont="1" applyFill="1" applyBorder="1" applyAlignment="1" applyProtection="1">
      <alignment horizontal="center" vertical="center" wrapText="1"/>
      <protection locked="0"/>
    </xf>
    <xf numFmtId="10" fontId="73" fillId="0" borderId="20" xfId="1" applyNumberFormat="1" applyFont="1" applyFill="1" applyBorder="1" applyAlignment="1" applyProtection="1">
      <alignment horizontal="center" vertical="center" wrapText="1"/>
      <protection locked="0"/>
    </xf>
    <xf numFmtId="164" fontId="73" fillId="0" borderId="20" xfId="0" applyNumberFormat="1" applyFont="1" applyFill="1" applyBorder="1" applyAlignment="1" applyProtection="1">
      <alignment horizontal="center" vertical="center" wrapText="1"/>
      <protection locked="0"/>
    </xf>
    <xf numFmtId="181" fontId="75" fillId="0" borderId="20" xfId="0" quotePrefix="1" applyNumberFormat="1" applyFont="1" applyBorder="1" applyAlignment="1" applyProtection="1">
      <alignment horizontal="center" vertical="center"/>
      <protection locked="0"/>
    </xf>
    <xf numFmtId="181" fontId="75" fillId="0" borderId="20" xfId="0" quotePrefix="1" applyNumberFormat="1" applyFont="1" applyBorder="1" applyAlignment="1" applyProtection="1">
      <alignment horizontal="center" vertical="center" wrapText="1" shrinkToFit="1"/>
      <protection locked="0"/>
    </xf>
    <xf numFmtId="0" fontId="75" fillId="0" borderId="0" xfId="0" applyFont="1" applyProtection="1">
      <protection locked="0"/>
    </xf>
    <xf numFmtId="0" fontId="72" fillId="0" borderId="20" xfId="0" applyFont="1" applyFill="1" applyBorder="1" applyAlignment="1" applyProtection="1">
      <alignment horizontal="center" vertical="center" wrapText="1"/>
      <protection locked="0"/>
    </xf>
    <xf numFmtId="180" fontId="65" fillId="0" borderId="20" xfId="1" applyNumberFormat="1" applyFont="1" applyFill="1" applyBorder="1" applyAlignment="1">
      <alignment horizontal="center" vertical="center" wrapText="1"/>
    </xf>
    <xf numFmtId="0" fontId="72" fillId="0" borderId="20" xfId="1" applyNumberFormat="1" applyFont="1" applyFill="1" applyBorder="1" applyAlignment="1" applyProtection="1">
      <alignment horizontal="center" vertical="center" wrapText="1"/>
      <protection locked="0"/>
    </xf>
    <xf numFmtId="180" fontId="65" fillId="0" borderId="20" xfId="1" applyNumberFormat="1" applyFont="1" applyFill="1" applyBorder="1" applyAlignment="1" applyProtection="1">
      <alignment horizontal="center" vertical="center" wrapText="1"/>
      <protection locked="0"/>
    </xf>
    <xf numFmtId="180" fontId="77" fillId="0" borderId="20" xfId="0" applyNumberFormat="1" applyFont="1" applyFill="1" applyBorder="1" applyAlignment="1">
      <alignment horizontal="center" vertical="center" wrapText="1"/>
    </xf>
    <xf numFmtId="0" fontId="13" fillId="0" borderId="0" xfId="0" applyFont="1" applyProtection="1">
      <protection hidden="1"/>
    </xf>
    <xf numFmtId="0" fontId="4" fillId="0" borderId="0" xfId="0" applyFont="1" applyProtection="1">
      <protection hidden="1"/>
    </xf>
    <xf numFmtId="0" fontId="4" fillId="0" borderId="0" xfId="0" applyFont="1" applyAlignment="1" applyProtection="1">
      <alignment vertical="center"/>
      <protection hidden="1"/>
    </xf>
    <xf numFmtId="0" fontId="13" fillId="0" borderId="0" xfId="0" applyFont="1" applyAlignment="1" applyProtection="1">
      <alignment readingOrder="1"/>
      <protection hidden="1"/>
    </xf>
    <xf numFmtId="0" fontId="4" fillId="0" borderId="0" xfId="0" applyFont="1" applyAlignment="1" applyProtection="1">
      <alignment readingOrder="1"/>
      <protection hidden="1"/>
    </xf>
    <xf numFmtId="0" fontId="84" fillId="0" borderId="0" xfId="0" applyFont="1" applyAlignment="1" applyProtection="1">
      <alignment vertical="center" readingOrder="1"/>
      <protection hidden="1"/>
    </xf>
    <xf numFmtId="0" fontId="85" fillId="0" borderId="0" xfId="0" applyFont="1" applyAlignment="1" applyProtection="1">
      <alignment horizontal="center" readingOrder="1"/>
      <protection hidden="1"/>
    </xf>
    <xf numFmtId="0" fontId="15" fillId="0" borderId="0" xfId="0" applyFont="1" applyAlignment="1" applyProtection="1">
      <alignment readingOrder="1"/>
      <protection hidden="1"/>
    </xf>
    <xf numFmtId="0" fontId="15" fillId="0" borderId="0" xfId="0" applyFont="1" applyAlignment="1" applyProtection="1">
      <alignment vertical="center" readingOrder="1"/>
      <protection hidden="1"/>
    </xf>
    <xf numFmtId="0" fontId="15" fillId="0" borderId="0" xfId="0" applyFont="1" applyAlignment="1" applyProtection="1">
      <alignment horizontal="left" vertical="top" wrapText="1" readingOrder="1"/>
      <protection hidden="1"/>
    </xf>
    <xf numFmtId="0" fontId="88" fillId="0" borderId="0" xfId="0" applyFont="1" applyAlignment="1" applyProtection="1">
      <alignment readingOrder="1"/>
      <protection hidden="1"/>
    </xf>
    <xf numFmtId="0" fontId="15" fillId="0" borderId="0" xfId="0" applyFont="1" applyAlignment="1" applyProtection="1">
      <alignment horizontal="left" readingOrder="1"/>
      <protection hidden="1"/>
    </xf>
    <xf numFmtId="0" fontId="13" fillId="0" borderId="0" xfId="0" applyFont="1" applyAlignment="1" applyProtection="1">
      <alignment horizontal="left" readingOrder="1"/>
      <protection hidden="1"/>
    </xf>
    <xf numFmtId="0" fontId="87" fillId="0" borderId="0" xfId="0" applyFont="1" applyAlignment="1" applyProtection="1">
      <alignment horizontal="left" vertical="center"/>
      <protection hidden="1"/>
    </xf>
    <xf numFmtId="0" fontId="89" fillId="0" borderId="0" xfId="0" applyFont="1" applyAlignment="1" applyProtection="1">
      <alignment horizontal="left" vertical="center"/>
      <protection hidden="1"/>
    </xf>
    <xf numFmtId="0" fontId="4" fillId="0" borderId="0" xfId="0" applyFont="1" applyAlignment="1" applyProtection="1">
      <alignment horizontal="left"/>
      <protection hidden="1"/>
    </xf>
    <xf numFmtId="0" fontId="0" fillId="0" borderId="0" xfId="0" applyProtection="1">
      <protection hidden="1"/>
    </xf>
    <xf numFmtId="180" fontId="77" fillId="0" borderId="20" xfId="0" quotePrefix="1" applyNumberFormat="1" applyFont="1" applyFill="1" applyBorder="1" applyAlignment="1" applyProtection="1">
      <alignment horizontal="center" vertical="center" wrapText="1"/>
      <protection locked="0"/>
    </xf>
    <xf numFmtId="180" fontId="77" fillId="0" borderId="20" xfId="1" quotePrefix="1" applyNumberFormat="1" applyFont="1" applyFill="1" applyBorder="1" applyAlignment="1">
      <alignment horizontal="center" vertical="center" wrapText="1"/>
    </xf>
    <xf numFmtId="180" fontId="77" fillId="0" borderId="20" xfId="1" quotePrefix="1" applyNumberFormat="1" applyFont="1" applyFill="1" applyBorder="1" applyAlignment="1" applyProtection="1">
      <alignment horizontal="center" vertical="center" wrapText="1"/>
      <protection locked="0"/>
    </xf>
    <xf numFmtId="0" fontId="75" fillId="0" borderId="20" xfId="0" applyFont="1" applyBorder="1" applyAlignment="1" applyProtection="1">
      <alignment horizontal="center" vertical="center" wrapText="1" shrinkToFit="1"/>
      <protection locked="0"/>
    </xf>
    <xf numFmtId="186" fontId="75" fillId="0" borderId="20" xfId="0" applyNumberFormat="1" applyFont="1" applyBorder="1" applyAlignment="1" applyProtection="1">
      <alignment horizontal="center" vertical="center" wrapText="1" shrinkToFit="1"/>
      <protection locked="0"/>
    </xf>
    <xf numFmtId="167" fontId="75" fillId="0" borderId="20" xfId="0" applyNumberFormat="1" applyFont="1" applyBorder="1" applyAlignment="1" applyProtection="1">
      <alignment horizontal="center" vertical="center" wrapText="1" shrinkToFit="1"/>
      <protection locked="0"/>
    </xf>
    <xf numFmtId="0" fontId="79" fillId="0" borderId="20" xfId="80" applyFont="1" applyBorder="1" applyAlignment="1" applyProtection="1">
      <alignment horizontal="center" vertical="center" wrapText="1" shrinkToFit="1"/>
      <protection locked="0"/>
    </xf>
    <xf numFmtId="0" fontId="75" fillId="0" borderId="27" xfId="0" applyFont="1" applyBorder="1" applyAlignment="1" applyProtection="1">
      <alignment horizontal="center" vertical="center" wrapText="1" shrinkToFit="1"/>
      <protection locked="0"/>
    </xf>
    <xf numFmtId="0" fontId="75" fillId="0" borderId="28" xfId="0" applyFont="1" applyBorder="1" applyAlignment="1" applyProtection="1">
      <alignment horizontal="center" vertical="center" wrapText="1" shrinkToFit="1"/>
      <protection locked="0"/>
    </xf>
    <xf numFmtId="0" fontId="79" fillId="0" borderId="26" xfId="0" applyFont="1" applyBorder="1" applyAlignment="1" applyProtection="1">
      <alignment horizontal="center" vertical="center" wrapText="1" shrinkToFit="1"/>
      <protection locked="0"/>
    </xf>
    <xf numFmtId="0" fontId="79" fillId="0" borderId="20" xfId="0" applyFont="1" applyBorder="1" applyAlignment="1" applyProtection="1">
      <alignment horizontal="center" vertical="center" wrapText="1" shrinkToFit="1"/>
      <protection locked="0"/>
    </xf>
    <xf numFmtId="179" fontId="76" fillId="35" borderId="20" xfId="3" applyNumberFormat="1" applyFont="1" applyFill="1" applyBorder="1" applyAlignment="1" applyProtection="1">
      <alignment horizontal="center" vertical="center" wrapText="1" shrinkToFit="1"/>
      <protection locked="0"/>
    </xf>
    <xf numFmtId="0" fontId="72" fillId="0" borderId="20" xfId="0" applyNumberFormat="1" applyFont="1" applyFill="1" applyBorder="1" applyAlignment="1" applyProtection="1">
      <alignment horizontal="center" vertical="center" wrapText="1"/>
      <protection locked="0"/>
    </xf>
    <xf numFmtId="180" fontId="65" fillId="0" borderId="20" xfId="1" quotePrefix="1" applyNumberFormat="1" applyFont="1" applyFill="1" applyBorder="1" applyAlignment="1" applyProtection="1">
      <alignment horizontal="center" vertical="center" wrapText="1"/>
      <protection locked="0"/>
    </xf>
    <xf numFmtId="14" fontId="72" fillId="0" borderId="20" xfId="1" applyNumberFormat="1" applyFont="1" applyFill="1" applyBorder="1" applyAlignment="1" applyProtection="1">
      <alignment horizontal="center" vertical="center" wrapText="1"/>
      <protection locked="0"/>
    </xf>
    <xf numFmtId="166" fontId="72" fillId="0" borderId="20" xfId="1" applyNumberFormat="1" applyFont="1" applyFill="1" applyBorder="1" applyAlignment="1" applyProtection="1">
      <alignment horizontal="center" vertical="center" wrapText="1"/>
      <protection locked="0"/>
    </xf>
    <xf numFmtId="49" fontId="72" fillId="0" borderId="20" xfId="1" applyNumberFormat="1" applyFont="1" applyFill="1" applyBorder="1" applyAlignment="1" applyProtection="1">
      <alignment horizontal="center" vertical="center" wrapText="1"/>
      <protection locked="0"/>
    </xf>
    <xf numFmtId="180" fontId="65" fillId="0" borderId="20" xfId="0" applyNumberFormat="1" applyFont="1" applyFill="1" applyBorder="1" applyAlignment="1" applyProtection="1">
      <alignment horizontal="center" vertical="center" wrapText="1"/>
      <protection locked="0"/>
    </xf>
    <xf numFmtId="180" fontId="65" fillId="0" borderId="20" xfId="0" applyNumberFormat="1" applyFont="1" applyFill="1" applyBorder="1" applyAlignment="1">
      <alignment horizontal="center" vertical="center" wrapText="1"/>
    </xf>
    <xf numFmtId="166" fontId="72" fillId="0" borderId="20" xfId="0" applyNumberFormat="1" applyFont="1" applyFill="1" applyBorder="1" applyAlignment="1" applyProtection="1">
      <alignment horizontal="center" vertical="center" wrapText="1"/>
      <protection locked="0"/>
    </xf>
    <xf numFmtId="0" fontId="38" fillId="38" borderId="9" xfId="83" applyFont="1" applyFill="1" applyBorder="1" applyAlignment="1" applyProtection="1">
      <alignment horizontal="center" vertical="center"/>
    </xf>
    <xf numFmtId="0" fontId="38" fillId="38" borderId="11" xfId="83" applyFont="1" applyFill="1" applyBorder="1" applyAlignment="1" applyProtection="1">
      <alignment horizontal="center" vertical="center"/>
    </xf>
    <xf numFmtId="174" fontId="22" fillId="9" borderId="20" xfId="0" applyNumberFormat="1" applyFont="1" applyFill="1" applyBorder="1" applyAlignment="1" applyProtection="1">
      <alignment vertical="center"/>
      <protection hidden="1"/>
    </xf>
    <xf numFmtId="0" fontId="15" fillId="0" borderId="25" xfId="83" applyFont="1" applyBorder="1" applyAlignment="1">
      <alignment horizontal="left" vertical="center" indent="1"/>
    </xf>
    <xf numFmtId="0" fontId="15" fillId="0" borderId="26" xfId="83" applyFont="1" applyBorder="1" applyAlignment="1">
      <alignment horizontal="left" vertical="center" indent="1"/>
    </xf>
    <xf numFmtId="0" fontId="53" fillId="39" borderId="20" xfId="228" applyFont="1" applyFill="1" applyBorder="1" applyAlignment="1" applyProtection="1">
      <alignment horizontal="center" vertical="center"/>
      <protection locked="0"/>
    </xf>
    <xf numFmtId="0" fontId="22" fillId="38" borderId="9" xfId="83" applyFont="1" applyFill="1" applyBorder="1" applyAlignment="1" applyProtection="1">
      <alignment horizontal="center" vertical="center"/>
    </xf>
    <xf numFmtId="0" fontId="22" fillId="38" borderId="11" xfId="83" applyFont="1" applyFill="1" applyBorder="1" applyAlignment="1" applyProtection="1">
      <alignment horizontal="center" vertical="center"/>
    </xf>
    <xf numFmtId="177" fontId="22" fillId="0" borderId="20" xfId="83" applyNumberFormat="1" applyFont="1" applyBorder="1" applyAlignment="1" applyProtection="1">
      <alignment horizontal="center" vertical="center"/>
      <protection locked="0"/>
    </xf>
    <xf numFmtId="0" fontId="72" fillId="0" borderId="20" xfId="0" applyFont="1" applyBorder="1" applyAlignment="1" applyProtection="1">
      <alignment horizontal="center" vertical="center" wrapText="1"/>
      <protection locked="0"/>
    </xf>
    <xf numFmtId="0" fontId="52" fillId="34" borderId="20" xfId="0" applyNumberFormat="1" applyFont="1" applyFill="1" applyBorder="1" applyAlignment="1" applyProtection="1">
      <alignment horizontal="center" vertical="center" wrapText="1"/>
      <protection locked="0"/>
    </xf>
    <xf numFmtId="0" fontId="53" fillId="34" borderId="20" xfId="0" applyNumberFormat="1" applyFont="1" applyFill="1" applyBorder="1" applyAlignment="1" applyProtection="1">
      <alignment horizontal="center" vertical="center" wrapText="1"/>
      <protection locked="0"/>
    </xf>
    <xf numFmtId="171" fontId="66" fillId="14" borderId="20" xfId="1" applyNumberFormat="1" applyFont="1" applyFill="1" applyBorder="1" applyAlignment="1" applyProtection="1">
      <alignment horizontal="center" vertical="center" wrapText="1" shrinkToFit="1"/>
      <protection locked="0"/>
    </xf>
    <xf numFmtId="0" fontId="66" fillId="0" borderId="20" xfId="1" applyNumberFormat="1" applyFont="1" applyBorder="1" applyAlignment="1">
      <alignment horizontal="center" vertical="center" wrapText="1"/>
    </xf>
    <xf numFmtId="0" fontId="52" fillId="20" borderId="20" xfId="0" applyNumberFormat="1" applyFont="1" applyFill="1" applyBorder="1" applyAlignment="1" applyProtection="1">
      <alignment horizontal="center" vertical="center" wrapText="1"/>
      <protection locked="0"/>
    </xf>
    <xf numFmtId="0" fontId="53" fillId="20" borderId="20" xfId="1" applyNumberFormat="1" applyFont="1" applyFill="1" applyBorder="1" applyAlignment="1" applyProtection="1">
      <alignment horizontal="center" vertical="center" wrapText="1" shrinkToFit="1"/>
      <protection locked="0"/>
    </xf>
    <xf numFmtId="0" fontId="66" fillId="14" borderId="20" xfId="1" applyNumberFormat="1" applyFont="1" applyFill="1" applyBorder="1" applyAlignment="1" applyProtection="1">
      <alignment horizontal="center" vertical="center" wrapText="1" shrinkToFit="1"/>
      <protection locked="0"/>
    </xf>
    <xf numFmtId="0" fontId="66" fillId="0" borderId="20" xfId="0" applyNumberFormat="1" applyFont="1" applyBorder="1" applyAlignment="1">
      <alignment horizontal="center" vertical="center" wrapText="1"/>
    </xf>
    <xf numFmtId="0" fontId="66" fillId="0" borderId="20" xfId="1" applyNumberFormat="1" applyFont="1" applyBorder="1" applyAlignment="1">
      <alignment horizontal="center" vertical="center" wrapText="1" shrinkToFit="1"/>
    </xf>
    <xf numFmtId="0" fontId="59" fillId="18" borderId="20" xfId="0" applyFont="1" applyFill="1" applyBorder="1" applyAlignment="1" applyProtection="1">
      <alignment horizontal="center" vertical="center" wrapText="1"/>
      <protection locked="0"/>
    </xf>
    <xf numFmtId="171" fontId="67" fillId="14" borderId="20" xfId="1" applyNumberFormat="1" applyFont="1" applyFill="1" applyBorder="1" applyAlignment="1" applyProtection="1">
      <alignment horizontal="center" vertical="center" wrapText="1"/>
      <protection locked="0"/>
    </xf>
    <xf numFmtId="0" fontId="59" fillId="22" borderId="20" xfId="0" applyNumberFormat="1" applyFont="1" applyFill="1" applyBorder="1" applyAlignment="1" applyProtection="1">
      <alignment horizontal="center" vertical="center" wrapText="1"/>
      <protection locked="0"/>
    </xf>
    <xf numFmtId="0" fontId="53" fillId="22" borderId="20" xfId="0" applyNumberFormat="1" applyFont="1" applyFill="1" applyBorder="1" applyAlignment="1" applyProtection="1">
      <alignment horizontal="center" vertical="center" wrapText="1"/>
      <protection locked="0"/>
    </xf>
    <xf numFmtId="0" fontId="52" fillId="19" borderId="20" xfId="0" applyFont="1" applyFill="1" applyBorder="1" applyAlignment="1" applyProtection="1">
      <alignment horizontal="center" vertical="center" wrapText="1"/>
      <protection locked="0"/>
    </xf>
    <xf numFmtId="0" fontId="70" fillId="19" borderId="20" xfId="0" applyFont="1" applyFill="1" applyBorder="1" applyAlignment="1" applyProtection="1">
      <alignment wrapText="1"/>
      <protection locked="0"/>
    </xf>
    <xf numFmtId="0" fontId="66" fillId="0" borderId="20" xfId="0" applyFont="1" applyBorder="1" applyAlignment="1" applyProtection="1">
      <alignment horizontal="center" vertical="center" wrapText="1"/>
      <protection locked="0"/>
    </xf>
    <xf numFmtId="0" fontId="66" fillId="14" borderId="20" xfId="0" applyFont="1" applyFill="1" applyBorder="1" applyAlignment="1">
      <alignment horizontal="center" vertical="center" wrapText="1"/>
    </xf>
    <xf numFmtId="166" fontId="66" fillId="14" borderId="20" xfId="1" applyNumberFormat="1" applyFont="1" applyFill="1" applyBorder="1" applyAlignment="1">
      <alignment horizontal="center" vertical="center" wrapText="1"/>
    </xf>
    <xf numFmtId="166" fontId="66" fillId="14" borderId="20" xfId="0" applyNumberFormat="1" applyFont="1" applyFill="1" applyBorder="1" applyAlignment="1">
      <alignment horizontal="center" vertical="center" wrapText="1"/>
    </xf>
    <xf numFmtId="38" fontId="65" fillId="14" borderId="20" xfId="0" applyNumberFormat="1" applyFont="1" applyFill="1" applyBorder="1" applyAlignment="1">
      <alignment horizontal="center" vertical="center" wrapText="1"/>
    </xf>
    <xf numFmtId="180" fontId="65" fillId="14" borderId="20" xfId="0" applyNumberFormat="1" applyFont="1" applyFill="1" applyBorder="1" applyAlignment="1">
      <alignment horizontal="center" vertical="center" wrapText="1"/>
    </xf>
    <xf numFmtId="180" fontId="65" fillId="14" borderId="20" xfId="1" applyNumberFormat="1" applyFont="1" applyFill="1" applyBorder="1" applyAlignment="1">
      <alignment horizontal="center" vertical="center" wrapText="1"/>
    </xf>
    <xf numFmtId="0" fontId="52" fillId="21" borderId="20" xfId="0" applyNumberFormat="1" applyFont="1" applyFill="1" applyBorder="1" applyAlignment="1" applyProtection="1">
      <alignment horizontal="center" vertical="center" wrapText="1"/>
      <protection locked="0"/>
    </xf>
    <xf numFmtId="0" fontId="53" fillId="21" borderId="20" xfId="1" applyNumberFormat="1" applyFont="1" applyFill="1" applyBorder="1" applyAlignment="1" applyProtection="1">
      <alignment horizontal="center" vertical="center" wrapText="1" shrinkToFit="1"/>
      <protection locked="0"/>
    </xf>
    <xf numFmtId="0" fontId="66" fillId="0" borderId="20" xfId="1" applyNumberFormat="1" applyFont="1" applyBorder="1" applyAlignment="1" applyProtection="1">
      <alignment horizontal="center" vertical="center" wrapText="1"/>
      <protection locked="0"/>
    </xf>
    <xf numFmtId="0" fontId="52" fillId="31" borderId="20" xfId="0" applyNumberFormat="1" applyFont="1" applyFill="1" applyBorder="1" applyAlignment="1" applyProtection="1">
      <alignment horizontal="center" vertical="center" wrapText="1"/>
      <protection locked="0"/>
    </xf>
    <xf numFmtId="0" fontId="53" fillId="31" borderId="20" xfId="1" applyNumberFormat="1" applyFont="1" applyFill="1" applyBorder="1" applyAlignment="1" applyProtection="1">
      <alignment horizontal="center" vertical="center" wrapText="1" shrinkToFit="1"/>
      <protection locked="0"/>
    </xf>
    <xf numFmtId="0" fontId="52" fillId="32" borderId="20" xfId="0" applyFont="1" applyFill="1" applyBorder="1" applyAlignment="1" applyProtection="1">
      <alignment horizontal="center" vertical="center" wrapText="1"/>
      <protection locked="0"/>
    </xf>
    <xf numFmtId="0" fontId="53" fillId="32" borderId="20" xfId="0" applyFont="1" applyFill="1" applyBorder="1" applyAlignment="1" applyProtection="1">
      <alignment horizontal="center" vertical="center" wrapText="1"/>
      <protection locked="0"/>
    </xf>
    <xf numFmtId="171" fontId="67" fillId="14" borderId="20" xfId="1" applyNumberFormat="1" applyFont="1" applyFill="1" applyBorder="1" applyAlignment="1" applyProtection="1">
      <alignment horizontal="center" vertical="center" wrapText="1" shrinkToFit="1"/>
      <protection locked="0"/>
    </xf>
    <xf numFmtId="0" fontId="52" fillId="30" borderId="20" xfId="0" applyNumberFormat="1" applyFont="1" applyFill="1" applyBorder="1" applyAlignment="1" applyProtection="1">
      <alignment horizontal="center" vertical="center" wrapText="1"/>
      <protection locked="0"/>
    </xf>
    <xf numFmtId="0" fontId="53" fillId="30" borderId="20" xfId="1" applyNumberFormat="1" applyFont="1" applyFill="1" applyBorder="1" applyAlignment="1" applyProtection="1">
      <alignment horizontal="center" vertical="center" wrapText="1" shrinkToFit="1"/>
      <protection locked="0"/>
    </xf>
    <xf numFmtId="0" fontId="52" fillId="16" borderId="20" xfId="0" applyFont="1" applyFill="1" applyBorder="1" applyAlignment="1" applyProtection="1">
      <alignment horizontal="center" vertical="center" wrapText="1"/>
      <protection locked="0"/>
    </xf>
    <xf numFmtId="14" fontId="52" fillId="16" borderId="20" xfId="0" applyNumberFormat="1" applyFont="1" applyFill="1" applyBorder="1" applyAlignment="1" applyProtection="1">
      <alignment horizontal="center" vertical="center" wrapText="1"/>
      <protection locked="0"/>
    </xf>
    <xf numFmtId="164" fontId="53" fillId="16" borderId="20" xfId="61" applyNumberFormat="1" applyFont="1" applyFill="1" applyBorder="1" applyAlignment="1" applyProtection="1">
      <alignment horizontal="center" vertical="center" wrapText="1" shrinkToFit="1"/>
      <protection locked="0"/>
    </xf>
    <xf numFmtId="0" fontId="65" fillId="16" borderId="20" xfId="0" applyFont="1" applyFill="1" applyBorder="1" applyAlignment="1" applyProtection="1">
      <alignment horizontal="center" vertical="center" wrapText="1"/>
      <protection locked="0"/>
    </xf>
    <xf numFmtId="10" fontId="66" fillId="12" borderId="20" xfId="209" applyNumberFormat="1" applyFont="1" applyFill="1" applyBorder="1" applyAlignment="1" applyProtection="1">
      <alignment horizontal="center" vertical="center" wrapText="1" shrinkToFit="1"/>
      <protection locked="0"/>
    </xf>
    <xf numFmtId="0" fontId="52" fillId="39" borderId="20" xfId="0" applyFont="1" applyFill="1" applyBorder="1" applyAlignment="1" applyProtection="1">
      <alignment horizontal="center" vertical="center" wrapText="1" shrinkToFit="1"/>
      <protection locked="0"/>
    </xf>
    <xf numFmtId="0" fontId="59" fillId="39" borderId="20" xfId="0" applyFont="1" applyFill="1" applyBorder="1" applyAlignment="1" applyProtection="1">
      <alignment horizontal="center" vertical="center" wrapText="1" shrinkToFit="1"/>
      <protection locked="0"/>
    </xf>
    <xf numFmtId="0" fontId="59" fillId="39" borderId="25" xfId="0" applyFont="1" applyFill="1" applyBorder="1" applyAlignment="1" applyProtection="1">
      <alignment horizontal="center" vertical="center" wrapText="1" shrinkToFit="1"/>
      <protection locked="0"/>
    </xf>
    <xf numFmtId="0" fontId="73" fillId="0" borderId="25" xfId="0" applyFont="1" applyBorder="1" applyAlignment="1" applyProtection="1">
      <alignment wrapText="1"/>
      <protection locked="0"/>
    </xf>
    <xf numFmtId="0" fontId="75" fillId="0" borderId="20" xfId="0" applyFont="1" applyBorder="1" applyAlignment="1" applyProtection="1">
      <alignment horizontal="left" vertical="center" wrapText="1" indent="1"/>
      <protection locked="0"/>
    </xf>
    <xf numFmtId="0" fontId="75" fillId="0" borderId="60" xfId="0" applyFont="1" applyBorder="1" applyAlignment="1" applyProtection="1">
      <alignment horizontal="left" vertical="center" wrapText="1" indent="1"/>
      <protection locked="0"/>
    </xf>
    <xf numFmtId="181" fontId="75" fillId="0" borderId="60" xfId="0" quotePrefix="1" applyNumberFormat="1" applyFont="1" applyBorder="1" applyAlignment="1" applyProtection="1">
      <alignment horizontal="center" vertical="center"/>
      <protection locked="0"/>
    </xf>
    <xf numFmtId="181" fontId="75" fillId="0" borderId="60" xfId="0" quotePrefix="1" applyNumberFormat="1" applyFont="1" applyBorder="1" applyAlignment="1" applyProtection="1">
      <alignment horizontal="center" vertical="center" wrapText="1" shrinkToFit="1"/>
      <protection locked="0"/>
    </xf>
    <xf numFmtId="0" fontId="75" fillId="0" borderId="20" xfId="0" applyFont="1" applyFill="1" applyBorder="1" applyAlignment="1" applyProtection="1">
      <alignment horizontal="center" vertical="center"/>
      <protection locked="0"/>
    </xf>
    <xf numFmtId="176" fontId="75" fillId="0" borderId="20" xfId="0" applyNumberFormat="1" applyFont="1" applyFill="1" applyBorder="1" applyAlignment="1" applyProtection="1">
      <alignment horizontal="center" vertical="center"/>
      <protection locked="0"/>
    </xf>
    <xf numFmtId="171" fontId="19" fillId="8" borderId="20" xfId="83" applyNumberFormat="1" applyFont="1" applyFill="1" applyBorder="1" applyAlignment="1">
      <alignment horizontal="center" vertical="center"/>
    </xf>
    <xf numFmtId="0" fontId="72" fillId="0" borderId="20" xfId="209" applyNumberFormat="1" applyFont="1" applyFill="1" applyBorder="1" applyAlignment="1" applyProtection="1">
      <alignment horizontal="center" vertical="center" wrapText="1"/>
      <protection locked="0"/>
    </xf>
    <xf numFmtId="0" fontId="2" fillId="0" borderId="0" xfId="83" applyFont="1">
      <alignment vertical="center" wrapText="1"/>
    </xf>
    <xf numFmtId="175" fontId="22" fillId="0" borderId="20" xfId="83" applyNumberFormat="1" applyFont="1" applyBorder="1" applyAlignment="1" applyProtection="1">
      <alignment horizontal="center" vertical="center"/>
      <protection locked="0"/>
    </xf>
    <xf numFmtId="183" fontId="22" fillId="0" borderId="20" xfId="83" applyNumberFormat="1" applyFont="1" applyBorder="1" applyAlignment="1" applyProtection="1">
      <alignment horizontal="center" vertical="center"/>
      <protection locked="0"/>
    </xf>
    <xf numFmtId="0" fontId="39" fillId="0" borderId="0" xfId="83" applyFont="1">
      <alignment vertical="center" wrapText="1"/>
    </xf>
    <xf numFmtId="0" fontId="39" fillId="0" borderId="0" xfId="83" applyFont="1" applyAlignment="1">
      <alignment vertical="top"/>
    </xf>
    <xf numFmtId="0" fontId="22" fillId="0" borderId="0" xfId="83" applyFont="1" applyAlignment="1">
      <alignment horizontal="right" wrapText="1"/>
    </xf>
    <xf numFmtId="0" fontId="40" fillId="0" borderId="0" xfId="83" applyFont="1" applyAlignment="1">
      <alignment vertical="center"/>
    </xf>
    <xf numFmtId="0" fontId="2" fillId="0" borderId="0" xfId="83" applyFont="1" applyAlignment="1">
      <alignment vertical="center"/>
    </xf>
    <xf numFmtId="168" fontId="15" fillId="5" borderId="23" xfId="83" applyNumberFormat="1" applyFont="1" applyFill="1" applyBorder="1">
      <alignment vertical="center" wrapText="1"/>
    </xf>
    <xf numFmtId="0" fontId="15" fillId="0" borderId="23" xfId="83" applyFont="1" applyBorder="1" applyAlignment="1">
      <alignment horizontal="left"/>
    </xf>
    <xf numFmtId="172" fontId="18" fillId="0" borderId="4" xfId="83" applyNumberFormat="1" applyFont="1" applyBorder="1" applyAlignment="1" applyProtection="1">
      <alignment horizontal="left"/>
      <protection locked="0"/>
    </xf>
    <xf numFmtId="0" fontId="15" fillId="0" borderId="23" xfId="83" applyFont="1" applyBorder="1" applyAlignment="1">
      <alignment vertical="center"/>
    </xf>
    <xf numFmtId="168" fontId="18" fillId="0" borderId="4" xfId="83" applyNumberFormat="1" applyFont="1" applyBorder="1" applyAlignment="1" applyProtection="1">
      <alignment horizontal="center"/>
      <protection locked="0"/>
    </xf>
    <xf numFmtId="0" fontId="10" fillId="0" borderId="0" xfId="83" applyFont="1" applyAlignment="1">
      <alignment vertical="center"/>
    </xf>
    <xf numFmtId="2" fontId="18" fillId="0" borderId="4" xfId="83" applyNumberFormat="1" applyFont="1" applyBorder="1" applyAlignment="1" applyProtection="1">
      <alignment horizontal="center" shrinkToFit="1"/>
      <protection locked="0"/>
    </xf>
    <xf numFmtId="0" fontId="15" fillId="0" borderId="0" xfId="83" applyFont="1">
      <alignment vertical="center" wrapText="1"/>
    </xf>
    <xf numFmtId="0" fontId="10" fillId="0" borderId="0" xfId="83" applyFont="1">
      <alignment vertical="center" wrapText="1"/>
    </xf>
    <xf numFmtId="0" fontId="9" fillId="0" borderId="0" xfId="83" applyFont="1" applyAlignment="1">
      <alignment vertical="center"/>
    </xf>
    <xf numFmtId="0" fontId="22" fillId="11" borderId="20" xfId="83" applyFont="1" applyFill="1" applyBorder="1" applyAlignment="1">
      <alignment horizontal="center" vertical="center" wrapText="1"/>
    </xf>
    <xf numFmtId="0" fontId="22" fillId="11" borderId="20" xfId="83" applyFont="1" applyFill="1" applyBorder="1" applyAlignment="1">
      <alignment horizontal="center" vertical="center" shrinkToFit="1"/>
    </xf>
    <xf numFmtId="0" fontId="22" fillId="11" borderId="20" xfId="83" applyFont="1" applyFill="1" applyBorder="1" applyAlignment="1">
      <alignment horizontal="center" vertical="center" wrapText="1" shrinkToFit="1"/>
    </xf>
    <xf numFmtId="0" fontId="9" fillId="0" borderId="0" xfId="83" applyFont="1">
      <alignment vertical="center" wrapText="1"/>
    </xf>
    <xf numFmtId="173" fontId="48" fillId="5" borderId="20" xfId="83" applyNumberFormat="1" applyFont="1" applyFill="1" applyBorder="1" applyAlignment="1">
      <alignment horizontal="center" vertical="center"/>
    </xf>
    <xf numFmtId="0" fontId="19" fillId="0" borderId="20" xfId="83" applyFont="1" applyBorder="1" applyAlignment="1" applyProtection="1">
      <alignment horizontal="center" vertical="center"/>
      <protection locked="0"/>
    </xf>
    <xf numFmtId="171" fontId="19" fillId="17" borderId="28" xfId="83" applyNumberFormat="1" applyFont="1" applyFill="1" applyBorder="1" applyAlignment="1">
      <alignment horizontal="center" vertical="center" shrinkToFit="1"/>
    </xf>
    <xf numFmtId="171" fontId="19" fillId="0" borderId="20" xfId="83" applyNumberFormat="1" applyFont="1" applyBorder="1" applyAlignment="1" applyProtection="1">
      <alignment horizontal="center" vertical="center" shrinkToFit="1"/>
      <protection locked="0"/>
    </xf>
    <xf numFmtId="171" fontId="19" fillId="5" borderId="22" xfId="83" applyNumberFormat="1" applyFont="1" applyFill="1" applyBorder="1" applyAlignment="1" applyProtection="1">
      <alignment horizontal="center" vertical="center" shrinkToFit="1"/>
      <protection locked="0"/>
    </xf>
    <xf numFmtId="171" fontId="19" fillId="0" borderId="25" xfId="83" applyNumberFormat="1" applyFont="1" applyBorder="1" applyAlignment="1" applyProtection="1">
      <alignment horizontal="center" vertical="center" shrinkToFit="1"/>
      <protection locked="0"/>
    </xf>
    <xf numFmtId="171" fontId="19" fillId="17" borderId="1" xfId="83" applyNumberFormat="1" applyFont="1" applyFill="1" applyBorder="1" applyAlignment="1">
      <alignment horizontal="center" vertical="center" shrinkToFit="1"/>
    </xf>
    <xf numFmtId="171" fontId="19" fillId="5" borderId="22" xfId="83" applyNumberFormat="1" applyFont="1" applyFill="1" applyBorder="1" applyAlignment="1" applyProtection="1">
      <alignment horizontal="center" vertical="top" shrinkToFit="1"/>
      <protection locked="0"/>
    </xf>
    <xf numFmtId="171" fontId="19" fillId="17" borderId="10" xfId="83" applyNumberFormat="1" applyFont="1" applyFill="1" applyBorder="1" applyAlignment="1">
      <alignment horizontal="center" vertical="center" shrinkToFit="1"/>
    </xf>
    <xf numFmtId="173" fontId="21" fillId="8" borderId="25" xfId="83" applyNumberFormat="1" applyFont="1" applyFill="1" applyBorder="1" applyAlignment="1">
      <alignment horizontal="center" vertical="center"/>
    </xf>
    <xf numFmtId="0" fontId="21" fillId="8" borderId="22" xfId="83" applyFont="1" applyFill="1" applyBorder="1" applyAlignment="1">
      <alignment horizontal="center" vertical="center"/>
    </xf>
    <xf numFmtId="0" fontId="21" fillId="8" borderId="24" xfId="83" applyFont="1" applyFill="1" applyBorder="1" applyAlignment="1">
      <alignment horizontal="center" vertical="center"/>
    </xf>
    <xf numFmtId="0" fontId="18" fillId="0" borderId="0" xfId="83" applyFont="1">
      <alignment vertical="center" wrapText="1"/>
    </xf>
    <xf numFmtId="172" fontId="18" fillId="0" borderId="0" xfId="83" applyNumberFormat="1" applyFont="1" applyAlignment="1">
      <alignment horizontal="right"/>
    </xf>
    <xf numFmtId="186" fontId="18" fillId="0" borderId="4" xfId="83" applyNumberFormat="1" applyFont="1" applyBorder="1" applyAlignment="1" applyProtection="1">
      <alignment horizontal="center"/>
      <protection locked="0"/>
    </xf>
    <xf numFmtId="0" fontId="18" fillId="5" borderId="0" xfId="83" applyFont="1" applyFill="1" applyAlignment="1">
      <alignment vertical="center"/>
    </xf>
    <xf numFmtId="0" fontId="17" fillId="5" borderId="23" xfId="83" applyFont="1" applyFill="1" applyBorder="1" applyAlignment="1">
      <alignment vertical="top"/>
    </xf>
    <xf numFmtId="0" fontId="17" fillId="5" borderId="0" xfId="83" applyFont="1" applyFill="1" applyAlignment="1">
      <alignment vertical="top"/>
    </xf>
    <xf numFmtId="0" fontId="17" fillId="0" borderId="23" xfId="83" applyFont="1" applyBorder="1" applyAlignment="1">
      <alignment horizontal="center" vertical="top"/>
    </xf>
    <xf numFmtId="0" fontId="8" fillId="0" borderId="0" xfId="83" applyFont="1">
      <alignment vertical="center" wrapText="1"/>
    </xf>
    <xf numFmtId="0" fontId="2" fillId="0" borderId="0" xfId="83" applyFont="1" applyProtection="1">
      <alignment vertical="center" wrapText="1"/>
      <protection hidden="1"/>
    </xf>
    <xf numFmtId="171" fontId="2" fillId="0" borderId="0" xfId="83" applyNumberFormat="1" applyFont="1" applyProtection="1">
      <alignment vertical="center" wrapText="1"/>
      <protection hidden="1"/>
    </xf>
    <xf numFmtId="0" fontId="12" fillId="0" borderId="0" xfId="83" applyFont="1">
      <alignment vertical="center" wrapText="1"/>
    </xf>
    <xf numFmtId="0" fontId="22" fillId="11" borderId="20" xfId="83" applyFont="1" applyFill="1" applyBorder="1" applyAlignment="1">
      <alignment horizontal="center" vertical="center"/>
    </xf>
    <xf numFmtId="0" fontId="15" fillId="0" borderId="0" xfId="83" applyFont="1" applyAlignment="1">
      <alignment horizontal="center" vertical="center"/>
    </xf>
    <xf numFmtId="0" fontId="18" fillId="0" borderId="0" xfId="83" applyFont="1" applyAlignment="1">
      <alignment horizontal="right"/>
    </xf>
    <xf numFmtId="0" fontId="18" fillId="8" borderId="20" xfId="83" applyFont="1" applyFill="1" applyBorder="1" applyAlignment="1">
      <alignment horizontal="center" vertical="center"/>
    </xf>
    <xf numFmtId="0" fontId="9" fillId="3" borderId="20" xfId="0" applyFont="1" applyFill="1" applyBorder="1" applyAlignment="1">
      <alignment horizontal="center" vertical="center"/>
    </xf>
    <xf numFmtId="0" fontId="15" fillId="0" borderId="25" xfId="83" applyFont="1" applyFill="1" applyBorder="1" applyAlignment="1" applyProtection="1">
      <alignment horizontal="left" vertical="center" indent="1"/>
    </xf>
    <xf numFmtId="0" fontId="0" fillId="0" borderId="0" xfId="0"/>
    <xf numFmtId="0" fontId="52" fillId="41" borderId="20" xfId="0" applyFont="1" applyFill="1" applyBorder="1" applyAlignment="1">
      <alignment horizontal="center" vertical="center"/>
    </xf>
    <xf numFmtId="0" fontId="52" fillId="41" borderId="20" xfId="0" applyFont="1" applyFill="1" applyBorder="1" applyAlignment="1">
      <alignment horizontal="center" vertical="center" wrapText="1"/>
    </xf>
    <xf numFmtId="0" fontId="52" fillId="41" borderId="20" xfId="0" applyFont="1" applyFill="1" applyBorder="1" applyAlignment="1">
      <alignment horizontal="center" vertical="center" wrapText="1" shrinkToFit="1"/>
    </xf>
    <xf numFmtId="0" fontId="65" fillId="41" borderId="20" xfId="0" applyFont="1" applyFill="1" applyBorder="1" applyAlignment="1">
      <alignment horizontal="center" vertical="center" textRotation="90" wrapText="1"/>
    </xf>
    <xf numFmtId="0" fontId="65" fillId="41" borderId="20" xfId="0" applyFont="1" applyFill="1" applyBorder="1" applyAlignment="1">
      <alignment horizontal="center" vertical="center" wrapText="1"/>
    </xf>
    <xf numFmtId="164" fontId="57" fillId="41" borderId="20" xfId="1" applyNumberFormat="1" applyFont="1" applyFill="1" applyBorder="1" applyAlignment="1">
      <alignment horizontal="center" vertical="center" wrapText="1" shrinkToFit="1"/>
    </xf>
    <xf numFmtId="0" fontId="53" fillId="41" borderId="20" xfId="1" applyNumberFormat="1" applyFont="1" applyFill="1" applyBorder="1" applyAlignment="1">
      <alignment horizontal="center" vertical="center" wrapText="1" shrinkToFit="1"/>
    </xf>
    <xf numFmtId="164" fontId="53" fillId="41" borderId="20" xfId="1" applyNumberFormat="1" applyFont="1" applyFill="1" applyBorder="1" applyAlignment="1">
      <alignment horizontal="center" vertical="center" wrapText="1" shrinkToFit="1"/>
    </xf>
    <xf numFmtId="181" fontId="53" fillId="41" borderId="20" xfId="1" applyNumberFormat="1" applyFont="1" applyFill="1" applyBorder="1" applyAlignment="1">
      <alignment horizontal="center" vertical="center" wrapText="1" shrinkToFit="1"/>
    </xf>
    <xf numFmtId="0" fontId="52" fillId="43" borderId="20" xfId="0" applyFont="1" applyFill="1" applyBorder="1" applyAlignment="1">
      <alignment horizontal="center" vertical="center"/>
    </xf>
    <xf numFmtId="0" fontId="52" fillId="43" borderId="20" xfId="0" applyFont="1" applyFill="1" applyBorder="1" applyAlignment="1">
      <alignment horizontal="center" vertical="center" wrapText="1"/>
    </xf>
    <xf numFmtId="0" fontId="52" fillId="43" borderId="20" xfId="0" applyFont="1" applyFill="1" applyBorder="1" applyAlignment="1">
      <alignment horizontal="center" vertical="center" wrapText="1" shrinkToFit="1"/>
    </xf>
    <xf numFmtId="0" fontId="52" fillId="43" borderId="20" xfId="0" applyNumberFormat="1" applyFont="1" applyFill="1" applyBorder="1" applyAlignment="1">
      <alignment horizontal="center" vertical="center" wrapText="1" shrinkToFit="1"/>
    </xf>
    <xf numFmtId="0" fontId="65" fillId="43" borderId="20" xfId="0" applyNumberFormat="1" applyFont="1" applyFill="1" applyBorder="1" applyAlignment="1">
      <alignment horizontal="center" textRotation="90" wrapText="1"/>
    </xf>
    <xf numFmtId="0" fontId="65" fillId="43" borderId="20" xfId="0" applyNumberFormat="1" applyFont="1" applyFill="1" applyBorder="1" applyAlignment="1">
      <alignment horizontal="center" wrapText="1"/>
    </xf>
    <xf numFmtId="0" fontId="65" fillId="43" borderId="20" xfId="0" applyNumberFormat="1" applyFont="1" applyFill="1" applyBorder="1" applyAlignment="1">
      <alignment horizontal="center" wrapText="1" shrinkToFit="1"/>
    </xf>
    <xf numFmtId="0" fontId="53" fillId="43" borderId="20" xfId="1" applyNumberFormat="1" applyFont="1" applyFill="1" applyBorder="1" applyAlignment="1">
      <alignment horizontal="left" vertical="center" wrapText="1" shrinkToFit="1"/>
    </xf>
    <xf numFmtId="0" fontId="65" fillId="43" borderId="20" xfId="61" applyNumberFormat="1" applyFont="1" applyFill="1" applyBorder="1" applyAlignment="1">
      <alignment horizontal="center" wrapText="1" shrinkToFit="1"/>
    </xf>
    <xf numFmtId="181" fontId="53" fillId="43" borderId="20" xfId="1" applyNumberFormat="1" applyFont="1" applyFill="1" applyBorder="1" applyAlignment="1">
      <alignment horizontal="center" vertical="center" wrapText="1" shrinkToFit="1"/>
    </xf>
    <xf numFmtId="0" fontId="52" fillId="44" borderId="20" xfId="0" applyFont="1" applyFill="1" applyBorder="1" applyAlignment="1">
      <alignment horizontal="center" vertical="center" wrapText="1"/>
    </xf>
    <xf numFmtId="0" fontId="52" fillId="44" borderId="20" xfId="0" applyFont="1" applyFill="1" applyBorder="1" applyAlignment="1">
      <alignment horizontal="center" vertical="center" wrapText="1" shrinkToFit="1"/>
    </xf>
    <xf numFmtId="0" fontId="66" fillId="44" borderId="20" xfId="0" applyFont="1" applyFill="1" applyBorder="1" applyAlignment="1">
      <alignment horizontal="center" vertical="center" wrapText="1"/>
    </xf>
    <xf numFmtId="166" fontId="66" fillId="44" borderId="20" xfId="1" applyNumberFormat="1" applyFont="1" applyFill="1" applyBorder="1" applyAlignment="1">
      <alignment horizontal="center" vertical="center" wrapText="1"/>
    </xf>
    <xf numFmtId="166" fontId="66" fillId="44" borderId="20" xfId="0" applyNumberFormat="1" applyFont="1" applyFill="1" applyBorder="1" applyAlignment="1">
      <alignment horizontal="center" vertical="center" wrapText="1"/>
    </xf>
    <xf numFmtId="181" fontId="53" fillId="44" borderId="20" xfId="0" applyNumberFormat="1" applyFont="1" applyFill="1" applyBorder="1" applyAlignment="1">
      <alignment horizontal="center" vertical="center" wrapText="1"/>
    </xf>
    <xf numFmtId="181" fontId="71" fillId="44" borderId="20" xfId="0" applyNumberFormat="1" applyFont="1" applyFill="1" applyBorder="1" applyAlignment="1">
      <alignment horizontal="center" vertical="center" wrapText="1"/>
    </xf>
    <xf numFmtId="181" fontId="53" fillId="44" borderId="20" xfId="1" applyNumberFormat="1" applyFont="1" applyFill="1" applyBorder="1" applyAlignment="1">
      <alignment horizontal="center" vertical="center" wrapText="1"/>
    </xf>
    <xf numFmtId="0" fontId="53" fillId="49" borderId="20" xfId="0" applyFont="1" applyFill="1" applyBorder="1" applyAlignment="1">
      <alignment horizontal="center" vertical="center" wrapText="1"/>
    </xf>
    <xf numFmtId="0" fontId="53" fillId="49" borderId="20" xfId="0" applyFont="1" applyFill="1" applyBorder="1" applyAlignment="1">
      <alignment horizontal="center" vertical="center"/>
    </xf>
    <xf numFmtId="0" fontId="0" fillId="0" borderId="0" xfId="0" applyBorder="1" applyAlignment="1">
      <alignment horizontal="center"/>
    </xf>
    <xf numFmtId="0" fontId="9" fillId="26" borderId="38" xfId="0" applyFont="1" applyFill="1" applyBorder="1" applyAlignment="1">
      <alignment horizontal="center"/>
    </xf>
    <xf numFmtId="0" fontId="73" fillId="0" borderId="26" xfId="209" applyNumberFormat="1" applyFont="1" applyFill="1" applyBorder="1" applyAlignment="1" applyProtection="1">
      <alignment horizontal="center" vertical="center" wrapText="1"/>
      <protection locked="0"/>
    </xf>
    <xf numFmtId="0" fontId="73" fillId="0" borderId="26" xfId="0" applyNumberFormat="1" applyFont="1" applyFill="1" applyBorder="1" applyAlignment="1" applyProtection="1">
      <alignment horizontal="center" vertical="center" wrapText="1"/>
      <protection locked="0"/>
    </xf>
    <xf numFmtId="0" fontId="15" fillId="0" borderId="0" xfId="80" applyFont="1" applyAlignment="1" applyProtection="1">
      <alignment horizontal="left" vertical="center" wrapText="1" indent="1"/>
    </xf>
    <xf numFmtId="0" fontId="15" fillId="0" borderId="20" xfId="0" applyFont="1" applyBorder="1" applyAlignment="1">
      <alignment horizontal="left" vertical="center" wrapText="1" indent="1"/>
    </xf>
    <xf numFmtId="0" fontId="15" fillId="0" borderId="0" xfId="83" applyFont="1" applyFill="1" applyBorder="1" applyAlignment="1" applyProtection="1">
      <alignment horizontal="left" vertical="center" indent="2"/>
    </xf>
    <xf numFmtId="0" fontId="15" fillId="0" borderId="0" xfId="83" applyFont="1" applyBorder="1" applyAlignment="1" applyProtection="1">
      <alignment horizontal="left" vertical="center" wrapText="1" indent="1"/>
    </xf>
    <xf numFmtId="0" fontId="18" fillId="0" borderId="20" xfId="0" applyFont="1" applyBorder="1" applyAlignment="1" applyProtection="1">
      <alignment vertical="center"/>
      <protection hidden="1"/>
    </xf>
    <xf numFmtId="0" fontId="21" fillId="49" borderId="20" xfId="0" applyFont="1" applyFill="1" applyBorder="1" applyAlignment="1" applyProtection="1">
      <alignment horizontal="center" vertical="center"/>
      <protection locked="0" hidden="1"/>
    </xf>
    <xf numFmtId="174" fontId="21" fillId="9" borderId="20" xfId="0" applyNumberFormat="1" applyFont="1" applyFill="1" applyBorder="1" applyAlignment="1" applyProtection="1">
      <alignment horizontal="center" vertical="center"/>
      <protection locked="0" hidden="1"/>
    </xf>
    <xf numFmtId="0" fontId="0" fillId="0" borderId="0" xfId="0"/>
    <xf numFmtId="0" fontId="15" fillId="0" borderId="24" xfId="83" applyFont="1" applyBorder="1" applyAlignment="1">
      <alignment horizontal="left" vertical="center" indent="2"/>
    </xf>
    <xf numFmtId="0" fontId="15" fillId="0" borderId="22" xfId="83" applyFont="1" applyBorder="1" applyAlignment="1">
      <alignment horizontal="left" vertical="center" indent="1"/>
    </xf>
    <xf numFmtId="0" fontId="0" fillId="0" borderId="0" xfId="0"/>
    <xf numFmtId="0" fontId="15" fillId="0" borderId="13" xfId="83" applyFont="1" applyFill="1" applyBorder="1" applyAlignment="1" applyProtection="1">
      <alignment horizontal="left" vertical="center" indent="1"/>
    </xf>
    <xf numFmtId="0" fontId="0" fillId="0" borderId="0" xfId="0" applyAlignment="1">
      <alignment horizontal="left" vertical="center" indent="1"/>
    </xf>
    <xf numFmtId="0" fontId="15" fillId="0" borderId="17" xfId="83" applyFont="1" applyFill="1" applyBorder="1" applyAlignment="1" applyProtection="1">
      <alignment horizontal="left" vertical="center" indent="1"/>
    </xf>
    <xf numFmtId="0" fontId="15" fillId="0" borderId="21" xfId="83" applyFont="1" applyFill="1" applyBorder="1" applyAlignment="1" applyProtection="1">
      <alignment horizontal="left" vertical="center" indent="1"/>
    </xf>
    <xf numFmtId="37" fontId="77" fillId="0" borderId="20" xfId="1" applyNumberFormat="1" applyFont="1" applyFill="1" applyBorder="1" applyAlignment="1" applyProtection="1">
      <alignment horizontal="center" vertical="center" wrapText="1"/>
      <protection locked="0"/>
    </xf>
    <xf numFmtId="0" fontId="98" fillId="0" borderId="25" xfId="83" applyFont="1" applyFill="1" applyBorder="1" applyAlignment="1" applyProtection="1">
      <alignment horizontal="left" vertical="center" indent="1"/>
    </xf>
    <xf numFmtId="0" fontId="98" fillId="0" borderId="24" xfId="83" applyFont="1" applyFill="1" applyBorder="1" applyAlignment="1" applyProtection="1">
      <alignment horizontal="left" vertical="center" indent="2"/>
    </xf>
    <xf numFmtId="0" fontId="13" fillId="0" borderId="0" xfId="0" applyFont="1" applyAlignment="1" applyProtection="1">
      <alignment vertical="center"/>
      <protection hidden="1"/>
    </xf>
    <xf numFmtId="0" fontId="22" fillId="0" borderId="0" xfId="0" applyFont="1" applyAlignment="1" applyProtection="1">
      <alignment readingOrder="1"/>
      <protection hidden="1"/>
    </xf>
    <xf numFmtId="0" fontId="18" fillId="0" borderId="0" xfId="0" applyFont="1" applyAlignment="1" applyProtection="1">
      <alignment readingOrder="1"/>
      <protection hidden="1"/>
    </xf>
    <xf numFmtId="0" fontId="15" fillId="0" borderId="0" xfId="0" applyFont="1" applyBorder="1" applyAlignment="1" applyProtection="1">
      <alignment vertical="center" readingOrder="1"/>
      <protection hidden="1"/>
    </xf>
    <xf numFmtId="0" fontId="15" fillId="0" borderId="0" xfId="0" applyFont="1" applyAlignment="1" applyProtection="1">
      <alignment vertical="center" wrapText="1" readingOrder="1"/>
      <protection hidden="1"/>
    </xf>
    <xf numFmtId="0" fontId="18" fillId="0" borderId="0" xfId="0" applyFont="1" applyAlignment="1" applyProtection="1">
      <alignment vertical="top" wrapText="1" readingOrder="1"/>
      <protection hidden="1"/>
    </xf>
    <xf numFmtId="0" fontId="16" fillId="8" borderId="10" xfId="0" applyFont="1" applyFill="1" applyBorder="1" applyAlignment="1" applyProtection="1">
      <alignment horizontal="center" vertical="center"/>
      <protection hidden="1"/>
    </xf>
    <xf numFmtId="0" fontId="18" fillId="0" borderId="0" xfId="83" applyFont="1" applyAlignment="1">
      <alignment wrapText="1"/>
    </xf>
    <xf numFmtId="175" fontId="18" fillId="0" borderId="20" xfId="0" applyNumberFormat="1" applyFont="1" applyFill="1" applyBorder="1" applyAlignment="1" applyProtection="1">
      <alignment vertical="center"/>
      <protection hidden="1"/>
    </xf>
    <xf numFmtId="180" fontId="65" fillId="0" borderId="20" xfId="1" applyNumberFormat="1" applyFont="1" applyBorder="1" applyAlignment="1" applyProtection="1">
      <alignment horizontal="center" vertical="center" wrapText="1"/>
      <protection locked="0"/>
    </xf>
    <xf numFmtId="0" fontId="26" fillId="0" borderId="0" xfId="228" applyFont="1" applyFill="1" applyBorder="1" applyAlignment="1" applyProtection="1">
      <alignment vertical="center"/>
      <protection locked="0"/>
    </xf>
    <xf numFmtId="0" fontId="52" fillId="40" borderId="0" xfId="0" applyFont="1" applyFill="1" applyBorder="1" applyAlignment="1" applyProtection="1">
      <alignment horizontal="center" vertical="center" wrapText="1"/>
      <protection locked="0"/>
    </xf>
    <xf numFmtId="0" fontId="52" fillId="40" borderId="29" xfId="0" applyFont="1" applyFill="1" applyBorder="1" applyAlignment="1" applyProtection="1">
      <alignment horizontal="center" vertical="center" wrapText="1"/>
      <protection locked="0"/>
    </xf>
    <xf numFmtId="177" fontId="20" fillId="0" borderId="30" xfId="0" applyNumberFormat="1" applyFont="1" applyFill="1" applyBorder="1" applyAlignment="1" applyProtection="1">
      <alignment vertical="top"/>
      <protection locked="0"/>
    </xf>
    <xf numFmtId="171" fontId="16" fillId="0" borderId="27" xfId="0" applyNumberFormat="1" applyFont="1" applyFill="1" applyBorder="1" applyAlignment="1" applyProtection="1">
      <alignment horizontal="center" vertical="center"/>
      <protection locked="0"/>
    </xf>
    <xf numFmtId="171" fontId="16" fillId="0" borderId="28" xfId="0" applyNumberFormat="1" applyFont="1" applyFill="1" applyBorder="1" applyAlignment="1" applyProtection="1">
      <alignment horizontal="center" vertical="center"/>
      <protection locked="0"/>
    </xf>
    <xf numFmtId="10" fontId="77" fillId="0" borderId="26" xfId="229" applyNumberFormat="1" applyFont="1" applyBorder="1" applyAlignment="1" applyProtection="1">
      <alignment horizontal="center" vertical="center" wrapText="1"/>
      <protection locked="0"/>
    </xf>
    <xf numFmtId="0" fontId="14" fillId="0" borderId="30" xfId="0" applyFont="1" applyFill="1" applyBorder="1" applyAlignment="1" applyProtection="1">
      <alignment vertical="center"/>
      <protection locked="0"/>
    </xf>
    <xf numFmtId="0" fontId="52" fillId="40" borderId="20" xfId="0" applyFont="1" applyFill="1" applyBorder="1" applyAlignment="1" applyProtection="1">
      <alignment horizontal="center" vertical="center" wrapText="1"/>
      <protection locked="0"/>
    </xf>
    <xf numFmtId="181" fontId="53" fillId="40" borderId="20" xfId="1" applyNumberFormat="1" applyFont="1" applyFill="1" applyBorder="1" applyAlignment="1" applyProtection="1">
      <alignment horizontal="center" vertical="center" wrapText="1"/>
      <protection locked="0"/>
    </xf>
    <xf numFmtId="176" fontId="53" fillId="40" borderId="20" xfId="1" applyNumberFormat="1" applyFont="1" applyFill="1" applyBorder="1" applyAlignment="1" applyProtection="1">
      <alignment horizontal="center" vertical="center" wrapText="1"/>
      <protection locked="0"/>
    </xf>
    <xf numFmtId="10" fontId="53" fillId="40" borderId="20" xfId="209" applyNumberFormat="1" applyFont="1" applyFill="1" applyBorder="1" applyAlignment="1" applyProtection="1">
      <alignment horizontal="center" vertical="center" wrapText="1"/>
      <protection locked="0"/>
    </xf>
    <xf numFmtId="176" fontId="77" fillId="0" borderId="20" xfId="209" applyNumberFormat="1" applyFont="1" applyFill="1" applyBorder="1" applyAlignment="1" applyProtection="1">
      <alignment horizontal="center" vertical="center" wrapText="1"/>
      <protection locked="0"/>
    </xf>
    <xf numFmtId="0" fontId="54" fillId="0" borderId="0" xfId="228" applyFill="1" applyBorder="1" applyAlignment="1" applyProtection="1">
      <alignment vertical="center"/>
      <protection locked="0"/>
    </xf>
    <xf numFmtId="0" fontId="52" fillId="48" borderId="20" xfId="0" applyFont="1" applyFill="1" applyBorder="1" applyAlignment="1" applyProtection="1">
      <alignment horizontal="center" vertical="center"/>
      <protection locked="0"/>
    </xf>
    <xf numFmtId="0" fontId="52" fillId="48" borderId="20" xfId="0" applyFont="1" applyFill="1" applyBorder="1" applyAlignment="1" applyProtection="1">
      <alignment horizontal="center" vertical="center" wrapText="1"/>
      <protection locked="0"/>
    </xf>
    <xf numFmtId="0" fontId="52" fillId="48" borderId="20" xfId="0" applyFont="1" applyFill="1" applyBorder="1" applyAlignment="1" applyProtection="1">
      <alignment horizontal="center" vertical="center" wrapText="1" shrinkToFit="1"/>
      <protection locked="0"/>
    </xf>
    <xf numFmtId="0" fontId="65" fillId="48" borderId="20" xfId="0" applyFont="1" applyFill="1" applyBorder="1" applyAlignment="1" applyProtection="1">
      <alignment horizontal="center" vertical="center" textRotation="90" wrapText="1"/>
      <protection locked="0"/>
    </xf>
    <xf numFmtId="0" fontId="65" fillId="48" borderId="20" xfId="0" applyFont="1" applyFill="1" applyBorder="1" applyAlignment="1" applyProtection="1">
      <alignment horizontal="center" vertical="center" wrapText="1"/>
      <protection locked="0"/>
    </xf>
    <xf numFmtId="0" fontId="65" fillId="48" borderId="20" xfId="0" applyFont="1" applyFill="1" applyBorder="1" applyAlignment="1" applyProtection="1">
      <alignment horizontal="center" vertical="center" wrapText="1" shrinkToFit="1"/>
      <protection locked="0"/>
    </xf>
    <xf numFmtId="164" fontId="53" fillId="48" borderId="20" xfId="1" applyNumberFormat="1" applyFont="1" applyFill="1" applyBorder="1" applyAlignment="1" applyProtection="1">
      <alignment horizontal="center" vertical="center" wrapText="1" shrinkToFit="1"/>
      <protection locked="0"/>
    </xf>
    <xf numFmtId="181" fontId="53" fillId="48" borderId="20" xfId="1" applyNumberFormat="1" applyFont="1" applyFill="1" applyBorder="1" applyAlignment="1" applyProtection="1">
      <alignment horizontal="center" vertical="center" wrapText="1" shrinkToFit="1"/>
      <protection locked="0"/>
    </xf>
    <xf numFmtId="14" fontId="66" fillId="0" borderId="20" xfId="1" applyNumberFormat="1" applyFont="1" applyBorder="1" applyAlignment="1" applyProtection="1">
      <alignment horizontal="center" vertical="center" wrapText="1"/>
      <protection locked="0"/>
    </xf>
    <xf numFmtId="171" fontId="66" fillId="0" borderId="20" xfId="1" applyNumberFormat="1" applyFont="1" applyBorder="1" applyAlignment="1" applyProtection="1">
      <alignment horizontal="center" vertical="center" wrapText="1" shrinkToFit="1"/>
      <protection locked="0"/>
    </xf>
    <xf numFmtId="38" fontId="66" fillId="0" borderId="20" xfId="1" applyNumberFormat="1" applyFont="1" applyBorder="1" applyAlignment="1" applyProtection="1">
      <alignment horizontal="center" vertical="center" wrapText="1" shrinkToFit="1"/>
      <protection locked="0"/>
    </xf>
    <xf numFmtId="0" fontId="4" fillId="0" borderId="0" xfId="0" applyFont="1" applyAlignment="1" applyProtection="1">
      <alignment horizontal="center"/>
      <protection locked="0"/>
    </xf>
    <xf numFmtId="0" fontId="52" fillId="42" borderId="20" xfId="0" applyFont="1" applyFill="1" applyBorder="1" applyAlignment="1" applyProtection="1">
      <alignment horizontal="center" vertical="center" wrapText="1"/>
      <protection locked="0"/>
    </xf>
    <xf numFmtId="0" fontId="52" fillId="42" borderId="20" xfId="0" applyFont="1" applyFill="1" applyBorder="1" applyAlignment="1" applyProtection="1">
      <alignment horizontal="center" vertical="center" wrapText="1" shrinkToFit="1"/>
      <protection locked="0"/>
    </xf>
    <xf numFmtId="0" fontId="52" fillId="42" borderId="20" xfId="0" applyNumberFormat="1" applyFont="1" applyFill="1" applyBorder="1" applyAlignment="1" applyProtection="1">
      <alignment horizontal="center" vertical="center" wrapText="1" shrinkToFit="1"/>
      <protection locked="0"/>
    </xf>
    <xf numFmtId="0" fontId="58" fillId="42" borderId="20" xfId="0" applyFont="1" applyFill="1" applyBorder="1" applyAlignment="1" applyProtection="1">
      <alignment horizontal="left" vertical="center" textRotation="90" wrapText="1"/>
      <protection locked="0"/>
    </xf>
    <xf numFmtId="44" fontId="58" fillId="42" borderId="20" xfId="61" applyNumberFormat="1" applyFont="1" applyFill="1" applyBorder="1" applyAlignment="1" applyProtection="1">
      <alignment horizontal="left" vertical="center" wrapText="1" shrinkToFit="1"/>
      <protection locked="0"/>
    </xf>
    <xf numFmtId="0" fontId="58" fillId="42" borderId="20" xfId="0" applyFont="1" applyFill="1" applyBorder="1" applyAlignment="1" applyProtection="1">
      <alignment horizontal="left" vertical="center" wrapText="1"/>
      <protection locked="0"/>
    </xf>
    <xf numFmtId="0" fontId="65" fillId="42" borderId="20" xfId="61" applyNumberFormat="1" applyFont="1" applyFill="1" applyBorder="1" applyAlignment="1" applyProtection="1">
      <alignment horizontal="left" vertical="center" wrapText="1" shrinkToFit="1"/>
      <protection locked="0"/>
    </xf>
    <xf numFmtId="164" fontId="53" fillId="42" borderId="20" xfId="1" applyNumberFormat="1" applyFont="1" applyFill="1" applyBorder="1" applyAlignment="1" applyProtection="1">
      <alignment horizontal="left" vertical="center" wrapText="1" shrinkToFit="1"/>
      <protection locked="0"/>
    </xf>
    <xf numFmtId="165" fontId="65" fillId="42" borderId="20" xfId="61" applyNumberFormat="1" applyFont="1" applyFill="1" applyBorder="1" applyAlignment="1" applyProtection="1">
      <alignment horizontal="left" vertical="center" wrapText="1" shrinkToFit="1"/>
      <protection locked="0"/>
    </xf>
    <xf numFmtId="181" fontId="53" fillId="42" borderId="20" xfId="1" applyNumberFormat="1" applyFont="1" applyFill="1" applyBorder="1" applyAlignment="1" applyProtection="1">
      <alignment horizontal="center" vertical="center" wrapText="1" shrinkToFit="1"/>
      <protection locked="0"/>
    </xf>
    <xf numFmtId="0" fontId="67" fillId="0" borderId="20" xfId="0" applyNumberFormat="1" applyFont="1" applyBorder="1" applyAlignment="1" applyProtection="1">
      <alignment horizontal="center" vertical="center" wrapText="1"/>
      <protection locked="0"/>
    </xf>
    <xf numFmtId="0" fontId="67" fillId="0" borderId="20" xfId="1" applyNumberFormat="1" applyFont="1" applyBorder="1" applyAlignment="1" applyProtection="1">
      <alignment horizontal="center" vertical="center" wrapText="1"/>
      <protection locked="0"/>
    </xf>
    <xf numFmtId="0" fontId="67" fillId="0" borderId="20" xfId="1" applyNumberFormat="1" applyFont="1" applyBorder="1" applyAlignment="1" applyProtection="1">
      <alignment horizontal="center" vertical="center" wrapText="1" shrinkToFit="1"/>
      <protection locked="0"/>
    </xf>
    <xf numFmtId="0" fontId="53" fillId="0" borderId="20" xfId="1" applyNumberFormat="1" applyFont="1" applyBorder="1" applyAlignment="1" applyProtection="1">
      <alignment horizontal="center" vertical="center" wrapText="1" shrinkToFit="1"/>
      <protection locked="0"/>
    </xf>
    <xf numFmtId="0" fontId="68" fillId="0" borderId="20" xfId="1" applyNumberFormat="1" applyFont="1" applyBorder="1" applyAlignment="1" applyProtection="1">
      <alignment horizontal="center" vertical="center" wrapText="1"/>
      <protection locked="0"/>
    </xf>
    <xf numFmtId="0" fontId="53" fillId="0" borderId="20" xfId="1" applyNumberFormat="1" applyFont="1" applyBorder="1" applyAlignment="1" applyProtection="1">
      <alignment horizontal="center" vertical="center" wrapText="1"/>
      <protection locked="0"/>
    </xf>
    <xf numFmtId="0" fontId="52" fillId="45" borderId="20" xfId="0" applyFont="1" applyFill="1" applyBorder="1" applyAlignment="1" applyProtection="1">
      <alignment horizontal="center" vertical="center"/>
      <protection locked="0"/>
    </xf>
    <xf numFmtId="0" fontId="52" fillId="45" borderId="20" xfId="0" applyFont="1" applyFill="1" applyBorder="1" applyAlignment="1" applyProtection="1">
      <alignment horizontal="center" vertical="center" wrapText="1" shrinkToFit="1"/>
      <protection locked="0"/>
    </xf>
    <xf numFmtId="0" fontId="52" fillId="45" borderId="20" xfId="0" applyFont="1" applyFill="1" applyBorder="1" applyAlignment="1" applyProtection="1">
      <alignment horizontal="center" vertical="center" wrapText="1"/>
      <protection locked="0"/>
    </xf>
    <xf numFmtId="14" fontId="52" fillId="45" borderId="20" xfId="0" applyNumberFormat="1" applyFont="1" applyFill="1" applyBorder="1" applyAlignment="1" applyProtection="1">
      <alignment horizontal="center" vertical="center" wrapText="1"/>
      <protection locked="0"/>
    </xf>
    <xf numFmtId="0" fontId="65" fillId="45" borderId="20" xfId="0" applyFont="1" applyFill="1" applyBorder="1" applyAlignment="1" applyProtection="1">
      <alignment horizontal="center" vertical="center" wrapText="1"/>
      <protection locked="0"/>
    </xf>
    <xf numFmtId="0" fontId="65" fillId="45" borderId="20" xfId="1" applyNumberFormat="1" applyFont="1" applyFill="1" applyBorder="1" applyAlignment="1" applyProtection="1">
      <alignment horizontal="center" vertical="center" wrapText="1"/>
      <protection locked="0"/>
    </xf>
    <xf numFmtId="181" fontId="53" fillId="45" borderId="20" xfId="1" applyNumberFormat="1" applyFont="1" applyFill="1" applyBorder="1" applyAlignment="1" applyProtection="1">
      <alignment horizontal="center" vertical="center" wrapText="1" shrinkToFit="1"/>
      <protection locked="0"/>
    </xf>
    <xf numFmtId="38" fontId="65" fillId="0" borderId="20" xfId="0" applyNumberFormat="1" applyFont="1" applyBorder="1" applyAlignment="1" applyProtection="1">
      <alignment horizontal="center" vertical="center" wrapText="1"/>
      <protection locked="0"/>
    </xf>
    <xf numFmtId="38" fontId="65" fillId="0" borderId="20" xfId="1" applyNumberFormat="1" applyFont="1" applyBorder="1" applyAlignment="1" applyProtection="1">
      <alignment horizontal="center" vertical="center" wrapText="1"/>
      <protection locked="0"/>
    </xf>
    <xf numFmtId="0" fontId="52" fillId="31" borderId="20" xfId="0" applyFont="1" applyFill="1" applyBorder="1" applyAlignment="1" applyProtection="1">
      <alignment horizontal="center" vertical="center"/>
      <protection locked="0"/>
    </xf>
    <xf numFmtId="0" fontId="52" fillId="31" borderId="20" xfId="0" applyFont="1" applyFill="1" applyBorder="1" applyAlignment="1" applyProtection="1">
      <alignment horizontal="center" vertical="center" wrapText="1" shrinkToFit="1"/>
      <protection locked="0"/>
    </xf>
    <xf numFmtId="0" fontId="52" fillId="31" borderId="20" xfId="0" applyFont="1" applyFill="1" applyBorder="1" applyAlignment="1" applyProtection="1">
      <alignment horizontal="center" vertical="center" wrapText="1"/>
      <protection locked="0"/>
    </xf>
    <xf numFmtId="0" fontId="65" fillId="31" borderId="20" xfId="0" applyFont="1" applyFill="1" applyBorder="1" applyAlignment="1" applyProtection="1">
      <alignment horizontal="center" textRotation="90" wrapText="1"/>
      <protection locked="0"/>
    </xf>
    <xf numFmtId="0" fontId="65" fillId="31" borderId="20" xfId="0" applyFont="1" applyFill="1" applyBorder="1" applyAlignment="1" applyProtection="1">
      <alignment horizontal="center" wrapText="1" shrinkToFit="1"/>
      <protection locked="0"/>
    </xf>
    <xf numFmtId="164" fontId="53" fillId="31" borderId="20" xfId="1" applyNumberFormat="1" applyFont="1" applyFill="1" applyBorder="1" applyAlignment="1" applyProtection="1">
      <alignment horizontal="left" vertical="center" wrapText="1" shrinkToFit="1"/>
      <protection locked="0"/>
    </xf>
    <xf numFmtId="181" fontId="53" fillId="31" borderId="20" xfId="1" applyNumberFormat="1" applyFont="1" applyFill="1" applyBorder="1" applyAlignment="1" applyProtection="1">
      <alignment horizontal="center" vertical="center" wrapText="1" shrinkToFit="1"/>
      <protection locked="0"/>
    </xf>
    <xf numFmtId="10" fontId="66" fillId="0" borderId="20" xfId="1" applyNumberFormat="1" applyFont="1" applyBorder="1" applyAlignment="1" applyProtection="1">
      <alignment horizontal="center" vertical="center" wrapText="1"/>
      <protection locked="0"/>
    </xf>
    <xf numFmtId="37" fontId="65" fillId="0" borderId="20" xfId="1" applyNumberFormat="1" applyFont="1" applyBorder="1" applyAlignment="1" applyProtection="1">
      <alignment horizontal="center" vertical="center" wrapText="1"/>
      <protection locked="0"/>
    </xf>
    <xf numFmtId="0" fontId="52" fillId="50" borderId="20" xfId="0" applyFont="1" applyFill="1" applyBorder="1" applyAlignment="1" applyProtection="1">
      <alignment horizontal="center" vertical="center" wrapText="1"/>
      <protection locked="0"/>
    </xf>
    <xf numFmtId="14" fontId="52" fillId="50" borderId="20" xfId="0" applyNumberFormat="1" applyFont="1" applyFill="1" applyBorder="1" applyAlignment="1" applyProtection="1">
      <alignment horizontal="center" vertical="center" wrapText="1"/>
      <protection locked="0"/>
    </xf>
    <xf numFmtId="0" fontId="65" fillId="50" borderId="20" xfId="0" applyFont="1" applyFill="1" applyBorder="1" applyAlignment="1" applyProtection="1">
      <alignment horizontal="center" vertical="center" wrapText="1"/>
      <protection locked="0"/>
    </xf>
    <xf numFmtId="0" fontId="65" fillId="50" borderId="20" xfId="0" applyFont="1" applyFill="1" applyBorder="1" applyAlignment="1" applyProtection="1">
      <alignment horizontal="center" vertical="center" wrapText="1" shrinkToFit="1"/>
      <protection locked="0"/>
    </xf>
    <xf numFmtId="0" fontId="53" fillId="50" borderId="20" xfId="0" applyFont="1" applyFill="1" applyBorder="1" applyAlignment="1" applyProtection="1">
      <alignment horizontal="center" vertical="center" wrapText="1" shrinkToFit="1"/>
      <protection locked="0"/>
    </xf>
    <xf numFmtId="181" fontId="53" fillId="50" borderId="20" xfId="1" applyNumberFormat="1" applyFont="1" applyFill="1" applyBorder="1" applyAlignment="1" applyProtection="1">
      <alignment horizontal="center" vertical="center" wrapText="1" shrinkToFit="1"/>
      <protection locked="0"/>
    </xf>
    <xf numFmtId="176" fontId="53" fillId="50" borderId="20" xfId="209" applyNumberFormat="1" applyFont="1" applyFill="1" applyBorder="1" applyAlignment="1" applyProtection="1">
      <alignment horizontal="center" vertical="center" wrapText="1" shrinkToFit="1"/>
      <protection locked="0"/>
    </xf>
    <xf numFmtId="0" fontId="66" fillId="12" borderId="20" xfId="0" applyFont="1" applyFill="1" applyBorder="1" applyAlignment="1" applyProtection="1">
      <alignment horizontal="center" vertical="center" wrapText="1"/>
      <protection locked="0"/>
    </xf>
    <xf numFmtId="0" fontId="66" fillId="12" borderId="20" xfId="0" applyFont="1" applyFill="1" applyBorder="1" applyAlignment="1" applyProtection="1">
      <alignment horizontal="center" vertical="center" wrapText="1" shrinkToFit="1"/>
      <protection locked="0"/>
    </xf>
    <xf numFmtId="171" fontId="66" fillId="12" borderId="20" xfId="1" applyNumberFormat="1" applyFont="1" applyFill="1" applyBorder="1" applyAlignment="1" applyProtection="1">
      <alignment horizontal="center" vertical="center" wrapText="1" shrinkToFit="1"/>
      <protection locked="0"/>
    </xf>
    <xf numFmtId="171" fontId="66" fillId="12" borderId="20" xfId="1" applyNumberFormat="1" applyFont="1" applyFill="1" applyBorder="1" applyAlignment="1" applyProtection="1">
      <alignment horizontal="center" vertical="center" wrapText="1"/>
      <protection locked="0"/>
    </xf>
    <xf numFmtId="38" fontId="66" fillId="12" borderId="20" xfId="1" applyNumberFormat="1" applyFont="1" applyFill="1" applyBorder="1" applyAlignment="1" applyProtection="1">
      <alignment horizontal="center" vertical="center" wrapText="1" shrinkToFi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54" fillId="46" borderId="0" xfId="228" applyFill="1" applyBorder="1" applyAlignment="1" applyProtection="1">
      <alignment vertical="center"/>
      <protection locked="0"/>
    </xf>
    <xf numFmtId="0" fontId="52" fillId="47" borderId="20" xfId="0" applyFont="1" applyFill="1" applyBorder="1" applyAlignment="1" applyProtection="1">
      <alignment horizontal="center" vertical="center"/>
      <protection locked="0"/>
    </xf>
    <xf numFmtId="0" fontId="52" fillId="47" borderId="20" xfId="0" applyFont="1" applyFill="1" applyBorder="1" applyAlignment="1" applyProtection="1">
      <alignment horizontal="center" vertical="center" wrapText="1"/>
      <protection locked="0"/>
    </xf>
    <xf numFmtId="0" fontId="52" fillId="47" borderId="20" xfId="0" applyFont="1" applyFill="1" applyBorder="1" applyAlignment="1" applyProtection="1">
      <alignment horizontal="center" vertical="center" wrapText="1" shrinkToFit="1"/>
      <protection locked="0"/>
    </xf>
    <xf numFmtId="0" fontId="90" fillId="47" borderId="20" xfId="0" applyFont="1" applyFill="1" applyBorder="1" applyAlignment="1" applyProtection="1">
      <alignment horizontal="center" wrapText="1"/>
      <protection locked="0"/>
    </xf>
    <xf numFmtId="0" fontId="90" fillId="47" borderId="20" xfId="0" applyFont="1" applyFill="1" applyBorder="1" applyAlignment="1" applyProtection="1">
      <alignment horizontal="center" wrapText="1" shrinkToFit="1"/>
      <protection locked="0"/>
    </xf>
    <xf numFmtId="164" fontId="91" fillId="47" borderId="20" xfId="1" applyNumberFormat="1" applyFont="1" applyFill="1" applyBorder="1" applyAlignment="1" applyProtection="1">
      <alignment horizontal="center" vertical="center" wrapText="1" shrinkToFit="1"/>
      <protection locked="0"/>
    </xf>
    <xf numFmtId="0" fontId="90" fillId="47" borderId="20" xfId="0" applyFont="1" applyFill="1" applyBorder="1" applyAlignment="1" applyProtection="1">
      <alignment wrapText="1" shrinkToFit="1"/>
      <protection locked="0"/>
    </xf>
    <xf numFmtId="0" fontId="65" fillId="47" borderId="20" xfId="0" applyFont="1" applyFill="1" applyBorder="1" applyAlignment="1" applyProtection="1">
      <alignment horizontal="center" wrapText="1" shrinkToFit="1"/>
      <protection locked="0"/>
    </xf>
    <xf numFmtId="181" fontId="53" fillId="47" borderId="20" xfId="1" applyNumberFormat="1" applyFont="1" applyFill="1" applyBorder="1" applyAlignment="1" applyProtection="1">
      <alignment horizontal="center" vertical="center" wrapText="1" shrinkToFit="1"/>
      <protection locked="0"/>
    </xf>
    <xf numFmtId="0" fontId="67" fillId="0" borderId="20" xfId="0" applyFont="1" applyBorder="1" applyAlignment="1" applyProtection="1">
      <alignment horizontal="center" vertical="center" wrapText="1"/>
      <protection locked="0"/>
    </xf>
    <xf numFmtId="171" fontId="67" fillId="0" borderId="20" xfId="1" applyNumberFormat="1" applyFont="1" applyBorder="1" applyAlignment="1" applyProtection="1">
      <alignment horizontal="center" vertical="center" wrapText="1" shrinkToFit="1"/>
      <protection locked="0"/>
    </xf>
    <xf numFmtId="0" fontId="52" fillId="30" borderId="20" xfId="0" applyFont="1" applyFill="1" applyBorder="1" applyAlignment="1" applyProtection="1">
      <alignment horizontal="center" vertical="center"/>
      <protection locked="0"/>
    </xf>
    <xf numFmtId="0" fontId="52" fillId="30" borderId="20" xfId="0" applyFont="1" applyFill="1" applyBorder="1" applyAlignment="1" applyProtection="1">
      <alignment horizontal="center" vertical="center" wrapText="1" shrinkToFit="1"/>
      <protection locked="0"/>
    </xf>
    <xf numFmtId="0" fontId="52" fillId="30" borderId="20" xfId="0" applyFont="1" applyFill="1" applyBorder="1" applyAlignment="1" applyProtection="1">
      <alignment horizontal="center" vertical="center" wrapText="1"/>
      <protection locked="0"/>
    </xf>
    <xf numFmtId="0" fontId="61" fillId="30" borderId="20" xfId="0" applyNumberFormat="1" applyFont="1" applyFill="1" applyBorder="1" applyAlignment="1" applyProtection="1">
      <alignment horizontal="center" vertical="center" textRotation="90" wrapText="1"/>
      <protection locked="0"/>
    </xf>
    <xf numFmtId="0" fontId="61" fillId="30" borderId="20" xfId="0" applyNumberFormat="1" applyFont="1" applyFill="1" applyBorder="1" applyAlignment="1" applyProtection="1">
      <alignment horizontal="center" vertical="center" wrapText="1"/>
      <protection locked="0"/>
    </xf>
    <xf numFmtId="0" fontId="61" fillId="30" borderId="20" xfId="0" applyNumberFormat="1" applyFont="1" applyFill="1" applyBorder="1" applyAlignment="1" applyProtection="1">
      <alignment horizontal="center" vertical="center" wrapText="1" shrinkToFit="1"/>
      <protection locked="0"/>
    </xf>
    <xf numFmtId="0" fontId="62" fillId="30" borderId="20" xfId="1" applyNumberFormat="1" applyFont="1" applyFill="1" applyBorder="1" applyAlignment="1" applyProtection="1">
      <alignment horizontal="left" vertical="center" wrapText="1" shrinkToFit="1"/>
      <protection locked="0"/>
    </xf>
    <xf numFmtId="164" fontId="60" fillId="30" borderId="20" xfId="1" applyNumberFormat="1" applyFont="1" applyFill="1" applyBorder="1" applyAlignment="1" applyProtection="1">
      <alignment horizontal="left" vertical="center" wrapText="1" shrinkToFit="1"/>
      <protection locked="0"/>
    </xf>
    <xf numFmtId="181" fontId="53" fillId="30" borderId="20" xfId="1" applyNumberFormat="1" applyFont="1" applyFill="1" applyBorder="1" applyAlignment="1" applyProtection="1">
      <alignment horizontal="center" vertical="center" wrapText="1" shrinkToFit="1"/>
      <protection locked="0"/>
    </xf>
    <xf numFmtId="185" fontId="53" fillId="30" borderId="20" xfId="1" applyNumberFormat="1" applyFont="1" applyFill="1" applyBorder="1" applyAlignment="1" applyProtection="1">
      <alignment horizontal="center" vertical="center" wrapText="1" shrinkToFit="1"/>
      <protection locked="0"/>
    </xf>
    <xf numFmtId="174" fontId="18" fillId="0" borderId="20" xfId="0" applyNumberFormat="1" applyFont="1" applyFill="1" applyBorder="1" applyAlignment="1" applyProtection="1">
      <alignment vertical="center"/>
      <protection locked="0"/>
    </xf>
    <xf numFmtId="174" fontId="22" fillId="9" borderId="20" xfId="0" applyNumberFormat="1" applyFont="1" applyFill="1" applyBorder="1" applyAlignment="1" applyProtection="1">
      <alignment vertical="center"/>
      <protection locked="0"/>
    </xf>
    <xf numFmtId="174" fontId="16" fillId="9" borderId="20" xfId="0" applyNumberFormat="1" applyFont="1" applyFill="1" applyBorder="1" applyAlignment="1" applyProtection="1">
      <alignment horizontal="center" vertical="center"/>
      <protection locked="0"/>
    </xf>
    <xf numFmtId="0" fontId="15" fillId="0" borderId="0" xfId="0" applyFont="1" applyAlignment="1" applyProtection="1">
      <protection locked="0"/>
    </xf>
    <xf numFmtId="0" fontId="59" fillId="39" borderId="20" xfId="0" applyFont="1" applyFill="1" applyBorder="1" applyAlignment="1" applyProtection="1">
      <alignment horizontal="center" vertical="center"/>
      <protection locked="0"/>
    </xf>
    <xf numFmtId="0" fontId="74" fillId="0" borderId="0" xfId="0" applyFont="1" applyProtection="1">
      <protection locked="0"/>
    </xf>
    <xf numFmtId="176" fontId="75" fillId="0" borderId="20" xfId="83" applyNumberFormat="1" applyFont="1" applyFill="1" applyBorder="1" applyAlignment="1" applyProtection="1">
      <alignment horizontal="center" vertical="center"/>
      <protection locked="0"/>
    </xf>
    <xf numFmtId="0" fontId="92" fillId="0" borderId="20" xfId="83" applyFont="1" applyFill="1" applyBorder="1" applyAlignment="1" applyProtection="1">
      <alignment horizontal="center" vertical="center"/>
      <protection locked="0"/>
    </xf>
    <xf numFmtId="0" fontId="74" fillId="0" borderId="0" xfId="0" applyFont="1" applyAlignment="1" applyProtection="1">
      <alignment horizontal="center"/>
      <protection locked="0"/>
    </xf>
    <xf numFmtId="0" fontId="18" fillId="0" borderId="0" xfId="0" applyFont="1" applyFill="1" applyBorder="1" applyAlignment="1" applyProtection="1">
      <alignment vertical="center"/>
      <protection locked="0"/>
    </xf>
    <xf numFmtId="0" fontId="75" fillId="0" borderId="10" xfId="0" applyFont="1" applyFill="1" applyBorder="1" applyAlignment="1" applyProtection="1">
      <alignment horizontal="left" vertical="center" wrapText="1" indent="1"/>
      <protection locked="0"/>
    </xf>
    <xf numFmtId="181" fontId="64" fillId="0" borderId="10" xfId="0" applyNumberFormat="1" applyFont="1" applyFill="1" applyBorder="1" applyAlignment="1" applyProtection="1">
      <alignment horizontal="center" vertical="center"/>
      <protection locked="0"/>
    </xf>
    <xf numFmtId="181" fontId="64" fillId="0" borderId="10" xfId="0" applyNumberFormat="1" applyFont="1" applyFill="1" applyBorder="1" applyAlignment="1" applyProtection="1">
      <alignment horizontal="center" vertical="center" wrapText="1" shrinkToFit="1"/>
      <protection locked="0"/>
    </xf>
    <xf numFmtId="0" fontId="15" fillId="0" borderId="4" xfId="0" applyFont="1" applyBorder="1" applyAlignment="1" applyProtection="1">
      <alignment vertical="center"/>
      <protection locked="0"/>
    </xf>
    <xf numFmtId="0" fontId="2" fillId="0" borderId="0" xfId="0" applyFont="1" applyProtection="1">
      <protection locked="0"/>
    </xf>
    <xf numFmtId="0" fontId="64" fillId="0" borderId="10" xfId="0" applyFont="1" applyFill="1" applyBorder="1" applyAlignment="1" applyProtection="1">
      <alignment horizontal="left" vertical="center" indent="1"/>
      <protection locked="0"/>
    </xf>
    <xf numFmtId="181" fontId="22" fillId="0" borderId="10" xfId="0" applyNumberFormat="1" applyFont="1" applyFill="1" applyBorder="1" applyAlignment="1" applyProtection="1">
      <alignment horizontal="center" vertical="center"/>
      <protection locked="0"/>
    </xf>
    <xf numFmtId="0" fontId="22" fillId="39" borderId="20" xfId="0" applyFont="1" applyFill="1" applyBorder="1" applyAlignment="1" applyProtection="1">
      <alignment horizontal="right" vertical="center" indent="2"/>
      <protection locked="0"/>
    </xf>
    <xf numFmtId="179" fontId="59" fillId="35" borderId="20" xfId="3" applyNumberFormat="1" applyFont="1" applyFill="1" applyBorder="1" applyAlignment="1" applyProtection="1">
      <alignment horizontal="center" vertical="center" wrapText="1" shrinkToFit="1"/>
      <protection locked="0"/>
    </xf>
    <xf numFmtId="179" fontId="22" fillId="35" borderId="20" xfId="3" applyNumberFormat="1" applyFont="1" applyFill="1" applyBorder="1" applyAlignment="1" applyProtection="1">
      <alignment horizontal="center" vertical="center" wrapText="1" shrinkToFit="1"/>
      <protection locked="0"/>
    </xf>
    <xf numFmtId="0" fontId="76" fillId="39" borderId="20" xfId="0" applyFont="1" applyFill="1" applyBorder="1" applyAlignment="1" applyProtection="1">
      <alignment horizontal="right" vertical="center" indent="2"/>
      <protection locked="0"/>
    </xf>
    <xf numFmtId="0" fontId="0" fillId="0" borderId="0" xfId="0" applyBorder="1" applyAlignment="1" applyProtection="1">
      <protection locked="0"/>
    </xf>
    <xf numFmtId="0" fontId="0" fillId="0" borderId="0" xfId="0" applyAlignment="1" applyProtection="1">
      <protection locked="0"/>
    </xf>
    <xf numFmtId="0" fontId="9" fillId="13" borderId="6" xfId="0" applyFont="1" applyFill="1" applyBorder="1" applyAlignment="1">
      <alignment horizontal="center" vertical="center"/>
    </xf>
    <xf numFmtId="0" fontId="9" fillId="13" borderId="48" xfId="0" applyFont="1" applyFill="1" applyBorder="1" applyAlignment="1">
      <alignment horizontal="center" vertical="center"/>
    </xf>
    <xf numFmtId="0" fontId="9" fillId="13" borderId="18" xfId="0" applyFont="1" applyFill="1" applyBorder="1" applyAlignment="1">
      <alignment horizontal="center" vertical="center"/>
    </xf>
    <xf numFmtId="0" fontId="2"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9" fillId="8" borderId="43" xfId="0" applyFont="1" applyFill="1" applyBorder="1" applyAlignment="1">
      <alignment horizontal="center"/>
    </xf>
    <xf numFmtId="0" fontId="9" fillId="8" borderId="44" xfId="0" applyFont="1" applyFill="1" applyBorder="1" applyAlignment="1">
      <alignment horizontal="center"/>
    </xf>
    <xf numFmtId="0" fontId="63" fillId="23" borderId="6" xfId="0" applyFont="1" applyFill="1" applyBorder="1" applyAlignment="1">
      <alignment horizontal="center" vertical="center"/>
    </xf>
    <xf numFmtId="0" fontId="63" fillId="23" borderId="48" xfId="0" applyFont="1" applyFill="1" applyBorder="1" applyAlignment="1">
      <alignment horizontal="center" vertical="center"/>
    </xf>
    <xf numFmtId="0" fontId="63" fillId="23" borderId="18" xfId="0" applyFont="1" applyFill="1" applyBorder="1" applyAlignment="1">
      <alignment horizontal="center" vertical="center"/>
    </xf>
    <xf numFmtId="0" fontId="9" fillId="8" borderId="31" xfId="0" applyFont="1" applyFill="1" applyBorder="1" applyAlignment="1">
      <alignment horizontal="center"/>
    </xf>
    <xf numFmtId="0" fontId="9" fillId="8" borderId="32" xfId="0" applyFont="1" applyFill="1" applyBorder="1" applyAlignment="1">
      <alignment horizont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9" fillId="8" borderId="43" xfId="0" applyFont="1" applyFill="1" applyBorder="1" applyAlignment="1">
      <alignment horizontal="center" vertical="center"/>
    </xf>
    <xf numFmtId="0" fontId="9" fillId="8" borderId="44" xfId="0" applyFont="1" applyFill="1" applyBorder="1" applyAlignment="1">
      <alignment horizontal="center" vertical="center"/>
    </xf>
    <xf numFmtId="0" fontId="0" fillId="0" borderId="25" xfId="0" applyBorder="1" applyAlignment="1">
      <alignment horizontal="center"/>
    </xf>
    <xf numFmtId="0" fontId="0" fillId="0" borderId="24" xfId="0" applyBorder="1" applyAlignment="1">
      <alignment horizontal="center"/>
    </xf>
    <xf numFmtId="0" fontId="63" fillId="29" borderId="6" xfId="0" applyFont="1" applyFill="1" applyBorder="1" applyAlignment="1">
      <alignment horizontal="center" vertical="center"/>
    </xf>
    <xf numFmtId="0" fontId="63" fillId="29" borderId="48" xfId="0" applyFont="1" applyFill="1" applyBorder="1" applyAlignment="1">
      <alignment horizontal="center" vertical="center"/>
    </xf>
    <xf numFmtId="0" fontId="63" fillId="29" borderId="18"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49" xfId="0" applyFont="1" applyFill="1" applyBorder="1" applyAlignment="1">
      <alignment horizontal="center" vertical="center"/>
    </xf>
    <xf numFmtId="0" fontId="63" fillId="4" borderId="5"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48" xfId="0" applyFont="1" applyFill="1" applyBorder="1" applyAlignment="1">
      <alignment horizontal="center" vertical="center"/>
    </xf>
    <xf numFmtId="0" fontId="63" fillId="4" borderId="18" xfId="0" applyFont="1" applyFill="1" applyBorder="1" applyAlignment="1">
      <alignment horizontal="center" vertical="center"/>
    </xf>
    <xf numFmtId="0" fontId="9" fillId="8" borderId="45" xfId="0" applyFont="1" applyFill="1" applyBorder="1" applyAlignment="1">
      <alignment horizontal="center"/>
    </xf>
    <xf numFmtId="0" fontId="9" fillId="8" borderId="46" xfId="0" applyFont="1" applyFill="1" applyBorder="1" applyAlignment="1">
      <alignment horizontal="center"/>
    </xf>
    <xf numFmtId="0" fontId="63" fillId="12" borderId="6" xfId="0" applyFont="1" applyFill="1" applyBorder="1" applyAlignment="1">
      <alignment horizontal="center" vertical="center"/>
    </xf>
    <xf numFmtId="0" fontId="63" fillId="12" borderId="48" xfId="0" applyFont="1" applyFill="1" applyBorder="1" applyAlignment="1">
      <alignment horizontal="center" vertical="center"/>
    </xf>
    <xf numFmtId="0" fontId="63" fillId="12" borderId="18" xfId="0" applyFont="1" applyFill="1" applyBorder="1" applyAlignment="1">
      <alignment horizontal="center" vertical="center"/>
    </xf>
    <xf numFmtId="0" fontId="63" fillId="28" borderId="6" xfId="0" applyFont="1" applyFill="1" applyBorder="1" applyAlignment="1">
      <alignment horizontal="center" vertical="center"/>
    </xf>
    <xf numFmtId="0" fontId="63" fillId="28" borderId="48" xfId="0" applyFont="1" applyFill="1" applyBorder="1" applyAlignment="1">
      <alignment horizontal="center" vertical="center"/>
    </xf>
    <xf numFmtId="0" fontId="63" fillId="28" borderId="18" xfId="0" applyFont="1" applyFill="1" applyBorder="1" applyAlignment="1">
      <alignment horizontal="center" vertical="center"/>
    </xf>
    <xf numFmtId="0" fontId="63" fillId="24" borderId="6" xfId="0" applyFont="1" applyFill="1" applyBorder="1" applyAlignment="1">
      <alignment horizontal="center" vertical="center"/>
    </xf>
    <xf numFmtId="0" fontId="63" fillId="24" borderId="48" xfId="0" applyFont="1" applyFill="1" applyBorder="1" applyAlignment="1">
      <alignment horizontal="center" vertical="center"/>
    </xf>
    <xf numFmtId="0" fontId="63" fillId="24" borderId="18" xfId="0" applyFont="1" applyFill="1" applyBorder="1" applyAlignment="1">
      <alignment horizontal="center" vertical="center"/>
    </xf>
    <xf numFmtId="0" fontId="63" fillId="6" borderId="6" xfId="0" applyFont="1" applyFill="1" applyBorder="1" applyAlignment="1">
      <alignment horizontal="center" vertical="center"/>
    </xf>
    <xf numFmtId="0" fontId="63" fillId="6" borderId="48" xfId="0" applyFont="1" applyFill="1" applyBorder="1" applyAlignment="1">
      <alignment horizontal="center" vertical="center"/>
    </xf>
    <xf numFmtId="0" fontId="63" fillId="6" borderId="2" xfId="0" applyFont="1" applyFill="1" applyBorder="1" applyAlignment="1">
      <alignment horizontal="center" vertical="center"/>
    </xf>
    <xf numFmtId="0" fontId="63" fillId="6" borderId="18" xfId="0" applyFont="1" applyFill="1" applyBorder="1" applyAlignment="1">
      <alignment horizontal="center" vertical="center"/>
    </xf>
    <xf numFmtId="0" fontId="63" fillId="7" borderId="6" xfId="0" applyFont="1" applyFill="1" applyBorder="1" applyAlignment="1">
      <alignment horizontal="center" vertical="center"/>
    </xf>
    <xf numFmtId="0" fontId="63" fillId="7" borderId="48" xfId="0" applyFont="1" applyFill="1" applyBorder="1" applyAlignment="1">
      <alignment horizontal="center" vertical="center"/>
    </xf>
    <xf numFmtId="0" fontId="63" fillId="7" borderId="18" xfId="0" applyFont="1" applyFill="1" applyBorder="1" applyAlignment="1">
      <alignment horizontal="center" vertical="center"/>
    </xf>
    <xf numFmtId="0" fontId="63" fillId="19" borderId="6" xfId="0" applyFont="1" applyFill="1" applyBorder="1" applyAlignment="1">
      <alignment horizontal="center" vertical="center"/>
    </xf>
    <xf numFmtId="0" fontId="63" fillId="19" borderId="48" xfId="0" applyFont="1" applyFill="1" applyBorder="1" applyAlignment="1">
      <alignment horizontal="center" vertical="center"/>
    </xf>
    <xf numFmtId="0" fontId="63" fillId="19" borderId="18" xfId="0" applyFont="1" applyFill="1" applyBorder="1" applyAlignment="1">
      <alignment horizontal="center" vertical="center"/>
    </xf>
    <xf numFmtId="0" fontId="63" fillId="10" borderId="5" xfId="0" applyFont="1" applyFill="1" applyBorder="1" applyAlignment="1">
      <alignment horizontal="center" vertical="center"/>
    </xf>
    <xf numFmtId="0" fontId="63" fillId="10" borderId="48" xfId="0" applyFont="1" applyFill="1" applyBorder="1" applyAlignment="1">
      <alignment horizontal="center" vertical="center"/>
    </xf>
    <xf numFmtId="0" fontId="63" fillId="10" borderId="18" xfId="0" applyFont="1" applyFill="1" applyBorder="1" applyAlignment="1">
      <alignment horizontal="center" vertical="center"/>
    </xf>
    <xf numFmtId="0" fontId="63" fillId="25" borderId="6" xfId="0" applyFont="1" applyFill="1" applyBorder="1" applyAlignment="1">
      <alignment horizontal="center" vertical="center"/>
    </xf>
    <xf numFmtId="0" fontId="63" fillId="25" borderId="48" xfId="0" applyFont="1" applyFill="1" applyBorder="1" applyAlignment="1">
      <alignment horizontal="center" vertical="center"/>
    </xf>
    <xf numFmtId="0" fontId="63" fillId="25" borderId="18" xfId="0" applyFont="1" applyFill="1" applyBorder="1" applyAlignment="1">
      <alignment horizontal="center" vertical="center"/>
    </xf>
    <xf numFmtId="0" fontId="63" fillId="27" borderId="5" xfId="0" applyFont="1" applyFill="1" applyBorder="1" applyAlignment="1">
      <alignment horizontal="center" vertical="center"/>
    </xf>
    <xf numFmtId="0" fontId="63" fillId="27" borderId="2" xfId="0" applyFont="1" applyFill="1" applyBorder="1" applyAlignment="1">
      <alignment horizontal="center" vertical="center"/>
    </xf>
    <xf numFmtId="0" fontId="63" fillId="27" borderId="48" xfId="0" applyFont="1" applyFill="1" applyBorder="1" applyAlignment="1">
      <alignment horizontal="center" vertical="center"/>
    </xf>
    <xf numFmtId="0" fontId="63" fillId="27" borderId="18" xfId="0" applyFont="1" applyFill="1" applyBorder="1" applyAlignment="1">
      <alignment horizontal="center" vertical="center"/>
    </xf>
    <xf numFmtId="0" fontId="63" fillId="15" borderId="6" xfId="0" applyFont="1" applyFill="1" applyBorder="1" applyAlignment="1">
      <alignment horizontal="center" vertical="center"/>
    </xf>
    <xf numFmtId="0" fontId="63" fillId="15" borderId="48" xfId="0" applyFont="1" applyFill="1" applyBorder="1" applyAlignment="1">
      <alignment horizontal="center" vertical="center"/>
    </xf>
    <xf numFmtId="0" fontId="63" fillId="15" borderId="18" xfId="0" applyFont="1" applyFill="1" applyBorder="1" applyAlignment="1">
      <alignment horizontal="center" vertical="center"/>
    </xf>
    <xf numFmtId="0" fontId="0" fillId="0" borderId="37" xfId="0" applyBorder="1" applyAlignment="1">
      <alignment horizontal="center"/>
    </xf>
    <xf numFmtId="0" fontId="0" fillId="0" borderId="50" xfId="0" applyBorder="1" applyAlignment="1">
      <alignment horizontal="center"/>
    </xf>
    <xf numFmtId="0" fontId="15" fillId="51" borderId="0" xfId="83" applyFont="1" applyFill="1" applyBorder="1" applyAlignment="1" applyProtection="1">
      <alignment horizontal="left" vertical="center" wrapText="1" indent="1"/>
    </xf>
    <xf numFmtId="0" fontId="15" fillId="51" borderId="0" xfId="83" applyFont="1" applyFill="1" applyBorder="1" applyAlignment="1" applyProtection="1">
      <alignment horizontal="left" vertical="center" indent="1"/>
    </xf>
    <xf numFmtId="0" fontId="55" fillId="36" borderId="0" xfId="228" applyFont="1" applyFill="1" applyAlignment="1" applyProtection="1">
      <alignment horizontal="center" vertical="center" wrapText="1"/>
    </xf>
    <xf numFmtId="0" fontId="55" fillId="36" borderId="0" xfId="228" applyFont="1" applyFill="1" applyAlignment="1" applyProtection="1">
      <alignment horizontal="center" vertical="center"/>
    </xf>
    <xf numFmtId="0" fontId="15" fillId="0" borderId="12" xfId="83" applyFont="1" applyFill="1" applyBorder="1" applyAlignment="1" applyProtection="1">
      <alignment horizontal="left" vertical="center" wrapText="1" indent="1"/>
    </xf>
    <xf numFmtId="0" fontId="44" fillId="37" borderId="6" xfId="83" applyFont="1" applyFill="1" applyBorder="1" applyAlignment="1" applyProtection="1">
      <alignment horizontal="center" vertical="center" wrapText="1"/>
    </xf>
    <xf numFmtId="0" fontId="44" fillId="37" borderId="18" xfId="83" applyFont="1" applyFill="1" applyBorder="1" applyAlignment="1" applyProtection="1">
      <alignment horizontal="center" vertical="center" wrapText="1"/>
    </xf>
    <xf numFmtId="0" fontId="34" fillId="51" borderId="0" xfId="83" applyFont="1" applyFill="1" applyBorder="1" applyAlignment="1" applyProtection="1">
      <alignment horizontal="left" vertical="center" indent="1"/>
    </xf>
    <xf numFmtId="0" fontId="50" fillId="0" borderId="19" xfId="83" applyFont="1" applyFill="1" applyBorder="1" applyAlignment="1" applyProtection="1">
      <alignment horizontal="center" vertical="center"/>
    </xf>
    <xf numFmtId="0" fontId="49" fillId="0" borderId="19" xfId="83" applyFont="1" applyFill="1" applyBorder="1" applyAlignment="1" applyProtection="1">
      <alignment horizontal="center" vertical="center"/>
    </xf>
    <xf numFmtId="0" fontId="15" fillId="51" borderId="2" xfId="83" applyFont="1" applyFill="1" applyBorder="1" applyAlignment="1" applyProtection="1">
      <alignment horizontal="left" vertical="center" wrapText="1" indent="1"/>
    </xf>
    <xf numFmtId="0" fontId="93" fillId="0" borderId="0" xfId="83" applyFont="1" applyAlignment="1" applyProtection="1">
      <alignment horizontal="center" vertical="center" wrapText="1"/>
    </xf>
    <xf numFmtId="0" fontId="46" fillId="37" borderId="6" xfId="80" applyFill="1" applyBorder="1" applyAlignment="1" applyProtection="1">
      <alignment horizontal="center" vertical="center" wrapText="1"/>
    </xf>
    <xf numFmtId="0" fontId="46" fillId="37" borderId="18" xfId="80" applyFill="1" applyBorder="1" applyAlignment="1" applyProtection="1">
      <alignment horizontal="center" vertical="center" wrapText="1"/>
    </xf>
    <xf numFmtId="0" fontId="15" fillId="51" borderId="2" xfId="83" applyFont="1" applyFill="1" applyBorder="1" applyAlignment="1" applyProtection="1">
      <alignment horizontal="left" vertical="center" indent="1"/>
    </xf>
    <xf numFmtId="0" fontId="16" fillId="0" borderId="19" xfId="83" applyFont="1" applyFill="1" applyBorder="1" applyAlignment="1" applyProtection="1">
      <alignment horizontal="center" vertical="center"/>
    </xf>
    <xf numFmtId="0" fontId="49" fillId="0" borderId="2" xfId="83" applyFont="1" applyFill="1" applyBorder="1" applyAlignment="1" applyProtection="1">
      <alignment horizontal="center" vertical="center" wrapText="1"/>
    </xf>
    <xf numFmtId="0" fontId="47" fillId="37" borderId="6" xfId="83" applyFont="1" applyFill="1" applyBorder="1" applyAlignment="1" applyProtection="1">
      <alignment horizontal="center" vertical="center" wrapText="1"/>
    </xf>
    <xf numFmtId="0" fontId="49" fillId="0" borderId="2" xfId="83" applyFont="1" applyFill="1" applyBorder="1" applyAlignment="1" applyProtection="1">
      <alignment horizontal="center" vertical="center"/>
    </xf>
    <xf numFmtId="0" fontId="49" fillId="0" borderId="12" xfId="83" applyFont="1" applyFill="1" applyBorder="1" applyAlignment="1" applyProtection="1">
      <alignment horizontal="left" vertical="center" wrapText="1" indent="1"/>
    </xf>
    <xf numFmtId="0" fontId="15" fillId="51" borderId="12" xfId="83" applyFont="1" applyFill="1" applyBorder="1" applyAlignment="1" applyProtection="1">
      <alignment horizontal="left" vertical="center" wrapText="1" indent="1"/>
    </xf>
    <xf numFmtId="0" fontId="49" fillId="0" borderId="7" xfId="83" applyFont="1" applyFill="1" applyBorder="1" applyAlignment="1" applyProtection="1">
      <alignment horizontal="left" vertical="center" indent="1"/>
    </xf>
    <xf numFmtId="0" fontId="15" fillId="0" borderId="7" xfId="83" applyFont="1" applyFill="1" applyBorder="1" applyAlignment="1" applyProtection="1">
      <alignment horizontal="left" vertical="center" indent="1"/>
    </xf>
    <xf numFmtId="0" fontId="49" fillId="0" borderId="23" xfId="83" applyFont="1" applyBorder="1" applyAlignment="1" applyProtection="1">
      <alignment horizontal="center"/>
      <protection hidden="1"/>
    </xf>
    <xf numFmtId="0" fontId="15" fillId="51" borderId="8" xfId="83" applyFont="1" applyFill="1" applyBorder="1" applyAlignment="1" applyProtection="1">
      <alignment horizontal="left" vertical="center" indent="1"/>
    </xf>
    <xf numFmtId="0" fontId="15" fillId="51" borderId="7" xfId="83" applyFont="1" applyFill="1" applyBorder="1" applyAlignment="1" applyProtection="1">
      <alignment horizontal="left" vertical="center" indent="1"/>
    </xf>
    <xf numFmtId="0" fontId="49" fillId="0" borderId="12" xfId="83" applyFont="1" applyFill="1" applyBorder="1" applyAlignment="1" applyProtection="1">
      <alignment horizontal="left" vertical="center" indent="1"/>
    </xf>
    <xf numFmtId="0" fontId="15" fillId="0" borderId="12" xfId="83" applyFont="1" applyFill="1" applyBorder="1" applyAlignment="1" applyProtection="1">
      <alignment horizontal="left" vertical="center" indent="1"/>
    </xf>
    <xf numFmtId="0" fontId="18" fillId="5" borderId="0" xfId="83" applyFont="1" applyFill="1" applyAlignment="1">
      <alignment horizontal="left"/>
    </xf>
    <xf numFmtId="0" fontId="22" fillId="0" borderId="4" xfId="83" applyFont="1" applyBorder="1" applyAlignment="1">
      <alignment horizontal="center" vertical="center"/>
    </xf>
    <xf numFmtId="0" fontId="18" fillId="8" borderId="20" xfId="83" applyFont="1" applyFill="1" applyBorder="1" applyAlignment="1">
      <alignment horizontal="center" vertical="center"/>
    </xf>
    <xf numFmtId="182" fontId="22" fillId="0" borderId="20" xfId="83" applyNumberFormat="1" applyFont="1" applyBorder="1" applyAlignment="1" applyProtection="1">
      <alignment horizontal="center" vertical="center"/>
      <protection locked="0"/>
    </xf>
    <xf numFmtId="0" fontId="56" fillId="0" borderId="0" xfId="228" applyFont="1" applyAlignment="1" applyProtection="1">
      <alignment horizontal="center"/>
    </xf>
    <xf numFmtId="0" fontId="56" fillId="5" borderId="0" xfId="228" applyFont="1" applyFill="1" applyAlignment="1" applyProtection="1">
      <alignment horizontal="center" vertical="center" wrapText="1"/>
    </xf>
    <xf numFmtId="0" fontId="22" fillId="5" borderId="0" xfId="83" applyFont="1" applyFill="1" applyAlignment="1">
      <alignment horizontal="left"/>
    </xf>
    <xf numFmtId="0" fontId="18" fillId="5" borderId="4" xfId="83" applyFont="1" applyFill="1" applyBorder="1" applyAlignment="1" applyProtection="1">
      <alignment horizontal="left" indent="1" shrinkToFit="1"/>
      <protection locked="0"/>
    </xf>
    <xf numFmtId="49" fontId="18" fillId="0" borderId="4" xfId="83" applyNumberFormat="1" applyFont="1" applyBorder="1" applyAlignment="1" applyProtection="1">
      <alignment horizontal="center" shrinkToFit="1"/>
      <protection locked="0"/>
    </xf>
    <xf numFmtId="0" fontId="18" fillId="5" borderId="22" xfId="83" applyFont="1" applyFill="1" applyBorder="1" applyAlignment="1" applyProtection="1">
      <alignment horizontal="left" indent="1" shrinkToFit="1"/>
      <protection locked="0"/>
    </xf>
    <xf numFmtId="49" fontId="18" fillId="0" borderId="22" xfId="83" applyNumberFormat="1" applyFont="1" applyBorder="1" applyAlignment="1" applyProtection="1">
      <alignment horizontal="center" shrinkToFit="1"/>
      <protection locked="0"/>
    </xf>
    <xf numFmtId="0" fontId="18" fillId="5" borderId="22" xfId="83" applyFont="1" applyFill="1" applyBorder="1" applyAlignment="1" applyProtection="1">
      <alignment horizontal="left" shrinkToFit="1"/>
      <protection locked="0"/>
    </xf>
    <xf numFmtId="0" fontId="18" fillId="0" borderId="4" xfId="83" applyFont="1" applyBorder="1" applyAlignment="1" applyProtection="1">
      <alignment horizontal="left" shrinkToFit="1"/>
      <protection locked="0"/>
    </xf>
    <xf numFmtId="0" fontId="15" fillId="5" borderId="0" xfId="83" applyFont="1" applyFill="1" applyAlignment="1">
      <alignment horizontal="center"/>
    </xf>
    <xf numFmtId="0" fontId="22" fillId="0" borderId="0" xfId="83" applyFont="1" applyAlignment="1">
      <alignment horizontal="left"/>
    </xf>
    <xf numFmtId="0" fontId="18" fillId="0" borderId="4" xfId="83" applyFont="1" applyBorder="1" applyAlignment="1" applyProtection="1">
      <alignment horizontal="left"/>
      <protection locked="0"/>
    </xf>
    <xf numFmtId="172" fontId="18" fillId="0" borderId="4" xfId="83" applyNumberFormat="1" applyFont="1" applyBorder="1" applyAlignment="1" applyProtection="1">
      <alignment horizontal="left" shrinkToFit="1"/>
      <protection locked="0"/>
    </xf>
    <xf numFmtId="0" fontId="22" fillId="0" borderId="4" xfId="83" applyFont="1" applyBorder="1" applyAlignment="1">
      <alignment horizontal="left" vertical="center" wrapText="1"/>
    </xf>
    <xf numFmtId="0" fontId="15" fillId="0" borderId="0" xfId="83" applyFont="1" applyAlignment="1">
      <alignment horizontal="center" vertical="center"/>
    </xf>
    <xf numFmtId="0" fontId="15" fillId="0" borderId="23" xfId="83" applyFont="1" applyBorder="1" applyAlignment="1">
      <alignment horizontal="left" vertical="center"/>
    </xf>
    <xf numFmtId="0" fontId="22" fillId="0" borderId="0" xfId="83" applyFont="1" applyAlignment="1">
      <alignment horizontal="left" wrapText="1"/>
    </xf>
    <xf numFmtId="0" fontId="18" fillId="0" borderId="4" xfId="83" applyFont="1" applyBorder="1" applyAlignment="1" applyProtection="1">
      <alignment horizontal="center" wrapText="1" shrinkToFit="1"/>
      <protection locked="0"/>
    </xf>
    <xf numFmtId="0" fontId="22" fillId="0" borderId="0" xfId="83" applyFont="1" applyAlignment="1">
      <alignment horizontal="right" vertical="center" wrapText="1"/>
    </xf>
    <xf numFmtId="14" fontId="22" fillId="0" borderId="0" xfId="83" applyNumberFormat="1" applyFont="1" applyAlignment="1">
      <alignment horizontal="center" vertical="center" wrapText="1"/>
    </xf>
    <xf numFmtId="0" fontId="22" fillId="0" borderId="0" xfId="83" applyFont="1" applyAlignment="1">
      <alignment horizontal="center" vertical="center"/>
    </xf>
    <xf numFmtId="0" fontId="18" fillId="0" borderId="4" xfId="83" applyFont="1" applyBorder="1" applyAlignment="1" applyProtection="1">
      <alignment horizontal="center"/>
      <protection locked="0"/>
    </xf>
    <xf numFmtId="0" fontId="18" fillId="0" borderId="0" xfId="83" applyFont="1" applyAlignment="1">
      <alignment horizontal="right"/>
    </xf>
    <xf numFmtId="0" fontId="16" fillId="0" borderId="0" xfId="83" applyFont="1" applyAlignment="1">
      <alignment horizontal="center" vertical="center" wrapText="1"/>
    </xf>
    <xf numFmtId="0" fontId="41" fillId="5" borderId="4" xfId="83" applyFont="1" applyFill="1" applyBorder="1" applyAlignment="1">
      <alignment horizontal="center" wrapText="1"/>
    </xf>
    <xf numFmtId="0" fontId="22" fillId="0" borderId="23" xfId="83" applyFont="1" applyBorder="1" applyAlignment="1">
      <alignment horizontal="left"/>
    </xf>
    <xf numFmtId="0" fontId="18" fillId="0" borderId="4" xfId="83" applyFont="1" applyBorder="1" applyAlignment="1" applyProtection="1">
      <alignment horizontal="left" indent="1"/>
      <protection locked="0"/>
    </xf>
    <xf numFmtId="0" fontId="18" fillId="0" borderId="0" xfId="83" applyFont="1" applyAlignment="1">
      <alignment horizontal="left"/>
    </xf>
    <xf numFmtId="0" fontId="18" fillId="0" borderId="22" xfId="83" applyFont="1" applyBorder="1" applyAlignment="1" applyProtection="1">
      <alignment horizontal="left"/>
      <protection locked="0"/>
    </xf>
    <xf numFmtId="0" fontId="18" fillId="0" borderId="22" xfId="83" applyFont="1" applyBorder="1" applyAlignment="1" applyProtection="1">
      <alignment horizontal="left" indent="1"/>
      <protection locked="0"/>
    </xf>
    <xf numFmtId="0" fontId="16" fillId="0" borderId="4" xfId="83" applyFont="1" applyBorder="1" applyAlignment="1" applyProtection="1">
      <alignment horizontal="left"/>
      <protection locked="0"/>
    </xf>
    <xf numFmtId="169" fontId="18" fillId="0" borderId="4" xfId="83" applyNumberFormat="1" applyFont="1" applyBorder="1" applyAlignment="1" applyProtection="1">
      <alignment horizontal="center"/>
      <protection locked="0"/>
    </xf>
    <xf numFmtId="178" fontId="18" fillId="5" borderId="4" xfId="83" applyNumberFormat="1" applyFont="1" applyFill="1" applyBorder="1" applyAlignment="1" applyProtection="1">
      <alignment horizontal="center"/>
      <protection locked="0"/>
    </xf>
    <xf numFmtId="0" fontId="22" fillId="5" borderId="0" xfId="83" applyFont="1" applyFill="1" applyAlignment="1">
      <alignment horizontal="center"/>
    </xf>
    <xf numFmtId="0" fontId="2" fillId="0" borderId="0" xfId="83" applyFont="1" applyAlignment="1">
      <alignment horizontal="center"/>
    </xf>
    <xf numFmtId="0" fontId="22" fillId="11" borderId="20" xfId="83" applyFont="1" applyFill="1" applyBorder="1" applyAlignment="1">
      <alignment horizontal="center" vertical="center"/>
    </xf>
    <xf numFmtId="0" fontId="15" fillId="2" borderId="23" xfId="83" applyFont="1" applyFill="1" applyBorder="1" applyAlignment="1">
      <alignment horizontal="left" wrapText="1"/>
    </xf>
    <xf numFmtId="0" fontId="18" fillId="5" borderId="4" xfId="83" applyFont="1" applyFill="1" applyBorder="1" applyAlignment="1">
      <alignment horizontal="center" vertical="center"/>
    </xf>
    <xf numFmtId="0" fontId="17" fillId="2" borderId="23" xfId="83" applyFont="1" applyFill="1" applyBorder="1" applyAlignment="1">
      <alignment horizontal="left" vertical="top"/>
    </xf>
    <xf numFmtId="0" fontId="17" fillId="5" borderId="23" xfId="83" applyFont="1" applyFill="1" applyBorder="1" applyAlignment="1">
      <alignment horizontal="left" vertical="top"/>
    </xf>
    <xf numFmtId="0" fontId="80" fillId="0" borderId="0" xfId="0" applyFont="1" applyBorder="1" applyAlignment="1" applyProtection="1">
      <alignment horizontal="center" vertical="top" wrapText="1" shrinkToFit="1"/>
    </xf>
    <xf numFmtId="0" fontId="54" fillId="49" borderId="20" xfId="228" applyFill="1" applyBorder="1" applyAlignment="1" applyProtection="1">
      <alignment horizontal="center" vertical="center" wrapText="1"/>
    </xf>
    <xf numFmtId="0" fontId="16" fillId="0" borderId="4" xfId="0" applyFont="1" applyFill="1" applyBorder="1" applyAlignment="1" applyProtection="1">
      <alignment horizontal="left" vertical="top"/>
      <protection hidden="1"/>
    </xf>
    <xf numFmtId="0" fontId="26" fillId="0" borderId="23" xfId="0" applyFont="1" applyFill="1" applyBorder="1" applyAlignment="1" applyProtection="1">
      <protection hidden="1"/>
    </xf>
    <xf numFmtId="0" fontId="26" fillId="0" borderId="27" xfId="0" applyFont="1" applyFill="1" applyBorder="1" applyAlignment="1" applyProtection="1">
      <protection hidden="1"/>
    </xf>
    <xf numFmtId="175" fontId="20" fillId="0" borderId="0" xfId="0" applyNumberFormat="1" applyFont="1" applyFill="1" applyBorder="1" applyAlignment="1" applyProtection="1">
      <protection hidden="1"/>
    </xf>
    <xf numFmtId="177" fontId="20" fillId="0" borderId="0" xfId="0" applyNumberFormat="1" applyFont="1" applyFill="1" applyBorder="1" applyAlignment="1" applyProtection="1">
      <alignment vertical="top"/>
      <protection hidden="1"/>
    </xf>
    <xf numFmtId="177" fontId="20" fillId="0" borderId="30" xfId="0" applyNumberFormat="1" applyFont="1" applyFill="1" applyBorder="1" applyAlignment="1" applyProtection="1">
      <alignment vertical="top"/>
      <protection hidden="1"/>
    </xf>
    <xf numFmtId="0" fontId="81" fillId="0" borderId="0" xfId="231" applyFont="1" applyBorder="1" applyAlignment="1" applyProtection="1">
      <alignment horizontal="center" vertical="top" wrapText="1" shrinkToFit="1"/>
      <protection locked="0"/>
    </xf>
    <xf numFmtId="0" fontId="26" fillId="40" borderId="25" xfId="228" applyFont="1" applyFill="1" applyBorder="1" applyAlignment="1" applyProtection="1">
      <alignment horizontal="center" vertical="center"/>
      <protection locked="0"/>
    </xf>
    <xf numFmtId="0" fontId="26" fillId="40" borderId="22" xfId="228" applyFont="1" applyFill="1" applyBorder="1" applyAlignment="1" applyProtection="1">
      <alignment horizontal="center" vertical="center"/>
      <protection locked="0"/>
    </xf>
    <xf numFmtId="0" fontId="26" fillId="0" borderId="23" xfId="0" applyFont="1" applyFill="1" applyBorder="1" applyAlignment="1" applyProtection="1">
      <alignment horizontal="left"/>
      <protection locked="0"/>
    </xf>
    <xf numFmtId="0" fontId="26" fillId="0" borderId="27" xfId="0" applyFont="1" applyFill="1" applyBorder="1" applyAlignment="1" applyProtection="1">
      <alignment horizontal="left"/>
      <protection locked="0"/>
    </xf>
    <xf numFmtId="175" fontId="20" fillId="0" borderId="0" xfId="0" applyNumberFormat="1" applyFont="1" applyBorder="1" applyAlignment="1" applyProtection="1">
      <alignment horizontal="left"/>
      <protection locked="0"/>
    </xf>
    <xf numFmtId="175" fontId="20" fillId="0" borderId="30" xfId="0" applyNumberFormat="1" applyFont="1" applyBorder="1" applyAlignment="1" applyProtection="1">
      <alignment horizontal="left"/>
      <protection locked="0"/>
    </xf>
    <xf numFmtId="177" fontId="20" fillId="0" borderId="0" xfId="0" applyNumberFormat="1" applyFont="1" applyFill="1" applyBorder="1" applyAlignment="1" applyProtection="1">
      <alignment horizontal="left" vertical="top"/>
      <protection locked="0"/>
    </xf>
    <xf numFmtId="0" fontId="14" fillId="0" borderId="0" xfId="0" applyFont="1" applyFill="1" applyAlignment="1" applyProtection="1">
      <alignment vertical="center"/>
      <protection locked="0"/>
    </xf>
    <xf numFmtId="0" fontId="15" fillId="0" borderId="0" xfId="0" applyFont="1" applyFill="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21" fillId="40" borderId="10" xfId="0" applyFont="1" applyFill="1" applyBorder="1" applyAlignment="1" applyProtection="1">
      <alignment horizontal="center" vertical="center"/>
      <protection locked="0"/>
    </xf>
    <xf numFmtId="0" fontId="16" fillId="40" borderId="10" xfId="0" applyFont="1" applyFill="1" applyBorder="1" applyAlignment="1" applyProtection="1">
      <alignment horizontal="center" vertical="center"/>
      <protection locked="0"/>
    </xf>
    <xf numFmtId="0" fontId="21" fillId="40" borderId="20" xfId="0" applyFont="1" applyFill="1" applyBorder="1" applyAlignment="1" applyProtection="1">
      <alignment horizontal="center" vertical="center"/>
      <protection locked="0"/>
    </xf>
    <xf numFmtId="0" fontId="16" fillId="40" borderId="20" xfId="0" applyFont="1" applyFill="1" applyBorder="1" applyAlignment="1" applyProtection="1">
      <alignment horizontal="center" vertical="center"/>
      <protection locked="0"/>
    </xf>
    <xf numFmtId="0" fontId="18" fillId="0" borderId="20"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24" xfId="0" applyFont="1" applyFill="1" applyBorder="1" applyAlignment="1" applyProtection="1">
      <alignment horizontal="left" vertical="center" wrapText="1"/>
      <protection locked="0"/>
    </xf>
    <xf numFmtId="0" fontId="21" fillId="9" borderId="20" xfId="0" applyFont="1" applyFill="1" applyBorder="1" applyAlignment="1" applyProtection="1">
      <alignment horizontal="center" vertical="center" wrapText="1"/>
      <protection locked="0"/>
    </xf>
    <xf numFmtId="184" fontId="16" fillId="40" borderId="25" xfId="0" applyNumberFormat="1" applyFont="1" applyFill="1" applyBorder="1" applyAlignment="1" applyProtection="1">
      <alignment horizontal="center" vertical="center"/>
      <protection locked="0"/>
    </xf>
    <xf numFmtId="168" fontId="16" fillId="40" borderId="24" xfId="0" applyNumberFormat="1" applyFont="1" applyFill="1" applyBorder="1" applyAlignment="1" applyProtection="1">
      <alignment horizontal="center" vertical="center"/>
      <protection locked="0"/>
    </xf>
    <xf numFmtId="184" fontId="16" fillId="40" borderId="20" xfId="0" applyNumberFormat="1" applyFont="1" applyFill="1" applyBorder="1" applyAlignment="1" applyProtection="1">
      <alignment horizontal="center" vertical="center"/>
      <protection locked="0"/>
    </xf>
    <xf numFmtId="168" fontId="16" fillId="40" borderId="20" xfId="0" applyNumberFormat="1" applyFont="1" applyFill="1" applyBorder="1" applyAlignment="1" applyProtection="1">
      <alignment horizontal="center" vertical="center"/>
      <protection locked="0"/>
    </xf>
    <xf numFmtId="184" fontId="16" fillId="0" borderId="20" xfId="0" applyNumberFormat="1" applyFont="1" applyFill="1" applyBorder="1" applyAlignment="1" applyProtection="1">
      <alignment horizontal="left" vertical="center" wrapText="1"/>
      <protection locked="0"/>
    </xf>
    <xf numFmtId="0" fontId="22" fillId="9" borderId="2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hidden="1"/>
    </xf>
    <xf numFmtId="0" fontId="22" fillId="0" borderId="20" xfId="0" applyFont="1" applyFill="1" applyBorder="1" applyAlignment="1" applyProtection="1">
      <alignment horizontal="left" vertical="center" wrapText="1"/>
      <protection hidden="1"/>
    </xf>
    <xf numFmtId="14" fontId="18" fillId="0" borderId="0" xfId="0" applyNumberFormat="1" applyFont="1" applyFill="1" applyBorder="1" applyAlignment="1" applyProtection="1">
      <alignment horizontal="left" vertical="center" wrapText="1"/>
      <protection hidden="1"/>
    </xf>
    <xf numFmtId="0" fontId="21" fillId="41" borderId="20" xfId="0" applyFont="1" applyFill="1" applyBorder="1" applyAlignment="1" applyProtection="1">
      <alignment horizontal="center" vertical="center"/>
      <protection locked="0" hidden="1"/>
    </xf>
    <xf numFmtId="0" fontId="16" fillId="41" borderId="20" xfId="0" applyFont="1" applyFill="1" applyBorder="1" applyAlignment="1" applyProtection="1">
      <alignment horizontal="center" vertical="center"/>
      <protection locked="0" hidden="1"/>
    </xf>
    <xf numFmtId="0" fontId="21"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54" fillId="41" borderId="20" xfId="228" applyFill="1" applyBorder="1" applyAlignment="1" applyProtection="1">
      <alignment horizontal="center" vertical="center"/>
    </xf>
    <xf numFmtId="0" fontId="26" fillId="0" borderId="23" xfId="0" applyFont="1" applyFill="1" applyBorder="1" applyAlignment="1" applyProtection="1">
      <alignment horizontal="left"/>
      <protection hidden="1"/>
    </xf>
    <xf numFmtId="0" fontId="26" fillId="0" borderId="27" xfId="0" applyFont="1" applyFill="1" applyBorder="1" applyAlignment="1" applyProtection="1">
      <alignment horizontal="left"/>
      <protection hidden="1"/>
    </xf>
    <xf numFmtId="175" fontId="20" fillId="0" borderId="0" xfId="0" applyNumberFormat="1" applyFont="1" applyAlignment="1" applyProtection="1">
      <alignment horizontal="left"/>
      <protection hidden="1"/>
    </xf>
    <xf numFmtId="177" fontId="20" fillId="0" borderId="0" xfId="0" applyNumberFormat="1" applyFont="1" applyAlignment="1" applyProtection="1">
      <alignment horizontal="left" vertical="top"/>
      <protection hidden="1"/>
    </xf>
    <xf numFmtId="177" fontId="20" fillId="0" borderId="30" xfId="0" applyNumberFormat="1" applyFont="1" applyBorder="1" applyAlignment="1" applyProtection="1">
      <alignment horizontal="left" vertical="top"/>
      <protection hidden="1"/>
    </xf>
    <xf numFmtId="0" fontId="15" fillId="0" borderId="0" xfId="0" applyFont="1" applyAlignment="1" applyProtection="1">
      <alignment vertical="center"/>
      <protection hidden="1"/>
    </xf>
    <xf numFmtId="0" fontId="15" fillId="0" borderId="30" xfId="0" applyFont="1" applyBorder="1" applyAlignment="1" applyProtection="1">
      <alignment vertical="center"/>
      <protection hidden="1"/>
    </xf>
    <xf numFmtId="0" fontId="15" fillId="0" borderId="0" xfId="0" applyFont="1" applyBorder="1" applyAlignment="1" applyProtection="1">
      <alignment vertical="center"/>
      <protection hidden="1"/>
    </xf>
    <xf numFmtId="184" fontId="16" fillId="41" borderId="25" xfId="0" applyNumberFormat="1" applyFont="1" applyFill="1" applyBorder="1" applyAlignment="1" applyProtection="1">
      <alignment horizontal="center" vertical="center"/>
    </xf>
    <xf numFmtId="168" fontId="15" fillId="41" borderId="24" xfId="0" applyNumberFormat="1" applyFont="1" applyFill="1" applyBorder="1" applyAlignment="1" applyProtection="1">
      <alignment horizontal="center" vertical="center"/>
    </xf>
    <xf numFmtId="184" fontId="16" fillId="41" borderId="20" xfId="0" applyNumberFormat="1" applyFont="1" applyFill="1" applyBorder="1" applyAlignment="1" applyProtection="1">
      <alignment horizontal="center" vertical="center"/>
    </xf>
    <xf numFmtId="168" fontId="15" fillId="41" borderId="20" xfId="0" applyNumberFormat="1" applyFont="1" applyFill="1" applyBorder="1" applyAlignment="1" applyProtection="1">
      <alignment horizontal="center" vertical="center"/>
    </xf>
    <xf numFmtId="0" fontId="22" fillId="9" borderId="28" xfId="0" applyFont="1" applyFill="1" applyBorder="1" applyAlignment="1" applyProtection="1">
      <alignment horizontal="left" vertical="center" wrapText="1"/>
      <protection hidden="1"/>
    </xf>
    <xf numFmtId="0" fontId="21" fillId="9" borderId="28"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vertical="center" wrapText="1"/>
      <protection hidden="1"/>
    </xf>
    <xf numFmtId="184" fontId="18" fillId="0" borderId="20" xfId="0" applyNumberFormat="1" applyFont="1" applyFill="1" applyBorder="1" applyAlignment="1" applyProtection="1">
      <alignment vertical="center" wrapText="1"/>
      <protection hidden="1"/>
    </xf>
    <xf numFmtId="184" fontId="16" fillId="48" borderId="25" xfId="0" applyNumberFormat="1" applyFont="1" applyFill="1" applyBorder="1" applyAlignment="1" applyProtection="1">
      <alignment horizontal="center" vertical="center"/>
      <protection locked="0"/>
    </xf>
    <xf numFmtId="168" fontId="15" fillId="48" borderId="24" xfId="0" applyNumberFormat="1" applyFont="1" applyFill="1" applyBorder="1" applyAlignment="1" applyProtection="1">
      <alignment horizontal="center" vertical="center"/>
      <protection locked="0"/>
    </xf>
    <xf numFmtId="184" fontId="16" fillId="48" borderId="20" xfId="0" applyNumberFormat="1" applyFont="1" applyFill="1" applyBorder="1" applyAlignment="1" applyProtection="1">
      <alignment horizontal="center" vertical="center"/>
      <protection locked="0"/>
    </xf>
    <xf numFmtId="168" fontId="15" fillId="48" borderId="20" xfId="0" applyNumberFormat="1" applyFont="1" applyFill="1" applyBorder="1" applyAlignment="1" applyProtection="1">
      <alignment horizontal="center" vertical="center"/>
      <protection locked="0"/>
    </xf>
    <xf numFmtId="0" fontId="18" fillId="0" borderId="20" xfId="0" applyFont="1" applyFill="1" applyBorder="1" applyAlignment="1" applyProtection="1">
      <alignment vertical="center" wrapText="1"/>
      <protection locked="0"/>
    </xf>
    <xf numFmtId="0" fontId="21" fillId="9" borderId="20" xfId="0" applyNumberFormat="1" applyFont="1" applyFill="1" applyBorder="1" applyAlignment="1" applyProtection="1">
      <alignment horizontal="center" vertical="center" wrapText="1"/>
      <protection locked="0"/>
    </xf>
    <xf numFmtId="0" fontId="21" fillId="48" borderId="20" xfId="0" applyFont="1" applyFill="1" applyBorder="1" applyAlignment="1" applyProtection="1">
      <alignment horizontal="center" vertical="center"/>
      <protection locked="0"/>
    </xf>
    <xf numFmtId="0" fontId="16" fillId="48" borderId="20" xfId="0" applyFont="1" applyFill="1" applyBorder="1" applyAlignment="1" applyProtection="1">
      <alignment horizontal="center" vertical="center"/>
      <protection locked="0"/>
    </xf>
    <xf numFmtId="0" fontId="21" fillId="0" borderId="24" xfId="0" applyFont="1" applyFill="1" applyBorder="1" applyAlignment="1" applyProtection="1">
      <alignment horizontal="left" vertical="center" wrapText="1"/>
      <protection locked="0"/>
    </xf>
    <xf numFmtId="0" fontId="54" fillId="48" borderId="20" xfId="228" applyFill="1" applyBorder="1" applyAlignment="1" applyProtection="1">
      <alignment horizontal="center" vertical="center"/>
      <protection locked="0"/>
    </xf>
    <xf numFmtId="177" fontId="20" fillId="0" borderId="0" xfId="0" applyNumberFormat="1" applyFont="1" applyBorder="1" applyAlignment="1" applyProtection="1">
      <alignment horizontal="left" vertical="top"/>
      <protection locked="0"/>
    </xf>
    <xf numFmtId="177" fontId="20" fillId="0" borderId="30" xfId="0" applyNumberFormat="1" applyFont="1" applyBorder="1" applyAlignment="1" applyProtection="1">
      <alignment horizontal="left" vertical="top"/>
      <protection locked="0"/>
    </xf>
    <xf numFmtId="175" fontId="20" fillId="0" borderId="0" xfId="0" applyNumberFormat="1" applyFont="1" applyAlignment="1" applyProtection="1">
      <alignment horizontal="left"/>
      <protection locked="0"/>
    </xf>
    <xf numFmtId="0" fontId="13" fillId="0" borderId="0" xfId="0" applyFont="1" applyAlignment="1" applyProtection="1">
      <alignment vertical="center"/>
      <protection locked="0"/>
    </xf>
    <xf numFmtId="0" fontId="13" fillId="0" borderId="30" xfId="0" applyFont="1" applyBorder="1" applyAlignment="1" applyProtection="1">
      <alignment vertical="center"/>
      <protection locked="0"/>
    </xf>
    <xf numFmtId="177" fontId="20" fillId="0" borderId="0" xfId="0" applyNumberFormat="1" applyFont="1" applyAlignment="1" applyProtection="1">
      <alignment horizontal="left" vertical="top"/>
      <protection locked="0"/>
    </xf>
    <xf numFmtId="0" fontId="13" fillId="0" borderId="0" xfId="0" applyFont="1" applyAlignment="1" applyProtection="1">
      <protection locked="0"/>
    </xf>
    <xf numFmtId="0" fontId="13" fillId="0" borderId="30" xfId="0" applyFont="1" applyBorder="1" applyAlignment="1" applyProtection="1">
      <protection locked="0"/>
    </xf>
    <xf numFmtId="0" fontId="23" fillId="0" borderId="0" xfId="0" applyFont="1" applyAlignment="1" applyProtection="1">
      <protection locked="0"/>
    </xf>
    <xf numFmtId="0" fontId="23" fillId="0" borderId="30" xfId="0" applyFont="1" applyBorder="1" applyAlignment="1" applyProtection="1">
      <protection locked="0"/>
    </xf>
    <xf numFmtId="184" fontId="16" fillId="42" borderId="25" xfId="0" applyNumberFormat="1" applyFont="1" applyFill="1" applyBorder="1" applyAlignment="1" applyProtection="1">
      <alignment horizontal="center" vertical="center"/>
      <protection locked="0"/>
    </xf>
    <xf numFmtId="184" fontId="16" fillId="42" borderId="24" xfId="0" applyNumberFormat="1" applyFont="1" applyFill="1" applyBorder="1" applyAlignment="1" applyProtection="1">
      <alignment horizontal="center" vertical="center"/>
      <protection locked="0"/>
    </xf>
    <xf numFmtId="184" fontId="16" fillId="42" borderId="20" xfId="0" applyNumberFormat="1" applyFont="1" applyFill="1" applyBorder="1" applyAlignment="1" applyProtection="1">
      <alignment horizontal="center" vertical="center"/>
      <protection locked="0"/>
    </xf>
    <xf numFmtId="0" fontId="21" fillId="9" borderId="28" xfId="0" applyNumberFormat="1" applyFont="1" applyFill="1" applyBorder="1" applyAlignment="1" applyProtection="1">
      <alignment horizontal="center" vertical="center"/>
      <protection locked="0"/>
    </xf>
    <xf numFmtId="0" fontId="22" fillId="9" borderId="28" xfId="0" applyFont="1" applyFill="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21" fillId="42" borderId="20" xfId="0" applyNumberFormat="1" applyFont="1" applyFill="1" applyBorder="1" applyAlignment="1" applyProtection="1">
      <alignment horizontal="center" vertical="center"/>
      <protection locked="0"/>
    </xf>
    <xf numFmtId="0" fontId="54" fillId="42" borderId="20" xfId="228" applyFill="1" applyBorder="1" applyAlignment="1" applyProtection="1">
      <alignment horizontal="center" vertical="center"/>
      <protection locked="0"/>
    </xf>
    <xf numFmtId="0" fontId="18" fillId="0" borderId="0" xfId="0" applyFont="1" applyAlignment="1" applyProtection="1">
      <protection hidden="1"/>
    </xf>
    <xf numFmtId="0" fontId="18" fillId="0" borderId="30" xfId="0" applyFont="1" applyBorder="1" applyAlignment="1" applyProtection="1">
      <protection hidden="1"/>
    </xf>
    <xf numFmtId="0" fontId="54" fillId="43" borderId="20" xfId="228" applyFill="1" applyBorder="1" applyAlignment="1" applyProtection="1">
      <alignment horizontal="center" vertical="center"/>
    </xf>
    <xf numFmtId="0" fontId="26" fillId="0" borderId="23" xfId="0" applyFont="1" applyFill="1" applyBorder="1" applyAlignment="1" applyProtection="1">
      <alignment horizontal="left" wrapText="1"/>
      <protection hidden="1"/>
    </xf>
    <xf numFmtId="0" fontId="26" fillId="0" borderId="27" xfId="0" applyFont="1" applyFill="1" applyBorder="1" applyAlignment="1" applyProtection="1">
      <alignment horizontal="left" wrapText="1"/>
      <protection hidden="1"/>
    </xf>
    <xf numFmtId="175" fontId="20" fillId="0" borderId="0" xfId="0" applyNumberFormat="1" applyFont="1" applyBorder="1" applyAlignment="1" applyProtection="1">
      <alignment horizontal="left"/>
      <protection hidden="1"/>
    </xf>
    <xf numFmtId="0" fontId="18" fillId="5" borderId="20" xfId="0" applyFont="1" applyFill="1" applyBorder="1" applyAlignment="1" applyProtection="1">
      <alignment horizontal="left" vertical="center" wrapText="1"/>
    </xf>
    <xf numFmtId="170" fontId="18" fillId="0" borderId="0" xfId="0" applyNumberFormat="1" applyFont="1" applyFill="1" applyBorder="1" applyAlignment="1" applyProtection="1">
      <alignment horizontal="left" vertical="center" wrapText="1"/>
    </xf>
    <xf numFmtId="0" fontId="22" fillId="9" borderId="28" xfId="0" applyFont="1" applyFill="1" applyBorder="1" applyAlignment="1" applyProtection="1">
      <alignment horizontal="left" vertical="center" wrapText="1"/>
    </xf>
    <xf numFmtId="0" fontId="18" fillId="0" borderId="20" xfId="0" applyFont="1" applyFill="1" applyBorder="1" applyAlignment="1" applyProtection="1">
      <alignment vertical="center" wrapText="1"/>
    </xf>
    <xf numFmtId="0" fontId="21" fillId="43" borderId="20" xfId="0" applyFont="1" applyFill="1" applyBorder="1" applyAlignment="1" applyProtection="1">
      <alignment horizontal="center" vertical="center"/>
      <protection locked="0"/>
    </xf>
    <xf numFmtId="0" fontId="16" fillId="43" borderId="2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184" fontId="16" fillId="43" borderId="25" xfId="0" applyNumberFormat="1" applyFont="1" applyFill="1" applyBorder="1" applyAlignment="1" applyProtection="1">
      <alignment horizontal="center" vertical="center"/>
    </xf>
    <xf numFmtId="168" fontId="15" fillId="43" borderId="24" xfId="0" applyNumberFormat="1" applyFont="1" applyFill="1" applyBorder="1" applyAlignment="1" applyProtection="1">
      <alignment horizontal="center" vertical="center"/>
    </xf>
    <xf numFmtId="184" fontId="16" fillId="43" borderId="20" xfId="0" applyNumberFormat="1" applyFont="1" applyFill="1" applyBorder="1" applyAlignment="1" applyProtection="1">
      <alignment horizontal="center" vertical="center"/>
    </xf>
    <xf numFmtId="168" fontId="15" fillId="43" borderId="20" xfId="0" applyNumberFormat="1" applyFont="1" applyFill="1" applyBorder="1" applyAlignment="1" applyProtection="1">
      <alignment horizontal="center" vertical="center"/>
    </xf>
    <xf numFmtId="0" fontId="14" fillId="0" borderId="0" xfId="0" applyFont="1" applyAlignment="1" applyProtection="1">
      <protection hidden="1"/>
    </xf>
    <xf numFmtId="0" fontId="14" fillId="0" borderId="30" xfId="0" applyFont="1" applyBorder="1" applyAlignment="1" applyProtection="1">
      <protection hidden="1"/>
    </xf>
    <xf numFmtId="0" fontId="54" fillId="44" borderId="20" xfId="228" applyFill="1" applyBorder="1" applyAlignment="1" applyProtection="1">
      <alignment horizontal="center" vertical="center"/>
    </xf>
    <xf numFmtId="177" fontId="20" fillId="0" borderId="0" xfId="0" applyNumberFormat="1" applyFont="1" applyFill="1" applyBorder="1" applyAlignment="1" applyProtection="1">
      <alignment horizontal="left" vertical="top"/>
      <protection hidden="1"/>
    </xf>
    <xf numFmtId="177" fontId="20" fillId="0" borderId="30" xfId="0" applyNumberFormat="1" applyFont="1" applyFill="1" applyBorder="1" applyAlignment="1" applyProtection="1">
      <alignment horizontal="left" vertical="top"/>
      <protection hidden="1"/>
    </xf>
    <xf numFmtId="0" fontId="13" fillId="0" borderId="0" xfId="0" applyFont="1" applyAlignment="1" applyProtection="1">
      <protection hidden="1"/>
    </xf>
    <xf numFmtId="0" fontId="13" fillId="0" borderId="30" xfId="0" applyFont="1" applyBorder="1" applyAlignment="1" applyProtection="1">
      <protection hidden="1"/>
    </xf>
    <xf numFmtId="0" fontId="21" fillId="44" borderId="20" xfId="0" applyFont="1" applyFill="1" applyBorder="1" applyAlignment="1" applyProtection="1">
      <alignment horizontal="center" vertical="center"/>
      <protection locked="0" hidden="1"/>
    </xf>
    <xf numFmtId="0" fontId="16" fillId="44" borderId="20" xfId="0" applyFont="1" applyFill="1" applyBorder="1" applyAlignment="1" applyProtection="1">
      <alignment horizontal="center" vertical="center"/>
      <protection locked="0" hidden="1"/>
    </xf>
    <xf numFmtId="0" fontId="18" fillId="0" borderId="0" xfId="0" applyNumberFormat="1" applyFont="1" applyFill="1" applyBorder="1" applyAlignment="1" applyProtection="1">
      <alignment vertical="center" wrapText="1"/>
      <protection hidden="1"/>
    </xf>
    <xf numFmtId="184" fontId="16" fillId="44" borderId="25" xfId="0" applyNumberFormat="1" applyFont="1" applyFill="1" applyBorder="1" applyAlignment="1" applyProtection="1">
      <alignment horizontal="center" vertical="center"/>
    </xf>
    <xf numFmtId="168" fontId="15" fillId="44" borderId="24" xfId="0" applyNumberFormat="1" applyFont="1" applyFill="1" applyBorder="1" applyAlignment="1" applyProtection="1">
      <alignment horizontal="center" vertical="center"/>
    </xf>
    <xf numFmtId="184" fontId="16" fillId="44" borderId="20" xfId="0" applyNumberFormat="1" applyFont="1" applyFill="1" applyBorder="1" applyAlignment="1" applyProtection="1">
      <alignment horizontal="center" vertical="center"/>
    </xf>
    <xf numFmtId="168" fontId="15" fillId="44" borderId="20" xfId="0" applyNumberFormat="1" applyFont="1" applyFill="1" applyBorder="1" applyAlignment="1" applyProtection="1">
      <alignment horizontal="center" vertical="center"/>
    </xf>
    <xf numFmtId="0" fontId="21" fillId="45" borderId="20" xfId="0" applyFont="1" applyFill="1" applyBorder="1" applyAlignment="1" applyProtection="1">
      <alignment horizontal="center" vertical="center"/>
      <protection locked="0"/>
    </xf>
    <xf numFmtId="0" fontId="16" fillId="45" borderId="20" xfId="0" applyFont="1" applyFill="1" applyBorder="1" applyAlignment="1" applyProtection="1">
      <alignment horizontal="center" vertical="center"/>
      <protection locked="0"/>
    </xf>
    <xf numFmtId="184" fontId="16" fillId="45" borderId="25" xfId="0" applyNumberFormat="1" applyFont="1" applyFill="1" applyBorder="1" applyAlignment="1" applyProtection="1">
      <alignment horizontal="center" vertical="center"/>
      <protection locked="0"/>
    </xf>
    <xf numFmtId="184" fontId="16" fillId="45" borderId="24" xfId="0" applyNumberFormat="1" applyFont="1" applyFill="1" applyBorder="1" applyAlignment="1" applyProtection="1">
      <alignment horizontal="center" vertical="center"/>
      <protection locked="0"/>
    </xf>
    <xf numFmtId="0" fontId="54" fillId="45" borderId="20" xfId="228" applyFill="1" applyBorder="1" applyAlignment="1" applyProtection="1">
      <alignment horizontal="center" vertical="center"/>
      <protection locked="0"/>
    </xf>
    <xf numFmtId="184" fontId="16" fillId="45" borderId="20" xfId="0" applyNumberFormat="1" applyFont="1" applyFill="1" applyBorder="1" applyAlignment="1" applyProtection="1">
      <alignment horizontal="center" vertical="center"/>
      <protection locked="0"/>
    </xf>
    <xf numFmtId="0" fontId="14" fillId="0" borderId="0" xfId="0" applyFont="1" applyAlignment="1" applyProtection="1">
      <protection locked="0"/>
    </xf>
    <xf numFmtId="0" fontId="14" fillId="0" borderId="30" xfId="0" applyFont="1" applyBorder="1" applyAlignment="1" applyProtection="1">
      <protection locked="0"/>
    </xf>
    <xf numFmtId="0" fontId="13" fillId="0" borderId="0" xfId="0" applyFont="1" applyBorder="1" applyAlignment="1" applyProtection="1">
      <protection locked="0"/>
    </xf>
    <xf numFmtId="0" fontId="26" fillId="31" borderId="20" xfId="228" applyFont="1" applyFill="1" applyBorder="1" applyAlignment="1" applyProtection="1">
      <alignment horizontal="center" vertical="center"/>
      <protection locked="0"/>
    </xf>
    <xf numFmtId="0" fontId="21" fillId="31" borderId="20" xfId="0" applyFont="1" applyFill="1" applyBorder="1" applyAlignment="1" applyProtection="1">
      <alignment horizontal="center" vertical="center"/>
      <protection locked="0"/>
    </xf>
    <xf numFmtId="0" fontId="15" fillId="31" borderId="20" xfId="0" applyFont="1" applyFill="1" applyBorder="1" applyAlignment="1" applyProtection="1">
      <alignment horizontal="center" vertical="center"/>
      <protection locked="0"/>
    </xf>
    <xf numFmtId="184" fontId="16" fillId="31" borderId="25" xfId="0" applyNumberFormat="1" applyFont="1" applyFill="1" applyBorder="1" applyAlignment="1" applyProtection="1">
      <alignment horizontal="center" vertical="center"/>
      <protection locked="0"/>
    </xf>
    <xf numFmtId="168" fontId="16" fillId="31" borderId="24" xfId="0" applyNumberFormat="1" applyFont="1" applyFill="1" applyBorder="1" applyAlignment="1" applyProtection="1">
      <alignment horizontal="center" vertical="center"/>
      <protection locked="0"/>
    </xf>
    <xf numFmtId="184" fontId="16" fillId="31" borderId="20" xfId="0" applyNumberFormat="1" applyFont="1" applyFill="1" applyBorder="1" applyAlignment="1" applyProtection="1">
      <alignment horizontal="center" vertical="center"/>
      <protection locked="0"/>
    </xf>
    <xf numFmtId="168" fontId="16" fillId="31" borderId="20"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top"/>
      <protection locked="0"/>
    </xf>
    <xf numFmtId="0" fontId="20" fillId="0" borderId="30" xfId="0" applyFont="1" applyBorder="1" applyAlignment="1" applyProtection="1">
      <alignment horizontal="left" vertical="top"/>
      <protection locked="0"/>
    </xf>
    <xf numFmtId="0" fontId="15" fillId="0" borderId="0" xfId="0" applyFont="1" applyAlignment="1" applyProtection="1">
      <protection locked="0"/>
    </xf>
    <xf numFmtId="0" fontId="15" fillId="0" borderId="30" xfId="0" applyFont="1" applyBorder="1" applyAlignment="1" applyProtection="1">
      <protection locked="0"/>
    </xf>
    <xf numFmtId="0" fontId="54" fillId="50" borderId="20" xfId="228" applyFill="1" applyBorder="1" applyAlignment="1" applyProtection="1">
      <alignment horizontal="center" vertical="center"/>
      <protection locked="0"/>
    </xf>
    <xf numFmtId="175" fontId="20" fillId="0" borderId="0" xfId="0" applyNumberFormat="1" applyFont="1" applyFill="1" applyBorder="1" applyAlignment="1" applyProtection="1">
      <alignment horizontal="left"/>
      <protection locked="0"/>
    </xf>
    <xf numFmtId="0" fontId="20" fillId="0" borderId="0" xfId="0" applyNumberFormat="1" applyFont="1" applyFill="1" applyBorder="1" applyAlignment="1" applyProtection="1">
      <alignment horizontal="left"/>
      <protection locked="0"/>
    </xf>
    <xf numFmtId="177" fontId="20" fillId="0" borderId="0" xfId="0" applyNumberFormat="1" applyFont="1" applyFill="1" applyAlignment="1" applyProtection="1">
      <alignment horizontal="left" vertical="top"/>
      <protection locked="0"/>
    </xf>
    <xf numFmtId="0" fontId="20" fillId="0" borderId="0" xfId="0" applyFont="1" applyFill="1" applyAlignment="1" applyProtection="1">
      <alignment horizontal="left" vertical="top"/>
      <protection locked="0"/>
    </xf>
    <xf numFmtId="0" fontId="20" fillId="0" borderId="30" xfId="0" applyFont="1" applyFill="1" applyBorder="1" applyAlignment="1" applyProtection="1">
      <alignment horizontal="left" vertical="top"/>
      <protection locked="0"/>
    </xf>
    <xf numFmtId="0" fontId="14" fillId="0" borderId="0" xfId="0" applyFont="1" applyFill="1" applyAlignment="1" applyProtection="1">
      <protection locked="0"/>
    </xf>
    <xf numFmtId="0" fontId="14" fillId="0" borderId="30" xfId="0" applyFont="1" applyFill="1" applyBorder="1" applyAlignment="1" applyProtection="1">
      <protection locked="0"/>
    </xf>
    <xf numFmtId="0" fontId="14" fillId="0" borderId="0" xfId="0" applyFont="1" applyFill="1" applyBorder="1" applyAlignment="1" applyProtection="1">
      <protection locked="0"/>
    </xf>
    <xf numFmtId="0" fontId="21" fillId="50" borderId="20" xfId="0" applyFont="1" applyFill="1" applyBorder="1" applyAlignment="1" applyProtection="1">
      <alignment horizontal="center" vertical="center"/>
      <protection locked="0"/>
    </xf>
    <xf numFmtId="0" fontId="16" fillId="50" borderId="20" xfId="0" applyFont="1" applyFill="1" applyBorder="1" applyAlignment="1" applyProtection="1">
      <alignment horizontal="center" vertical="center"/>
      <protection locked="0"/>
    </xf>
    <xf numFmtId="184" fontId="16" fillId="50" borderId="25" xfId="0" applyNumberFormat="1" applyFont="1" applyFill="1" applyBorder="1" applyAlignment="1" applyProtection="1">
      <alignment horizontal="center" vertical="center"/>
      <protection locked="0"/>
    </xf>
    <xf numFmtId="168" fontId="15" fillId="50" borderId="24" xfId="0" applyNumberFormat="1" applyFont="1" applyFill="1" applyBorder="1" applyAlignment="1" applyProtection="1">
      <alignment horizontal="center" vertical="center"/>
      <protection locked="0"/>
    </xf>
    <xf numFmtId="184" fontId="16" fillId="50" borderId="20" xfId="0" applyNumberFormat="1" applyFont="1" applyFill="1" applyBorder="1" applyAlignment="1" applyProtection="1">
      <alignment horizontal="center" vertical="center"/>
      <protection locked="0"/>
    </xf>
    <xf numFmtId="168" fontId="15" fillId="50" borderId="20" xfId="0" applyNumberFormat="1" applyFont="1" applyFill="1" applyBorder="1" applyAlignment="1" applyProtection="1">
      <alignment horizontal="center" vertical="center"/>
      <protection locked="0"/>
    </xf>
    <xf numFmtId="0" fontId="54" fillId="47" borderId="20" xfId="228" applyFill="1" applyBorder="1" applyAlignment="1" applyProtection="1">
      <alignment horizontal="center" vertical="center"/>
      <protection locked="0"/>
    </xf>
    <xf numFmtId="0" fontId="21" fillId="47" borderId="20" xfId="0" applyFont="1" applyFill="1" applyBorder="1" applyAlignment="1" applyProtection="1">
      <alignment horizontal="center" vertical="center"/>
      <protection locked="0"/>
    </xf>
    <xf numFmtId="0" fontId="16" fillId="47" borderId="20" xfId="0" applyFont="1" applyFill="1" applyBorder="1" applyAlignment="1" applyProtection="1">
      <alignment horizontal="center" vertical="center"/>
      <protection locked="0"/>
    </xf>
    <xf numFmtId="184" fontId="16" fillId="47" borderId="25" xfId="0" applyNumberFormat="1" applyFont="1" applyFill="1" applyBorder="1" applyAlignment="1" applyProtection="1">
      <alignment horizontal="center" vertical="center"/>
      <protection locked="0"/>
    </xf>
    <xf numFmtId="168" fontId="14" fillId="47" borderId="24" xfId="0" applyNumberFormat="1" applyFont="1" applyFill="1" applyBorder="1" applyAlignment="1" applyProtection="1">
      <alignment horizontal="center" vertical="center"/>
      <protection locked="0"/>
    </xf>
    <xf numFmtId="184" fontId="16" fillId="47" borderId="20" xfId="0" applyNumberFormat="1" applyFont="1" applyFill="1" applyBorder="1" applyAlignment="1" applyProtection="1">
      <alignment horizontal="center" vertical="center"/>
      <protection locked="0"/>
    </xf>
    <xf numFmtId="175" fontId="20" fillId="0" borderId="30" xfId="0" applyNumberFormat="1" applyFont="1" applyFill="1" applyBorder="1" applyAlignment="1" applyProtection="1">
      <alignment horizontal="left"/>
      <protection locked="0"/>
    </xf>
    <xf numFmtId="0" fontId="54" fillId="30" borderId="20" xfId="228" applyFill="1" applyBorder="1" applyAlignment="1" applyProtection="1">
      <alignment horizontal="center" vertical="center"/>
      <protection locked="0"/>
    </xf>
    <xf numFmtId="0" fontId="21" fillId="9" borderId="59" xfId="0" applyNumberFormat="1" applyFont="1" applyFill="1" applyBorder="1" applyAlignment="1" applyProtection="1">
      <alignment horizontal="center" vertical="center" wrapText="1"/>
      <protection locked="0"/>
    </xf>
    <xf numFmtId="0" fontId="21" fillId="30" borderId="20" xfId="0" applyFont="1" applyFill="1" applyBorder="1" applyAlignment="1" applyProtection="1">
      <alignment horizontal="center" vertical="center"/>
      <protection locked="0"/>
    </xf>
    <xf numFmtId="0" fontId="16" fillId="30" borderId="20" xfId="0" applyFont="1" applyFill="1" applyBorder="1" applyAlignment="1" applyProtection="1">
      <alignment horizontal="center" vertical="center"/>
      <protection locked="0"/>
    </xf>
    <xf numFmtId="0" fontId="22" fillId="9" borderId="59" xfId="0" applyFont="1" applyFill="1" applyBorder="1" applyAlignment="1" applyProtection="1">
      <alignment horizontal="left" vertical="center" wrapText="1"/>
      <protection locked="0"/>
    </xf>
    <xf numFmtId="184" fontId="16" fillId="30" borderId="61" xfId="0" applyNumberFormat="1" applyFont="1" applyFill="1" applyBorder="1" applyAlignment="1" applyProtection="1">
      <alignment horizontal="center" vertical="center"/>
      <protection locked="0"/>
    </xf>
    <xf numFmtId="168" fontId="15" fillId="30" borderId="62" xfId="0" applyNumberFormat="1" applyFont="1" applyFill="1" applyBorder="1" applyAlignment="1" applyProtection="1">
      <alignment horizontal="center" vertical="center"/>
      <protection locked="0"/>
    </xf>
    <xf numFmtId="184" fontId="16" fillId="30" borderId="58" xfId="0" applyNumberFormat="1" applyFont="1" applyFill="1" applyBorder="1" applyAlignment="1" applyProtection="1">
      <alignment horizontal="center" vertical="center"/>
      <protection locked="0"/>
    </xf>
    <xf numFmtId="168" fontId="15" fillId="30" borderId="58"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vertical="center" wrapText="1"/>
      <protection locked="0"/>
    </xf>
    <xf numFmtId="0" fontId="18" fillId="0" borderId="58" xfId="0" applyFont="1" applyFill="1" applyBorder="1" applyAlignment="1" applyProtection="1">
      <alignment vertical="center" wrapText="1"/>
      <protection locked="0"/>
    </xf>
    <xf numFmtId="0" fontId="20" fillId="0" borderId="0" xfId="0" applyNumberFormat="1" applyFont="1" applyBorder="1" applyAlignment="1" applyProtection="1">
      <alignment horizontal="left"/>
      <protection locked="0"/>
    </xf>
    <xf numFmtId="184" fontId="20" fillId="0" borderId="0" xfId="0" applyNumberFormat="1" applyFont="1" applyAlignment="1" applyProtection="1">
      <alignment horizontal="left" vertical="top"/>
      <protection locked="0"/>
    </xf>
    <xf numFmtId="184" fontId="20" fillId="0" borderId="3" xfId="0" applyNumberFormat="1" applyFont="1" applyBorder="1" applyAlignment="1" applyProtection="1">
      <alignment horizontal="left" vertical="top"/>
      <protection locked="0"/>
    </xf>
    <xf numFmtId="0" fontId="15" fillId="0" borderId="3" xfId="0" applyFont="1" applyBorder="1" applyAlignment="1" applyProtection="1">
      <protection locked="0"/>
    </xf>
    <xf numFmtId="0" fontId="64" fillId="0" borderId="23" xfId="0" applyFont="1" applyBorder="1" applyAlignment="1" applyProtection="1">
      <alignment horizontal="center" vertical="center"/>
      <protection locked="0"/>
    </xf>
    <xf numFmtId="0" fontId="64" fillId="0" borderId="22" xfId="0" applyFont="1" applyBorder="1" applyAlignment="1" applyProtection="1">
      <alignment horizontal="center" vertical="center"/>
      <protection locked="0"/>
    </xf>
    <xf numFmtId="0" fontId="26" fillId="39" borderId="20" xfId="228" applyFont="1" applyFill="1" applyBorder="1" applyAlignment="1" applyProtection="1">
      <alignment horizontal="center" vertical="center"/>
      <protection locked="0"/>
    </xf>
    <xf numFmtId="174" fontId="26" fillId="0" borderId="23" xfId="0" applyNumberFormat="1" applyFont="1" applyFill="1" applyBorder="1" applyAlignment="1" applyProtection="1">
      <alignment horizontal="left"/>
      <protection locked="0"/>
    </xf>
    <xf numFmtId="174" fontId="26" fillId="0" borderId="27" xfId="0" applyNumberFormat="1" applyFont="1" applyFill="1" applyBorder="1" applyAlignment="1" applyProtection="1">
      <alignment horizontal="left"/>
      <protection locked="0"/>
    </xf>
    <xf numFmtId="177" fontId="20" fillId="0" borderId="30" xfId="0" applyNumberFormat="1" applyFont="1" applyFill="1" applyBorder="1" applyAlignment="1" applyProtection="1">
      <alignment horizontal="left" vertical="top"/>
      <protection locked="0"/>
    </xf>
    <xf numFmtId="0" fontId="15" fillId="0" borderId="0" xfId="0" applyFont="1" applyAlignment="1" applyProtection="1">
      <alignment horizontal="center"/>
      <protection locked="0"/>
    </xf>
    <xf numFmtId="0" fontId="14" fillId="0" borderId="0" xfId="0" applyFont="1" applyBorder="1" applyAlignment="1" applyProtection="1">
      <alignment horizontal="center" vertical="center" wrapText="1" readingOrder="1"/>
      <protection locked="0" hidden="1"/>
    </xf>
    <xf numFmtId="168" fontId="15" fillId="0" borderId="0" xfId="0" applyNumberFormat="1" applyFont="1" applyBorder="1" applyAlignment="1" applyProtection="1">
      <alignment horizontal="center" vertical="center" wrapText="1" readingOrder="1"/>
      <protection locked="0" hidden="1"/>
    </xf>
    <xf numFmtId="0" fontId="83" fillId="0" borderId="0" xfId="0" applyFont="1" applyBorder="1" applyAlignment="1" applyProtection="1">
      <alignment horizontal="center" vertical="center" wrapText="1" readingOrder="1"/>
      <protection hidden="1"/>
    </xf>
    <xf numFmtId="0" fontId="83" fillId="0" borderId="0" xfId="0" applyFont="1" applyBorder="1" applyAlignment="1" applyProtection="1">
      <alignment horizontal="center" vertical="center" readingOrder="1"/>
      <protection locked="0" hidden="1"/>
    </xf>
    <xf numFmtId="0" fontId="83" fillId="0" borderId="63" xfId="0" applyFont="1" applyBorder="1" applyAlignment="1" applyProtection="1">
      <alignment horizontal="center" vertical="center" readingOrder="1"/>
      <protection locked="0" hidden="1"/>
    </xf>
    <xf numFmtId="0" fontId="15" fillId="0" borderId="0" xfId="0" applyFont="1" applyAlignment="1" applyProtection="1">
      <alignment horizontal="center" vertical="center" readingOrder="1"/>
      <protection hidden="1"/>
    </xf>
    <xf numFmtId="14" fontId="83" fillId="0" borderId="0" xfId="0" applyNumberFormat="1" applyFont="1" applyBorder="1" applyAlignment="1" applyProtection="1">
      <alignment horizontal="center" vertical="center" readingOrder="1"/>
      <protection locked="0" hidden="1"/>
    </xf>
    <xf numFmtId="0" fontId="15" fillId="0" borderId="0" xfId="0" applyFont="1" applyBorder="1" applyAlignment="1" applyProtection="1">
      <alignment horizontal="center" vertical="center" readingOrder="1"/>
      <protection hidden="1"/>
    </xf>
    <xf numFmtId="0" fontId="83" fillId="0" borderId="0" xfId="0" applyFont="1" applyBorder="1" applyAlignment="1" applyProtection="1">
      <alignment horizontal="center" vertical="center" wrapText="1" readingOrder="1"/>
      <protection locked="0" hidden="1"/>
    </xf>
    <xf numFmtId="0" fontId="83" fillId="0" borderId="63" xfId="0" applyFont="1" applyBorder="1" applyAlignment="1" applyProtection="1">
      <alignment horizontal="center" vertical="center" wrapText="1" readingOrder="1"/>
      <protection locked="0" hidden="1"/>
    </xf>
    <xf numFmtId="0" fontId="83" fillId="0" borderId="63" xfId="0" applyFont="1" applyBorder="1" applyAlignment="1" applyProtection="1">
      <alignment horizontal="center" vertical="center" wrapText="1" readingOrder="1"/>
      <protection hidden="1"/>
    </xf>
    <xf numFmtId="0" fontId="15" fillId="0" borderId="0" xfId="0" applyFont="1" applyBorder="1" applyAlignment="1" applyProtection="1">
      <alignment horizontal="center" vertical="center" wrapText="1" readingOrder="1"/>
      <protection locked="0" hidden="1"/>
    </xf>
    <xf numFmtId="175" fontId="16" fillId="0" borderId="0" xfId="0" applyNumberFormat="1" applyFont="1" applyAlignment="1" applyProtection="1">
      <alignment horizontal="left" vertical="top"/>
      <protection hidden="1"/>
    </xf>
    <xf numFmtId="0" fontId="83" fillId="0" borderId="0" xfId="0" applyFont="1" applyAlignment="1" applyProtection="1">
      <alignment horizontal="center" vertical="top" wrapText="1" readingOrder="1"/>
      <protection hidden="1"/>
    </xf>
    <xf numFmtId="0" fontId="18" fillId="0" borderId="0" xfId="0" applyFont="1" applyAlignment="1" applyProtection="1">
      <alignment horizontal="center" vertical="top" wrapText="1" readingOrder="1"/>
      <protection hidden="1"/>
    </xf>
    <xf numFmtId="0" fontId="86" fillId="0" borderId="0" xfId="0" applyFont="1" applyAlignment="1" applyProtection="1">
      <alignment horizontal="center" vertical="center" wrapText="1" readingOrder="1"/>
      <protection hidden="1"/>
    </xf>
    <xf numFmtId="0" fontId="83" fillId="0" borderId="55" xfId="0" applyFont="1" applyBorder="1" applyAlignment="1" applyProtection="1">
      <alignment horizontal="center" vertical="center" readingOrder="1"/>
      <protection locked="0" hidden="1"/>
    </xf>
    <xf numFmtId="171" fontId="83" fillId="0" borderId="55" xfId="0" applyNumberFormat="1" applyFont="1" applyBorder="1" applyAlignment="1" applyProtection="1">
      <alignment horizontal="center" vertical="center" readingOrder="1"/>
      <protection locked="0" hidden="1"/>
    </xf>
    <xf numFmtId="0" fontId="87" fillId="0" borderId="0" xfId="0" applyFont="1" applyAlignment="1" applyProtection="1">
      <alignment horizontal="center" readingOrder="1"/>
      <protection hidden="1"/>
    </xf>
    <xf numFmtId="0" fontId="15" fillId="0" borderId="56" xfId="0" applyFont="1" applyBorder="1" applyAlignment="1" applyProtection="1">
      <alignment horizontal="center" vertical="center" readingOrder="1"/>
      <protection hidden="1"/>
    </xf>
    <xf numFmtId="0" fontId="21" fillId="0" borderId="0" xfId="0" applyFont="1" applyAlignment="1" applyProtection="1">
      <alignment horizontal="left" vertical="center" readingOrder="1"/>
      <protection hidden="1"/>
    </xf>
    <xf numFmtId="0" fontId="18" fillId="0" borderId="0" xfId="0" applyFont="1" applyAlignment="1" applyProtection="1">
      <alignment horizontal="left" vertical="top" wrapText="1" readingOrder="1"/>
      <protection hidden="1"/>
    </xf>
    <xf numFmtId="0" fontId="21" fillId="0" borderId="0" xfId="0" applyFont="1" applyAlignment="1" applyProtection="1">
      <alignment horizontal="left" vertical="center" wrapText="1" readingOrder="1"/>
      <protection hidden="1"/>
    </xf>
    <xf numFmtId="0" fontId="54" fillId="33" borderId="20" xfId="228" applyFill="1" applyBorder="1" applyAlignment="1" applyProtection="1">
      <alignment horizontal="center" vertical="center"/>
    </xf>
    <xf numFmtId="0" fontId="22" fillId="9" borderId="20" xfId="0" applyFont="1" applyFill="1" applyBorder="1" applyAlignment="1" applyProtection="1">
      <alignment horizontal="center" vertical="center"/>
      <protection hidden="1"/>
    </xf>
    <xf numFmtId="0" fontId="18" fillId="9" borderId="20" xfId="0" applyFont="1" applyFill="1" applyBorder="1" applyAlignment="1" applyProtection="1">
      <alignment horizontal="center" vertical="center"/>
      <protection hidden="1"/>
    </xf>
    <xf numFmtId="0" fontId="26" fillId="0" borderId="23" xfId="0" applyFont="1" applyBorder="1" applyAlignment="1" applyProtection="1">
      <alignment horizontal="left" wrapText="1"/>
      <protection hidden="1"/>
    </xf>
    <xf numFmtId="0" fontId="26" fillId="0" borderId="27" xfId="0" applyFont="1" applyBorder="1" applyAlignment="1" applyProtection="1">
      <alignment horizontal="left" wrapText="1"/>
      <protection hidden="1"/>
    </xf>
    <xf numFmtId="0" fontId="16" fillId="0" borderId="10" xfId="0" applyFont="1" applyBorder="1" applyAlignment="1" applyProtection="1">
      <alignment horizontal="center" vertical="center" shrinkToFit="1"/>
      <protection locked="0" hidden="1"/>
    </xf>
    <xf numFmtId="0" fontId="16" fillId="0" borderId="0" xfId="0" applyFont="1" applyAlignment="1" applyProtection="1">
      <alignment horizontal="left"/>
      <protection hidden="1"/>
    </xf>
    <xf numFmtId="0" fontId="18" fillId="0" borderId="0" xfId="0" applyFont="1" applyAlignment="1" applyProtection="1">
      <alignment horizontal="left" readingOrder="1"/>
      <protection hidden="1"/>
    </xf>
    <xf numFmtId="184" fontId="83" fillId="0" borderId="55" xfId="0" applyNumberFormat="1" applyFont="1" applyBorder="1" applyAlignment="1" applyProtection="1">
      <alignment horizontal="center" vertical="center" readingOrder="1"/>
      <protection hidden="1"/>
    </xf>
    <xf numFmtId="168" fontId="83" fillId="0" borderId="55" xfId="0" applyNumberFormat="1" applyFont="1" applyBorder="1" applyAlignment="1" applyProtection="1">
      <alignment horizontal="center" vertical="center" readingOrder="1"/>
      <protection hidden="1"/>
    </xf>
    <xf numFmtId="0" fontId="18" fillId="0" borderId="0" xfId="0" applyFont="1" applyAlignment="1" applyProtection="1">
      <alignment horizontal="center" readingOrder="1"/>
      <protection hidden="1"/>
    </xf>
  </cellXfs>
  <cellStyles count="274">
    <cellStyle name="Comma" xfId="1" builtinId="3"/>
    <cellStyle name="Comma 12" xfId="2" xr:uid="{00000000-0005-0000-0000-000001000000}"/>
    <cellStyle name="Comma 12 2" xfId="3" xr:uid="{00000000-0005-0000-0000-000002000000}"/>
    <cellStyle name="Comma 12 3" xfId="4" xr:uid="{00000000-0005-0000-0000-000003000000}"/>
    <cellStyle name="Comma 2" xfId="5" xr:uid="{00000000-0005-0000-0000-000004000000}"/>
    <cellStyle name="Comma 2 2" xfId="6" xr:uid="{00000000-0005-0000-0000-000005000000}"/>
    <cellStyle name="Comma 2 2 2" xfId="7" xr:uid="{00000000-0005-0000-0000-000006000000}"/>
    <cellStyle name="Comma 2 2 3"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4 2" xfId="13" xr:uid="{00000000-0005-0000-0000-00000C000000}"/>
    <cellStyle name="Comma 2 4 3" xfId="14" xr:uid="{00000000-0005-0000-0000-00000D000000}"/>
    <cellStyle name="Comma 2 5" xfId="15" xr:uid="{00000000-0005-0000-0000-00000E000000}"/>
    <cellStyle name="Comma 2 5 2" xfId="16" xr:uid="{00000000-0005-0000-0000-00000F000000}"/>
    <cellStyle name="Comma 2 5 3" xfId="17" xr:uid="{00000000-0005-0000-0000-000010000000}"/>
    <cellStyle name="Comma 3" xfId="18" xr:uid="{00000000-0005-0000-0000-000011000000}"/>
    <cellStyle name="Comma 3 2" xfId="19" xr:uid="{00000000-0005-0000-0000-000012000000}"/>
    <cellStyle name="Comma 3 3" xfId="20" xr:uid="{00000000-0005-0000-0000-000013000000}"/>
    <cellStyle name="Comma 4" xfId="21" xr:uid="{00000000-0005-0000-0000-000014000000}"/>
    <cellStyle name="Comma 4 2" xfId="22" xr:uid="{00000000-0005-0000-0000-000015000000}"/>
    <cellStyle name="Comma 4 2 2" xfId="23" xr:uid="{00000000-0005-0000-0000-000016000000}"/>
    <cellStyle name="Comma 4 2 3" xfId="24" xr:uid="{00000000-0005-0000-0000-000017000000}"/>
    <cellStyle name="Comma 4 3" xfId="25" xr:uid="{00000000-0005-0000-0000-000018000000}"/>
    <cellStyle name="Comma 4 3 2" xfId="26" xr:uid="{00000000-0005-0000-0000-000019000000}"/>
    <cellStyle name="Comma 4 3 3" xfId="27" xr:uid="{00000000-0005-0000-0000-00001A000000}"/>
    <cellStyle name="Comma 4 4" xfId="28" xr:uid="{00000000-0005-0000-0000-00001B000000}"/>
    <cellStyle name="Comma 4 4 2" xfId="29" xr:uid="{00000000-0005-0000-0000-00001C000000}"/>
    <cellStyle name="Comma 4 4 3" xfId="30" xr:uid="{00000000-0005-0000-0000-00001D000000}"/>
    <cellStyle name="Comma 4 5" xfId="31" xr:uid="{00000000-0005-0000-0000-00001E000000}"/>
    <cellStyle name="Comma 4 6" xfId="32" xr:uid="{00000000-0005-0000-0000-00001F000000}"/>
    <cellStyle name="Comma 5" xfId="33" xr:uid="{00000000-0005-0000-0000-000020000000}"/>
    <cellStyle name="Comma 5 2" xfId="34" xr:uid="{00000000-0005-0000-0000-000021000000}"/>
    <cellStyle name="Comma 5 2 2" xfId="35" xr:uid="{00000000-0005-0000-0000-000022000000}"/>
    <cellStyle name="Comma 5 2 3" xfId="36" xr:uid="{00000000-0005-0000-0000-000023000000}"/>
    <cellStyle name="Comma 5 3" xfId="37" xr:uid="{00000000-0005-0000-0000-000024000000}"/>
    <cellStyle name="Comma 5 3 2" xfId="38" xr:uid="{00000000-0005-0000-0000-000025000000}"/>
    <cellStyle name="Comma 5 3 3" xfId="39" xr:uid="{00000000-0005-0000-0000-000026000000}"/>
    <cellStyle name="Comma 5 4" xfId="40" xr:uid="{00000000-0005-0000-0000-000027000000}"/>
    <cellStyle name="Comma 5 4 2" xfId="41" xr:uid="{00000000-0005-0000-0000-000028000000}"/>
    <cellStyle name="Comma 5 4 3" xfId="42" xr:uid="{00000000-0005-0000-0000-000029000000}"/>
    <cellStyle name="Comma 5 5" xfId="43" xr:uid="{00000000-0005-0000-0000-00002A000000}"/>
    <cellStyle name="Comma 5 6" xfId="44" xr:uid="{00000000-0005-0000-0000-00002B000000}"/>
    <cellStyle name="Comma 6" xfId="45" xr:uid="{00000000-0005-0000-0000-00002C000000}"/>
    <cellStyle name="Comma 6 2" xfId="46" xr:uid="{00000000-0005-0000-0000-00002D000000}"/>
    <cellStyle name="Comma 6 2 2" xfId="47" xr:uid="{00000000-0005-0000-0000-00002E000000}"/>
    <cellStyle name="Comma 6 2 3" xfId="48" xr:uid="{00000000-0005-0000-0000-00002F000000}"/>
    <cellStyle name="Comma 6 3" xfId="49" xr:uid="{00000000-0005-0000-0000-000030000000}"/>
    <cellStyle name="Comma 6 3 2" xfId="50" xr:uid="{00000000-0005-0000-0000-000031000000}"/>
    <cellStyle name="Comma 6 3 3" xfId="51" xr:uid="{00000000-0005-0000-0000-000032000000}"/>
    <cellStyle name="Comma 6 4" xfId="52" xr:uid="{00000000-0005-0000-0000-000033000000}"/>
    <cellStyle name="Comma 6 4 2" xfId="53" xr:uid="{00000000-0005-0000-0000-000034000000}"/>
    <cellStyle name="Comma 6 4 3" xfId="54" xr:uid="{00000000-0005-0000-0000-000035000000}"/>
    <cellStyle name="Comma 6 5" xfId="55" xr:uid="{00000000-0005-0000-0000-000036000000}"/>
    <cellStyle name="Comma 6 6" xfId="56" xr:uid="{00000000-0005-0000-0000-000037000000}"/>
    <cellStyle name="Comma 7" xfId="57" xr:uid="{00000000-0005-0000-0000-000038000000}"/>
    <cellStyle name="Comma 7 2" xfId="58" xr:uid="{00000000-0005-0000-0000-000039000000}"/>
    <cellStyle name="Comma 7 2 2" xfId="59" xr:uid="{00000000-0005-0000-0000-00003A000000}"/>
    <cellStyle name="Comma 7 3" xfId="60" xr:uid="{00000000-0005-0000-0000-00003B000000}"/>
    <cellStyle name="Currency" xfId="61" builtinId="4"/>
    <cellStyle name="Currency 10" xfId="62" xr:uid="{00000000-0005-0000-0000-00003D000000}"/>
    <cellStyle name="Currency 10 2" xfId="63" xr:uid="{00000000-0005-0000-0000-00003E000000}"/>
    <cellStyle name="Currency 10 3" xfId="64" xr:uid="{00000000-0005-0000-0000-00003F000000}"/>
    <cellStyle name="Currency 12" xfId="65" xr:uid="{00000000-0005-0000-0000-000040000000}"/>
    <cellStyle name="Currency 12 2" xfId="66" xr:uid="{00000000-0005-0000-0000-000041000000}"/>
    <cellStyle name="Currency 12 3" xfId="67" xr:uid="{00000000-0005-0000-0000-000042000000}"/>
    <cellStyle name="Currency 13" xfId="68" xr:uid="{00000000-0005-0000-0000-000043000000}"/>
    <cellStyle name="Currency 13 2" xfId="69" xr:uid="{00000000-0005-0000-0000-000044000000}"/>
    <cellStyle name="Currency 13 3" xfId="70" xr:uid="{00000000-0005-0000-0000-000045000000}"/>
    <cellStyle name="Currency 2" xfId="71" xr:uid="{00000000-0005-0000-0000-000046000000}"/>
    <cellStyle name="Currency 2 2" xfId="72" xr:uid="{00000000-0005-0000-0000-000047000000}"/>
    <cellStyle name="Currency 2 2 2" xfId="73" xr:uid="{00000000-0005-0000-0000-000048000000}"/>
    <cellStyle name="Currency 2 2 3" xfId="74" xr:uid="{00000000-0005-0000-0000-000049000000}"/>
    <cellStyle name="Currency 2 3" xfId="75" xr:uid="{00000000-0005-0000-0000-00004A000000}"/>
    <cellStyle name="Currency 2 3 2" xfId="76" xr:uid="{00000000-0005-0000-0000-00004B000000}"/>
    <cellStyle name="Currency 3" xfId="77" xr:uid="{00000000-0005-0000-0000-00004C000000}"/>
    <cellStyle name="Currency 3 2" xfId="78" xr:uid="{00000000-0005-0000-0000-00004D000000}"/>
    <cellStyle name="Currency 3 3" xfId="79" xr:uid="{00000000-0005-0000-0000-00004E000000}"/>
    <cellStyle name="Followed Hyperlink" xfId="230" builtinId="9" customBuiltin="1"/>
    <cellStyle name="Heading 1" xfId="228" builtinId="16" customBuiltin="1"/>
    <cellStyle name="Heading 3 2" xfId="227" xr:uid="{00000000-0005-0000-0000-000051000000}"/>
    <cellStyle name="Hyperlink" xfId="80" builtinId="8" customBuiltin="1"/>
    <cellStyle name="Normal" xfId="0" builtinId="0"/>
    <cellStyle name="Normal 2" xfId="81" xr:uid="{00000000-0005-0000-0000-000054000000}"/>
    <cellStyle name="Normal 2 2" xfId="82" xr:uid="{00000000-0005-0000-0000-000055000000}"/>
    <cellStyle name="Normal 2 2 2" xfId="83" xr:uid="{00000000-0005-0000-0000-000056000000}"/>
    <cellStyle name="Normal 2 2 3" xfId="84" xr:uid="{00000000-0005-0000-0000-000057000000}"/>
    <cellStyle name="Normal 2 2_AA Info" xfId="233" xr:uid="{00000000-0005-0000-0000-000058000000}"/>
    <cellStyle name="Normal 2 3" xfId="85" xr:uid="{00000000-0005-0000-0000-000059000000}"/>
    <cellStyle name="Normal 2 3 2" xfId="86" xr:uid="{00000000-0005-0000-0000-00005A000000}"/>
    <cellStyle name="Normal 2 3 3" xfId="87" xr:uid="{00000000-0005-0000-0000-00005B000000}"/>
    <cellStyle name="Normal 2 3_AA Info" xfId="234" xr:uid="{00000000-0005-0000-0000-00005C000000}"/>
    <cellStyle name="Normal 2 4" xfId="88" xr:uid="{00000000-0005-0000-0000-00005D000000}"/>
    <cellStyle name="Normal 2 4 2" xfId="89" xr:uid="{00000000-0005-0000-0000-00005E000000}"/>
    <cellStyle name="Normal 2 4 3" xfId="90" xr:uid="{00000000-0005-0000-0000-00005F000000}"/>
    <cellStyle name="Normal 2 4_AA Info" xfId="235" xr:uid="{00000000-0005-0000-0000-000060000000}"/>
    <cellStyle name="Normal 2 5" xfId="91" xr:uid="{00000000-0005-0000-0000-000061000000}"/>
    <cellStyle name="Normal 2 5 2" xfId="92" xr:uid="{00000000-0005-0000-0000-000062000000}"/>
    <cellStyle name="Normal 2 5 3" xfId="93" xr:uid="{00000000-0005-0000-0000-000063000000}"/>
    <cellStyle name="Normal 2 5_AA Info" xfId="236" xr:uid="{00000000-0005-0000-0000-000064000000}"/>
    <cellStyle name="Normal 2 6" xfId="94" xr:uid="{00000000-0005-0000-0000-000065000000}"/>
    <cellStyle name="Normal 2 6 2" xfId="95" xr:uid="{00000000-0005-0000-0000-000066000000}"/>
    <cellStyle name="Normal 2 6 3" xfId="96" xr:uid="{00000000-0005-0000-0000-000067000000}"/>
    <cellStyle name="Normal 2 6_AA Info" xfId="237" xr:uid="{00000000-0005-0000-0000-000068000000}"/>
    <cellStyle name="Normal 2 7" xfId="97" xr:uid="{00000000-0005-0000-0000-000069000000}"/>
    <cellStyle name="Normal 2 8" xfId="98" xr:uid="{00000000-0005-0000-0000-00006A000000}"/>
    <cellStyle name="Normal 2_AA Info" xfId="232" xr:uid="{00000000-0005-0000-0000-00006B000000}"/>
    <cellStyle name="Normal 3" xfId="99" xr:uid="{00000000-0005-0000-0000-00006C000000}"/>
    <cellStyle name="Normal 3 2" xfId="100" xr:uid="{00000000-0005-0000-0000-00006D000000}"/>
    <cellStyle name="Normal 3 2 2" xfId="101" xr:uid="{00000000-0005-0000-0000-00006E000000}"/>
    <cellStyle name="Normal 3 2 3" xfId="102" xr:uid="{00000000-0005-0000-0000-00006F000000}"/>
    <cellStyle name="Normal 3 2_AA Info" xfId="239" xr:uid="{00000000-0005-0000-0000-000070000000}"/>
    <cellStyle name="Normal 3 3" xfId="103" xr:uid="{00000000-0005-0000-0000-000071000000}"/>
    <cellStyle name="Normal 3 3 2" xfId="104" xr:uid="{00000000-0005-0000-0000-000072000000}"/>
    <cellStyle name="Normal 3 3 3" xfId="105" xr:uid="{00000000-0005-0000-0000-000073000000}"/>
    <cellStyle name="Normal 3 3_AA Info" xfId="240" xr:uid="{00000000-0005-0000-0000-000074000000}"/>
    <cellStyle name="Normal 3 4" xfId="106" xr:uid="{00000000-0005-0000-0000-000075000000}"/>
    <cellStyle name="Normal 3 4 2" xfId="107" xr:uid="{00000000-0005-0000-0000-000076000000}"/>
    <cellStyle name="Normal 3 4 3" xfId="108" xr:uid="{00000000-0005-0000-0000-000077000000}"/>
    <cellStyle name="Normal 3 4_AA Info" xfId="241" xr:uid="{00000000-0005-0000-0000-000078000000}"/>
    <cellStyle name="Normal 3 5" xfId="109" xr:uid="{00000000-0005-0000-0000-000079000000}"/>
    <cellStyle name="Normal 3 6" xfId="110" xr:uid="{00000000-0005-0000-0000-00007A000000}"/>
    <cellStyle name="Normal 3_AA Info" xfId="238" xr:uid="{00000000-0005-0000-0000-00007B000000}"/>
    <cellStyle name="Normal 4" xfId="111" xr:uid="{00000000-0005-0000-0000-00007C000000}"/>
    <cellStyle name="Normal 4 2" xfId="112" xr:uid="{00000000-0005-0000-0000-00007D000000}"/>
    <cellStyle name="Normal 4 2 2" xfId="113" xr:uid="{00000000-0005-0000-0000-00007E000000}"/>
    <cellStyle name="Normal 4 2 3" xfId="114" xr:uid="{00000000-0005-0000-0000-00007F000000}"/>
    <cellStyle name="Normal 4 2_AA Info" xfId="243" xr:uid="{00000000-0005-0000-0000-000080000000}"/>
    <cellStyle name="Normal 4 3" xfId="115" xr:uid="{00000000-0005-0000-0000-000081000000}"/>
    <cellStyle name="Normal 4 3 2" xfId="116" xr:uid="{00000000-0005-0000-0000-000082000000}"/>
    <cellStyle name="Normal 4 3 3" xfId="117" xr:uid="{00000000-0005-0000-0000-000083000000}"/>
    <cellStyle name="Normal 4 3_AA Info" xfId="244" xr:uid="{00000000-0005-0000-0000-000084000000}"/>
    <cellStyle name="Normal 4 4" xfId="118" xr:uid="{00000000-0005-0000-0000-000085000000}"/>
    <cellStyle name="Normal 4 4 2" xfId="119" xr:uid="{00000000-0005-0000-0000-000086000000}"/>
    <cellStyle name="Normal 4 4 3" xfId="120" xr:uid="{00000000-0005-0000-0000-000087000000}"/>
    <cellStyle name="Normal 4 4_AA Info" xfId="245" xr:uid="{00000000-0005-0000-0000-000088000000}"/>
    <cellStyle name="Normal 4 5" xfId="121" xr:uid="{00000000-0005-0000-0000-000089000000}"/>
    <cellStyle name="Normal 4 6" xfId="122" xr:uid="{00000000-0005-0000-0000-00008A000000}"/>
    <cellStyle name="Normal 4_AA Info" xfId="242" xr:uid="{00000000-0005-0000-0000-00008B000000}"/>
    <cellStyle name="Normal 5" xfId="123" xr:uid="{00000000-0005-0000-0000-00008C000000}"/>
    <cellStyle name="Normal 5 2" xfId="124" xr:uid="{00000000-0005-0000-0000-00008D000000}"/>
    <cellStyle name="Normal 5 2 2" xfId="125" xr:uid="{00000000-0005-0000-0000-00008E000000}"/>
    <cellStyle name="Normal 5 2 3" xfId="126" xr:uid="{00000000-0005-0000-0000-00008F000000}"/>
    <cellStyle name="Normal 5 2_AA Info" xfId="247" xr:uid="{00000000-0005-0000-0000-000090000000}"/>
    <cellStyle name="Normal 5 3" xfId="127" xr:uid="{00000000-0005-0000-0000-000091000000}"/>
    <cellStyle name="Normal 5 3 2" xfId="128" xr:uid="{00000000-0005-0000-0000-000092000000}"/>
    <cellStyle name="Normal 5 3 3" xfId="129" xr:uid="{00000000-0005-0000-0000-000093000000}"/>
    <cellStyle name="Normal 5 3_AA Info" xfId="248" xr:uid="{00000000-0005-0000-0000-000094000000}"/>
    <cellStyle name="Normal 5 4" xfId="130" xr:uid="{00000000-0005-0000-0000-000095000000}"/>
    <cellStyle name="Normal 5 4 2" xfId="131" xr:uid="{00000000-0005-0000-0000-000096000000}"/>
    <cellStyle name="Normal 5 4 3" xfId="132" xr:uid="{00000000-0005-0000-0000-000097000000}"/>
    <cellStyle name="Normal 5 4_AA Info" xfId="249" xr:uid="{00000000-0005-0000-0000-000098000000}"/>
    <cellStyle name="Normal 5 5" xfId="133" xr:uid="{00000000-0005-0000-0000-000099000000}"/>
    <cellStyle name="Normal 5 6" xfId="134" xr:uid="{00000000-0005-0000-0000-00009A000000}"/>
    <cellStyle name="Normal 5_AA Info" xfId="246" xr:uid="{00000000-0005-0000-0000-00009B000000}"/>
    <cellStyle name="Normal 6" xfId="135" xr:uid="{00000000-0005-0000-0000-00009C000000}"/>
    <cellStyle name="Normal 6 2" xfId="136" xr:uid="{00000000-0005-0000-0000-00009D000000}"/>
    <cellStyle name="Normal 6 2 2" xfId="137" xr:uid="{00000000-0005-0000-0000-00009E000000}"/>
    <cellStyle name="Normal 6 2 2 2" xfId="138" xr:uid="{00000000-0005-0000-0000-00009F000000}"/>
    <cellStyle name="Normal 6 2 2 2 2" xfId="139" xr:uid="{00000000-0005-0000-0000-0000A0000000}"/>
    <cellStyle name="Normal 6 2 2 2 2 2" xfId="140" xr:uid="{00000000-0005-0000-0000-0000A1000000}"/>
    <cellStyle name="Normal 6 2 2 2 2 3" xfId="141" xr:uid="{00000000-0005-0000-0000-0000A2000000}"/>
    <cellStyle name="Normal 6 2 2 2 2_AA Info" xfId="254" xr:uid="{00000000-0005-0000-0000-0000A3000000}"/>
    <cellStyle name="Normal 6 2 2 2 3" xfId="142" xr:uid="{00000000-0005-0000-0000-0000A4000000}"/>
    <cellStyle name="Normal 6 2 2 2 4" xfId="143" xr:uid="{00000000-0005-0000-0000-0000A5000000}"/>
    <cellStyle name="Normal 6 2 2 2_AA Info" xfId="253" xr:uid="{00000000-0005-0000-0000-0000A6000000}"/>
    <cellStyle name="Normal 6 2 2 3" xfId="144" xr:uid="{00000000-0005-0000-0000-0000A7000000}"/>
    <cellStyle name="Normal 6 2 2 3 2" xfId="145" xr:uid="{00000000-0005-0000-0000-0000A8000000}"/>
    <cellStyle name="Normal 6 2 2 3 3" xfId="146" xr:uid="{00000000-0005-0000-0000-0000A9000000}"/>
    <cellStyle name="Normal 6 2 2 3_AA Info" xfId="255" xr:uid="{00000000-0005-0000-0000-0000AA000000}"/>
    <cellStyle name="Normal 6 2 2 4" xfId="147" xr:uid="{00000000-0005-0000-0000-0000AB000000}"/>
    <cellStyle name="Normal 6 2 2 4 2" xfId="148" xr:uid="{00000000-0005-0000-0000-0000AC000000}"/>
    <cellStyle name="Normal 6 2 2 4 3" xfId="149" xr:uid="{00000000-0005-0000-0000-0000AD000000}"/>
    <cellStyle name="Normal 6 2 2 4_AA Info" xfId="256" xr:uid="{00000000-0005-0000-0000-0000AE000000}"/>
    <cellStyle name="Normal 6 2 2 5" xfId="150" xr:uid="{00000000-0005-0000-0000-0000AF000000}"/>
    <cellStyle name="Normal 6 2 2 6" xfId="151" xr:uid="{00000000-0005-0000-0000-0000B0000000}"/>
    <cellStyle name="Normal 6 2 2_AA Info" xfId="252" xr:uid="{00000000-0005-0000-0000-0000B1000000}"/>
    <cellStyle name="Normal 6 2 3" xfId="152" xr:uid="{00000000-0005-0000-0000-0000B2000000}"/>
    <cellStyle name="Normal 6 2 3 2" xfId="153" xr:uid="{00000000-0005-0000-0000-0000B3000000}"/>
    <cellStyle name="Normal 6 2 3 2 2" xfId="154" xr:uid="{00000000-0005-0000-0000-0000B4000000}"/>
    <cellStyle name="Normal 6 2 3 2 3" xfId="155" xr:uid="{00000000-0005-0000-0000-0000B5000000}"/>
    <cellStyle name="Normal 6 2 3 2_AA Info" xfId="258" xr:uid="{00000000-0005-0000-0000-0000B6000000}"/>
    <cellStyle name="Normal 6 2 3 3" xfId="156" xr:uid="{00000000-0005-0000-0000-0000B7000000}"/>
    <cellStyle name="Normal 6 2 3 4" xfId="157" xr:uid="{00000000-0005-0000-0000-0000B8000000}"/>
    <cellStyle name="Normal 6 2 3_AA Info" xfId="257" xr:uid="{00000000-0005-0000-0000-0000B9000000}"/>
    <cellStyle name="Normal 6 2 4" xfId="158" xr:uid="{00000000-0005-0000-0000-0000BA000000}"/>
    <cellStyle name="Normal 6 2 4 2" xfId="159" xr:uid="{00000000-0005-0000-0000-0000BB000000}"/>
    <cellStyle name="Normal 6 2 4 3" xfId="160" xr:uid="{00000000-0005-0000-0000-0000BC000000}"/>
    <cellStyle name="Normal 6 2 4_AA Info" xfId="259" xr:uid="{00000000-0005-0000-0000-0000BD000000}"/>
    <cellStyle name="Normal 6 2 5" xfId="161" xr:uid="{00000000-0005-0000-0000-0000BE000000}"/>
    <cellStyle name="Normal 6 2 5 2" xfId="162" xr:uid="{00000000-0005-0000-0000-0000BF000000}"/>
    <cellStyle name="Normal 6 2 5 3" xfId="163" xr:uid="{00000000-0005-0000-0000-0000C0000000}"/>
    <cellStyle name="Normal 6 2 5_AA Info" xfId="260" xr:uid="{00000000-0005-0000-0000-0000C1000000}"/>
    <cellStyle name="Normal 6 2 6" xfId="164" xr:uid="{00000000-0005-0000-0000-0000C2000000}"/>
    <cellStyle name="Normal 6 2 7" xfId="165" xr:uid="{00000000-0005-0000-0000-0000C3000000}"/>
    <cellStyle name="Normal 6 2_AA Info" xfId="251" xr:uid="{00000000-0005-0000-0000-0000C4000000}"/>
    <cellStyle name="Normal 6 3" xfId="166" xr:uid="{00000000-0005-0000-0000-0000C5000000}"/>
    <cellStyle name="Normal 6 3 2" xfId="167" xr:uid="{00000000-0005-0000-0000-0000C6000000}"/>
    <cellStyle name="Normal 6 3 2 2" xfId="168" xr:uid="{00000000-0005-0000-0000-0000C7000000}"/>
    <cellStyle name="Normal 6 3 2 2 2" xfId="169" xr:uid="{00000000-0005-0000-0000-0000C8000000}"/>
    <cellStyle name="Normal 6 3 2 2 3" xfId="170" xr:uid="{00000000-0005-0000-0000-0000C9000000}"/>
    <cellStyle name="Normal 6 3 2 2_AA Info" xfId="263" xr:uid="{00000000-0005-0000-0000-0000CA000000}"/>
    <cellStyle name="Normal 6 3 2 3" xfId="171" xr:uid="{00000000-0005-0000-0000-0000CB000000}"/>
    <cellStyle name="Normal 6 3 2 4" xfId="172" xr:uid="{00000000-0005-0000-0000-0000CC000000}"/>
    <cellStyle name="Normal 6 3 2_AA Info" xfId="262" xr:uid="{00000000-0005-0000-0000-0000CD000000}"/>
    <cellStyle name="Normal 6 3 3" xfId="173" xr:uid="{00000000-0005-0000-0000-0000CE000000}"/>
    <cellStyle name="Normal 6 3 3 2" xfId="174" xr:uid="{00000000-0005-0000-0000-0000CF000000}"/>
    <cellStyle name="Normal 6 3 3 3" xfId="175" xr:uid="{00000000-0005-0000-0000-0000D0000000}"/>
    <cellStyle name="Normal 6 3 3_AA Info" xfId="264" xr:uid="{00000000-0005-0000-0000-0000D1000000}"/>
    <cellStyle name="Normal 6 3 4" xfId="176" xr:uid="{00000000-0005-0000-0000-0000D2000000}"/>
    <cellStyle name="Normal 6 3 4 2" xfId="177" xr:uid="{00000000-0005-0000-0000-0000D3000000}"/>
    <cellStyle name="Normal 6 3 4 3" xfId="178" xr:uid="{00000000-0005-0000-0000-0000D4000000}"/>
    <cellStyle name="Normal 6 3 4_AA Info" xfId="265" xr:uid="{00000000-0005-0000-0000-0000D5000000}"/>
    <cellStyle name="Normal 6 3 5" xfId="179" xr:uid="{00000000-0005-0000-0000-0000D6000000}"/>
    <cellStyle name="Normal 6 3 6" xfId="180" xr:uid="{00000000-0005-0000-0000-0000D7000000}"/>
    <cellStyle name="Normal 6 3_AA Info" xfId="261" xr:uid="{00000000-0005-0000-0000-0000D8000000}"/>
    <cellStyle name="Normal 6 4" xfId="181" xr:uid="{00000000-0005-0000-0000-0000D9000000}"/>
    <cellStyle name="Normal 6 4 2" xfId="182" xr:uid="{00000000-0005-0000-0000-0000DA000000}"/>
    <cellStyle name="Normal 6 4 2 2" xfId="183" xr:uid="{00000000-0005-0000-0000-0000DB000000}"/>
    <cellStyle name="Normal 6 4 2 2 2" xfId="184" xr:uid="{00000000-0005-0000-0000-0000DC000000}"/>
    <cellStyle name="Normal 6 4 2 2 3" xfId="185" xr:uid="{00000000-0005-0000-0000-0000DD000000}"/>
    <cellStyle name="Normal 6 4 2 2_AA Info" xfId="268" xr:uid="{00000000-0005-0000-0000-0000DE000000}"/>
    <cellStyle name="Normal 6 4 2 3" xfId="186" xr:uid="{00000000-0005-0000-0000-0000DF000000}"/>
    <cellStyle name="Normal 6 4 2 4" xfId="187" xr:uid="{00000000-0005-0000-0000-0000E0000000}"/>
    <cellStyle name="Normal 6 4 2_AA Info" xfId="267" xr:uid="{00000000-0005-0000-0000-0000E1000000}"/>
    <cellStyle name="Normal 6 4 3" xfId="188" xr:uid="{00000000-0005-0000-0000-0000E2000000}"/>
    <cellStyle name="Normal 6 4 3 2" xfId="189" xr:uid="{00000000-0005-0000-0000-0000E3000000}"/>
    <cellStyle name="Normal 6 4 3 3" xfId="190" xr:uid="{00000000-0005-0000-0000-0000E4000000}"/>
    <cellStyle name="Normal 6 4 3_AA Info" xfId="269" xr:uid="{00000000-0005-0000-0000-0000E5000000}"/>
    <cellStyle name="Normal 6 4 4" xfId="191" xr:uid="{00000000-0005-0000-0000-0000E6000000}"/>
    <cellStyle name="Normal 6 4 5" xfId="192" xr:uid="{00000000-0005-0000-0000-0000E7000000}"/>
    <cellStyle name="Normal 6 4_AA Info" xfId="266" xr:uid="{00000000-0005-0000-0000-0000E8000000}"/>
    <cellStyle name="Normal 6 5" xfId="193" xr:uid="{00000000-0005-0000-0000-0000E9000000}"/>
    <cellStyle name="Normal 6 5 2" xfId="194" xr:uid="{00000000-0005-0000-0000-0000EA000000}"/>
    <cellStyle name="Normal 6 5 2 2" xfId="195" xr:uid="{00000000-0005-0000-0000-0000EB000000}"/>
    <cellStyle name="Normal 6 5 2 3" xfId="196" xr:uid="{00000000-0005-0000-0000-0000EC000000}"/>
    <cellStyle name="Normal 6 5 2_AA Info" xfId="271" xr:uid="{00000000-0005-0000-0000-0000ED000000}"/>
    <cellStyle name="Normal 6 5 3" xfId="197" xr:uid="{00000000-0005-0000-0000-0000EE000000}"/>
    <cellStyle name="Normal 6 5 4" xfId="198" xr:uid="{00000000-0005-0000-0000-0000EF000000}"/>
    <cellStyle name="Normal 6 5_AA Info" xfId="270" xr:uid="{00000000-0005-0000-0000-0000F0000000}"/>
    <cellStyle name="Normal 6 6" xfId="199" xr:uid="{00000000-0005-0000-0000-0000F1000000}"/>
    <cellStyle name="Normal 6 6 2" xfId="200" xr:uid="{00000000-0005-0000-0000-0000F2000000}"/>
    <cellStyle name="Normal 6 6 3" xfId="201" xr:uid="{00000000-0005-0000-0000-0000F3000000}"/>
    <cellStyle name="Normal 6 6_AA Info" xfId="272" xr:uid="{00000000-0005-0000-0000-0000F4000000}"/>
    <cellStyle name="Normal 6 7" xfId="202" xr:uid="{00000000-0005-0000-0000-0000F5000000}"/>
    <cellStyle name="Normal 6 7 2" xfId="203" xr:uid="{00000000-0005-0000-0000-0000F6000000}"/>
    <cellStyle name="Normal 6 7 3" xfId="204" xr:uid="{00000000-0005-0000-0000-0000F7000000}"/>
    <cellStyle name="Normal 6 7_AA Info" xfId="273" xr:uid="{00000000-0005-0000-0000-0000F8000000}"/>
    <cellStyle name="Normal 6 8" xfId="205" xr:uid="{00000000-0005-0000-0000-0000F9000000}"/>
    <cellStyle name="Normal 6 9" xfId="206" xr:uid="{00000000-0005-0000-0000-0000FA000000}"/>
    <cellStyle name="Normal 6_AA Info" xfId="250" xr:uid="{00000000-0005-0000-0000-0000FB000000}"/>
    <cellStyle name="Normal 7" xfId="207" xr:uid="{00000000-0005-0000-0000-0000FC000000}"/>
    <cellStyle name="Normal 8" xfId="208" xr:uid="{00000000-0005-0000-0000-0000FD000000}"/>
    <cellStyle name="Normal 9" xfId="226" xr:uid="{00000000-0005-0000-0000-0000FE000000}"/>
    <cellStyle name="Normal_AA Info" xfId="231" xr:uid="{00000000-0005-0000-0000-0000FF000000}"/>
    <cellStyle name="Normal_Project Ledger" xfId="229" xr:uid="{00000000-0005-0000-0000-000000010000}"/>
    <cellStyle name="Percent" xfId="209" builtinId="5"/>
    <cellStyle name="Percent 12" xfId="210" xr:uid="{00000000-0005-0000-0000-000002010000}"/>
    <cellStyle name="Percent 12 2" xfId="211" xr:uid="{00000000-0005-0000-0000-000003010000}"/>
    <cellStyle name="Percent 12 3" xfId="212" xr:uid="{00000000-0005-0000-0000-000004010000}"/>
    <cellStyle name="Percent 13" xfId="213" xr:uid="{00000000-0005-0000-0000-000005010000}"/>
    <cellStyle name="Percent 13 2" xfId="214" xr:uid="{00000000-0005-0000-0000-000006010000}"/>
    <cellStyle name="Percent 13 3" xfId="215" xr:uid="{00000000-0005-0000-0000-000007010000}"/>
    <cellStyle name="Percent 2" xfId="216" xr:uid="{00000000-0005-0000-0000-000008010000}"/>
    <cellStyle name="Percent 2 2" xfId="217" xr:uid="{00000000-0005-0000-0000-000009010000}"/>
    <cellStyle name="Percent 2 2 2" xfId="218" xr:uid="{00000000-0005-0000-0000-00000A010000}"/>
    <cellStyle name="Percent 2 2 3" xfId="219" xr:uid="{00000000-0005-0000-0000-00000B010000}"/>
    <cellStyle name="Percent 2 3" xfId="220" xr:uid="{00000000-0005-0000-0000-00000C010000}"/>
    <cellStyle name="Percent 2 3 2" xfId="221" xr:uid="{00000000-0005-0000-0000-00000D010000}"/>
    <cellStyle name="Percent 3" xfId="222" xr:uid="{00000000-0005-0000-0000-00000E010000}"/>
    <cellStyle name="Percent 3 2" xfId="223" xr:uid="{00000000-0005-0000-0000-00000F010000}"/>
    <cellStyle name="Percent 3 3" xfId="224" xr:uid="{00000000-0005-0000-0000-000010010000}"/>
    <cellStyle name="Title 2" xfId="225" xr:uid="{00000000-0005-0000-0000-000011010000}"/>
  </cellStyles>
  <dxfs count="586">
    <dxf>
      <fill>
        <patternFill>
          <bgColor rgb="FF99CCFF"/>
        </patternFill>
      </fill>
    </dxf>
    <dxf>
      <font>
        <b val="0"/>
        <i val="0"/>
        <strike val="0"/>
        <outline val="0"/>
        <shadow val="0"/>
        <u val="none"/>
        <vertAlign val="baseline"/>
        <color rgb="FF000000"/>
        <name val="Century Gothic"/>
        <scheme val="none"/>
      </font>
      <protection locked="0" hidden="0"/>
    </dxf>
    <dxf>
      <font>
        <b val="0"/>
        <i val="0"/>
        <strike val="0"/>
        <outline val="0"/>
        <shadow val="0"/>
        <u val="none"/>
        <vertAlign val="baseline"/>
        <color rgb="FF000000"/>
        <name val="Century Gothic"/>
        <scheme val="none"/>
      </font>
      <protection locked="0" hidden="0"/>
    </dxf>
    <dxf>
      <font>
        <b val="0"/>
        <i val="0"/>
        <strike val="0"/>
        <outline val="0"/>
        <shadow val="0"/>
        <u val="none"/>
        <vertAlign val="baseline"/>
        <color rgb="FF000000"/>
        <name val="Century Gothic"/>
        <scheme val="none"/>
      </font>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outline val="0"/>
        <shadow val="0"/>
        <u val="none"/>
        <vertAlign val="baseline"/>
        <color rgb="FF000000"/>
        <name val="Century Gothic"/>
        <scheme val="none"/>
      </font>
      <protection locked="0" hidden="0"/>
    </dxf>
    <dxf>
      <border outline="0">
        <bottom style="thin">
          <color auto="1"/>
        </bottom>
      </border>
    </dxf>
    <dxf>
      <font>
        <b/>
        <i val="0"/>
        <strike val="0"/>
        <condense val="0"/>
        <extend val="0"/>
        <outline val="0"/>
        <shadow val="0"/>
        <u val="none"/>
        <vertAlign val="baseline"/>
        <sz val="14"/>
        <color theme="1"/>
        <name val="Century Gothic"/>
        <scheme val="none"/>
      </font>
      <fill>
        <patternFill patternType="solid">
          <fgColor indexed="64"/>
          <bgColor rgb="FFF3CB67"/>
        </patternFill>
      </fill>
      <alignment horizontal="center" vertical="center" textRotation="0" wrapText="0"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auto="1"/>
        <name val="Century Gothic"/>
        <scheme val="none"/>
      </font>
      <numFmt numFmtId="181" formatCode="&quot;$&quot;#,##0;[Red]\-&quot;$&quot;#,##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style="thin">
          <color auto="1"/>
        </bottom>
      </border>
      <protection locked="0" hidden="0"/>
    </dxf>
    <dxf>
      <font>
        <b val="0"/>
        <i val="0"/>
        <strike val="0"/>
        <outline val="0"/>
        <shadow val="0"/>
        <u val="none"/>
        <vertAlign val="baseline"/>
        <color rgb="FF000000"/>
        <name val="Century Gothic"/>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auto="1"/>
        </left>
        <right style="thin">
          <color auto="1"/>
        </right>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protection locked="0" hidden="0"/>
    </dxf>
    <dxf>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FFFFCC"/>
        </patternFill>
      </fill>
      <alignment horizontal="center" vertical="center" textRotation="0" wrapText="1" indent="0" justifyLastLine="0" shrinkToFit="1"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left" vertical="center" textRotation="0" wrapText="1" indent="1" justifyLastLine="0" shrinkToFit="0" readingOrder="0"/>
      <border diagonalUp="0" diagonalDown="0">
        <left style="thin">
          <color auto="1"/>
        </left>
        <right style="thin">
          <color auto="1"/>
        </right>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auto="1"/>
        </top>
      </border>
    </dxf>
    <dxf>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FFFFCC"/>
        </patternFill>
      </fill>
      <alignment horizontal="center" vertical="center" textRotation="0" wrapText="1" indent="0" justifyLastLine="0" shrinkToFit="1"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A6CAAA"/>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6" formatCode="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CDDC"/>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i val="0"/>
      </font>
      <fill>
        <patternFill>
          <bgColor rgb="FF66FF99"/>
        </patternFill>
      </fill>
    </dxf>
    <dxf>
      <font>
        <b/>
        <i val="0"/>
      </font>
      <fill>
        <patternFill>
          <bgColor rgb="FFFFFF00"/>
        </patternFill>
      </fill>
    </dxf>
    <dxf>
      <fill>
        <patternFill>
          <bgColor rgb="FF00B05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4"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F6E6A0"/>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76D0B2"/>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8DAFFB"/>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numFmt numFmtId="0" formatCode="General"/>
      <fill>
        <patternFill patternType="solid">
          <fgColor indexed="64"/>
          <bgColor rgb="FFEEA0A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7ABAEE"/>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B7FFB7"/>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i val="0"/>
      </font>
      <fill>
        <patternFill>
          <bgColor rgb="FFFFFF00"/>
        </patternFill>
      </fill>
    </dxf>
    <dxf>
      <font>
        <b/>
        <i val="0"/>
      </font>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C5B0F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strike val="0"/>
        <outline val="0"/>
        <shadow val="0"/>
        <u val="none"/>
        <vertAlign val="baseline"/>
        <sz val="16"/>
        <color rgb="FF000000"/>
        <name val="Century Gothic"/>
        <scheme val="none"/>
      </font>
      <numFmt numFmtId="14" formatCode="0.0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strike val="0"/>
        <outline val="0"/>
        <shadow val="0"/>
        <u val="none"/>
        <vertAlign val="baseline"/>
        <sz val="16"/>
        <color auto="1"/>
        <name val="Century Gothic"/>
        <scheme val="none"/>
      </font>
      <numFmt numFmtId="171" formatCode="&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6"/>
        <color auto="1"/>
        <name val="Century Gothic"/>
        <scheme val="none"/>
      </font>
      <numFmt numFmtId="171" formatCode="&quot;$&quot;#,##0"/>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entury Gothic"/>
        <scheme val="none"/>
      </font>
      <alignment horizontal="center"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3"/>
        <color theme="1"/>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4"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i val="0"/>
      </font>
      <fill>
        <patternFill>
          <bgColor rgb="FF66FF99"/>
        </patternFill>
      </fill>
    </dxf>
    <dxf>
      <font>
        <b/>
        <i val="0"/>
      </font>
      <fill>
        <patternFill>
          <bgColor rgb="FFFFFF00"/>
        </patternFill>
      </fill>
    </dxf>
    <dxf>
      <fill>
        <patternFill>
          <bgColor rgb="FFFF7C80"/>
        </patternFill>
      </fill>
    </dxf>
    <dxf>
      <font>
        <b/>
        <i val="0"/>
      </font>
      <fill>
        <patternFill>
          <bgColor rgb="FFFFFF00"/>
        </patternFill>
      </fill>
    </dxf>
    <dxf>
      <fill>
        <patternFill>
          <bgColor rgb="FFFF7C80"/>
        </patternFill>
      </fill>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67" formatCode="[&lt;=9999999]###\-####;\(###\)\ ###\-####"/>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6" formatCode="0000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auto="1"/>
        </left>
        <right style="thin">
          <color auto="1"/>
        </right>
        <top style="thin">
          <color rgb="FF000000"/>
        </top>
        <bottom style="thin">
          <color auto="1"/>
        </bottom>
      </border>
    </dxf>
    <dxf>
      <font>
        <b val="0"/>
        <i val="0"/>
        <strike val="0"/>
        <outline val="0"/>
        <shadow val="0"/>
        <vertAlign val="baseline"/>
        <sz val="14"/>
        <color rgb="FF000000"/>
        <name val="Century Gothic"/>
        <scheme val="none"/>
      </font>
      <alignment horizontal="center" vertical="center" textRotation="0" wrapText="1" indent="0" justifyLastLine="0" shrinkToFit="1" readingOrder="0"/>
    </dxf>
    <dxf>
      <font>
        <b/>
        <i val="0"/>
        <strike val="0"/>
        <condense val="0"/>
        <extend val="0"/>
        <outline val="0"/>
        <shadow val="0"/>
        <u val="none"/>
        <vertAlign val="baseline"/>
        <sz val="16"/>
        <color theme="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numFmt numFmtId="167" formatCode="[&lt;=9999999]###\-####;\(###\)\ ###\-####"/>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numFmt numFmtId="186" formatCode="0000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outline val="0"/>
        <shadow val="0"/>
        <vertAlign val="baseline"/>
        <sz val="14"/>
        <color rgb="FF000000"/>
        <name val="Century Gothic"/>
        <scheme val="none"/>
      </font>
      <alignment horizontal="center" vertical="center" textRotation="0" wrapText="1" indent="0" justifyLastLine="0" shrinkToFit="1" readingOrder="0"/>
    </dxf>
    <dxf>
      <border>
        <bottom style="thin">
          <color indexed="64"/>
        </bottom>
      </border>
    </dxf>
    <dxf>
      <font>
        <b/>
        <i val="0"/>
        <strike val="0"/>
        <condense val="0"/>
        <extend val="0"/>
        <outline val="0"/>
        <shadow val="0"/>
        <u val="none"/>
        <vertAlign val="baseline"/>
        <sz val="16"/>
        <color theme="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auto="1"/>
        </left>
        <right/>
        <top style="thin">
          <color indexed="64"/>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6"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indexed="64"/>
        </right>
        <top style="thin">
          <color indexed="64"/>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alignment horizontal="left" vertical="center" textRotation="0" wrapText="0"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alignment horizontal="left" vertical="center" textRotation="0" indent="1" justifyLastLine="0" shrinkToFit="0" readingOrder="0"/>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2"/>
        </patternFill>
      </fill>
    </dxf>
    <dxf>
      <fill>
        <patternFill>
          <bgColor rgb="FFEAEAEA"/>
        </patternFill>
      </fill>
    </dxf>
    <dxf>
      <fill>
        <patternFill>
          <bgColor rgb="FFF4F6EA"/>
        </patternFill>
      </fill>
    </dxf>
    <dxf>
      <fill>
        <patternFill>
          <bgColor rgb="FFDDEBE3"/>
        </patternFill>
      </fill>
    </dxf>
    <dxf>
      <fill>
        <patternFill>
          <bgColor rgb="FFDEC4C4"/>
        </patternFill>
      </fill>
    </dxf>
    <dxf>
      <fill>
        <patternFill>
          <bgColor rgb="FFEAF9D7"/>
        </patternFill>
      </fill>
    </dxf>
    <dxf>
      <fill>
        <patternFill>
          <bgColor theme="2" tint="-9.9948118533890809E-2"/>
        </patternFill>
      </fill>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12" defaultTableStyle="TableStyleMedium2" defaultPivotStyle="PivotStyleLight16">
    <tableStyle name="Back to School Checklist" pivot="0" count="4" xr9:uid="{00000000-0011-0000-FFFF-FFFF00000000}">
      <tableStyleElement type="wholeTable" dxfId="585"/>
      <tableStyleElement type="headerRow" dxfId="584"/>
      <tableStyleElement type="firstColumnStripe" dxfId="583"/>
      <tableStyleElement type="lastHeaderCell" dxfId="582"/>
    </tableStyle>
    <tableStyle name="Back to School Checklist 2" pivot="0" count="4" xr9:uid="{00000000-0011-0000-FFFF-FFFF01000000}">
      <tableStyleElement type="wholeTable" dxfId="581"/>
      <tableStyleElement type="headerRow" dxfId="580"/>
      <tableStyleElement type="firstColumnStripe" dxfId="579"/>
      <tableStyleElement type="lastHeaderCell" dxfId="578"/>
    </tableStyle>
    <tableStyle name="cy" pivot="0" count="1" xr9:uid="{00000000-0011-0000-FFFF-FFFF02000000}">
      <tableStyleElement type="firstRowStripe" dxfId="577"/>
    </tableStyle>
    <tableStyle name="Invisible" pivot="0" table="0" count="0" xr9:uid="{00000000-0011-0000-FFFF-FFFF03000000}"/>
    <tableStyle name="Table Style 1" pivot="0" count="0" xr9:uid="{00000000-0011-0000-FFFF-FFFF04000000}"/>
    <tableStyle name="Table Style 2" pivot="0" count="0" xr9:uid="{00000000-0011-0000-FFFF-FFFF05000000}"/>
    <tableStyle name="Table Style 3" pivot="0" count="1" xr9:uid="{00000000-0011-0000-FFFF-FFFF06000000}">
      <tableStyleElement type="secondRowStripe" dxfId="576"/>
    </tableStyle>
    <tableStyle name="Table Style 4" pivot="0" count="1" xr9:uid="{00000000-0011-0000-FFFF-FFFF07000000}">
      <tableStyleElement type="firstRowStripe" dxfId="575"/>
    </tableStyle>
    <tableStyle name="Table Style 5" pivot="0" count="1" xr9:uid="{00000000-0011-0000-FFFF-FFFF08000000}">
      <tableStyleElement type="secondRowStripe" dxfId="574"/>
    </tableStyle>
    <tableStyle name="Table Style 6" pivot="0" count="1" xr9:uid="{00000000-0011-0000-FFFF-FFFF09000000}">
      <tableStyleElement type="firstRowStripe" dxfId="573"/>
    </tableStyle>
    <tableStyle name="Table Style 7" pivot="0" count="1" xr9:uid="{00000000-0011-0000-FFFF-FFFF0A000000}">
      <tableStyleElement type="firstRowStripe" dxfId="572"/>
    </tableStyle>
    <tableStyle name="Table Style 8" pivot="0" count="1" xr9:uid="{00000000-0011-0000-FFFF-FFFF0B000000}">
      <tableStyleElement type="firstRowStripe" dxfId="57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C"/>
      <color rgb="FFFFFFCC"/>
      <color rgb="FF8297EE"/>
      <color rgb="FF757AD9"/>
      <color rgb="FF8ABBF6"/>
      <color rgb="FF9A8EF2"/>
      <color rgb="FF8DADF3"/>
      <color rgb="FF97ABFF"/>
      <color rgb="FFFDAD8D"/>
      <color rgb="FFF06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2413488</xdr:colOff>
      <xdr:row>0</xdr:row>
      <xdr:rowOff>61546</xdr:rowOff>
    </xdr:from>
    <xdr:to>
      <xdr:col>10</xdr:col>
      <xdr:colOff>1307557</xdr:colOff>
      <xdr:row>0</xdr:row>
      <xdr:rowOff>380121</xdr:rowOff>
    </xdr:to>
    <xdr:grpSp>
      <xdr:nvGrpSpPr>
        <xdr:cNvPr id="29" name="Group 28" descr="Group of macro buttons used to enter request type.  Choose from Application, Advance, Reimbursement, Modification, or Clear.">
          <a:extLst>
            <a:ext uri="{FF2B5EF4-FFF2-40B4-BE49-F238E27FC236}">
              <a16:creationId xmlns:a16="http://schemas.microsoft.com/office/drawing/2014/main" id="{00000000-0008-0000-0600-00001D000000}"/>
            </a:ext>
            <a:ext uri="{C183D7F6-B498-43B3-948B-1728B52AA6E4}">
              <adec:decorative xmlns:adec="http://schemas.microsoft.com/office/drawing/2017/decorative" val="0"/>
            </a:ext>
          </a:extLst>
        </xdr:cNvPr>
        <xdr:cNvGrpSpPr/>
      </xdr:nvGrpSpPr>
      <xdr:grpSpPr>
        <a:xfrm>
          <a:off x="13339396" y="61546"/>
          <a:ext cx="7100223" cy="318575"/>
          <a:chOff x="18295735" y="77"/>
          <a:chExt cx="6660935" cy="401539"/>
        </a:xfrm>
      </xdr:grpSpPr>
      <xdr:sp macro="[0]!Ledger_Type_Initial_Application" textlink="">
        <xdr:nvSpPr>
          <xdr:cNvPr id="30" name="Rounded Rectangle 18"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600-00001E000000}"/>
              </a:ext>
            </a:extLst>
          </xdr:cNvPr>
          <xdr:cNvSpPr/>
        </xdr:nvSpPr>
        <xdr:spPr bwMode="auto">
          <a:xfrm>
            <a:off x="18295735" y="2089"/>
            <a:ext cx="1286051"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APPLICATION</a:t>
            </a:r>
            <a:endParaRPr lang="en-US" sz="1400" b="1" i="0" strike="noStrike" cap="none">
              <a:solidFill>
                <a:schemeClr val="tx1"/>
              </a:solidFill>
              <a:latin typeface="Century Gothic" panose="020B0502020202020204" pitchFamily="34" charset="0"/>
              <a:cs typeface="Tahoma"/>
            </a:endParaRPr>
          </a:p>
        </xdr:txBody>
      </xdr:sp>
      <xdr:sp macro="[0]!Ledger_Type_Reimbursement_Request" textlink="">
        <xdr:nvSpPr>
          <xdr:cNvPr id="31" name="Rounded Rectangle 19" descr="Macro Button - Populates the Ledger Type field with &quot;Reimbursement Request&quot; and the Date field with today's date.  A new &quot;Request #&quot; field will be appear. ">
            <a:extLst>
              <a:ext uri="{FF2B5EF4-FFF2-40B4-BE49-F238E27FC236}">
                <a16:creationId xmlns:a16="http://schemas.microsoft.com/office/drawing/2014/main" id="{00000000-0008-0000-0600-00001F000000}"/>
              </a:ext>
            </a:extLst>
          </xdr:cNvPr>
          <xdr:cNvSpPr/>
        </xdr:nvSpPr>
        <xdr:spPr bwMode="auto">
          <a:xfrm>
            <a:off x="20935986" y="4224"/>
            <a:ext cx="1507784"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baseline="0">
                <a:solidFill>
                  <a:schemeClr val="tx1"/>
                </a:solidFill>
                <a:latin typeface="Century Gothic" panose="020B0502020202020204" pitchFamily="34" charset="0"/>
                <a:cs typeface="Tahoma"/>
              </a:rPr>
              <a:t>REIMBURSEMENT</a:t>
            </a:r>
          </a:p>
        </xdr:txBody>
      </xdr:sp>
      <xdr:sp macro="[0]!Ledger_Type_Modification" textlink="">
        <xdr:nvSpPr>
          <xdr:cNvPr id="32" name="Rounded Rectangle 20" descr="Macro Button - Populates the Ledger Type field with &quot;Modification&quot; and the Date field with today's date.  A new &quot;Request #&quot; field will be appear. ">
            <a:extLst>
              <a:ext uri="{FF2B5EF4-FFF2-40B4-BE49-F238E27FC236}">
                <a16:creationId xmlns:a16="http://schemas.microsoft.com/office/drawing/2014/main" id="{00000000-0008-0000-0600-000020000000}"/>
              </a:ext>
            </a:extLst>
          </xdr:cNvPr>
          <xdr:cNvSpPr/>
        </xdr:nvSpPr>
        <xdr:spPr bwMode="auto">
          <a:xfrm>
            <a:off x="22569340" y="3411"/>
            <a:ext cx="1466797"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MODIFICATION</a:t>
            </a:r>
          </a:p>
        </xdr:txBody>
      </xdr:sp>
      <xdr:sp macro="[0]!Ledger_Type_Advance" textlink="">
        <xdr:nvSpPr>
          <xdr:cNvPr id="33" name="Rounded Rectangle 21"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600-000021000000}"/>
              </a:ext>
            </a:extLst>
          </xdr:cNvPr>
          <xdr:cNvSpPr/>
        </xdr:nvSpPr>
        <xdr:spPr bwMode="auto">
          <a:xfrm>
            <a:off x="19700181" y="243"/>
            <a:ext cx="1108665"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tx1"/>
                </a:solidFill>
                <a:latin typeface="Century Gothic" panose="020B0502020202020204" pitchFamily="34" charset="0"/>
                <a:cs typeface="Tahoma"/>
              </a:rPr>
              <a:t>ADVANCE</a:t>
            </a:r>
          </a:p>
        </xdr:txBody>
      </xdr:sp>
      <xdr:sp macro="[0]!Ledgers_Type_Clear" textlink="">
        <xdr:nvSpPr>
          <xdr:cNvPr id="34" name="Rounded Rectangle 22" descr="Macro Button - Clears ledger type and date fields.">
            <a:extLst>
              <a:ext uri="{FF2B5EF4-FFF2-40B4-BE49-F238E27FC236}">
                <a16:creationId xmlns:a16="http://schemas.microsoft.com/office/drawing/2014/main" id="{00000000-0008-0000-0600-000022000000}"/>
              </a:ext>
            </a:extLst>
          </xdr:cNvPr>
          <xdr:cNvSpPr/>
        </xdr:nvSpPr>
        <xdr:spPr bwMode="auto">
          <a:xfrm>
            <a:off x="24158431" y="77"/>
            <a:ext cx="798239" cy="397392"/>
          </a:xfrm>
          <a:prstGeom prst="roundRect">
            <a:avLst/>
          </a:prstGeom>
          <a:solidFill>
            <a:schemeClr val="bg1"/>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CLEAR</a:t>
            </a:r>
          </a:p>
        </xdr:txBody>
      </xdr:sp>
    </xdr:grpSp>
    <xdr:clientData fPrintsWithSheet="0"/>
  </xdr:twoCellAnchor>
  <xdr:twoCellAnchor editAs="oneCell">
    <xdr:from>
      <xdr:col>0</xdr:col>
      <xdr:colOff>98914</xdr:colOff>
      <xdr:row>4</xdr:row>
      <xdr:rowOff>180976</xdr:rowOff>
    </xdr:from>
    <xdr:to>
      <xdr:col>2</xdr:col>
      <xdr:colOff>2204955</xdr:colOff>
      <xdr:row>5</xdr:row>
      <xdr:rowOff>309067</xdr:rowOff>
    </xdr:to>
    <xdr:grpSp>
      <xdr:nvGrpSpPr>
        <xdr:cNvPr id="27" name="Group 26" descr="Group of macro buttons that can change the font.  Used to manually change colors of text to indicate modification items.">
          <a:extLst>
            <a:ext uri="{FF2B5EF4-FFF2-40B4-BE49-F238E27FC236}">
              <a16:creationId xmlns:a16="http://schemas.microsoft.com/office/drawing/2014/main" id="{00000000-0008-0000-0600-00001B000000}"/>
            </a:ext>
          </a:extLst>
        </xdr:cNvPr>
        <xdr:cNvGrpSpPr/>
      </xdr:nvGrpSpPr>
      <xdr:grpSpPr>
        <a:xfrm>
          <a:off x="98914" y="1787038"/>
          <a:ext cx="4052072" cy="514952"/>
          <a:chOff x="131683" y="2208201"/>
          <a:chExt cx="3979923" cy="565173"/>
        </a:xfrm>
      </xdr:grpSpPr>
      <xdr:sp macro="[0]!Red_Strikethru_Row" textlink="">
        <xdr:nvSpPr>
          <xdr:cNvPr id="28" name="Rounded Rectangle 11" descr="Macro Button - Changes the font color of the entire row of the selected cell to red.  A red strikethrough is placed through the text.  This indicates the former version of a modified item in a Modification Request.">
            <a:extLst>
              <a:ext uri="{FF2B5EF4-FFF2-40B4-BE49-F238E27FC236}">
                <a16:creationId xmlns:a16="http://schemas.microsoft.com/office/drawing/2014/main" id="{00000000-0008-0000-0600-00001C000000}"/>
              </a:ext>
            </a:extLst>
          </xdr:cNvPr>
          <xdr:cNvSpPr/>
        </xdr:nvSpPr>
        <xdr:spPr bwMode="auto">
          <a:xfrm>
            <a:off x="1401335" y="2209682"/>
            <a:ext cx="1451834" cy="553889"/>
          </a:xfrm>
          <a:prstGeom prst="roundRect">
            <a:avLst/>
          </a:prstGeom>
          <a:solidFill>
            <a:srgbClr val="CC3300"/>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RED</a:t>
            </a:r>
          </a:p>
          <a:p>
            <a:pPr algn="ctr" rtl="0"/>
            <a:r>
              <a:rPr lang="en-US" sz="1400" b="1" i="0" strike="noStrike" cap="none" baseline="0">
                <a:solidFill>
                  <a:schemeClr val="bg1"/>
                </a:solidFill>
                <a:latin typeface="Century Gothic" panose="020B0502020202020204" pitchFamily="34" charset="0"/>
                <a:cs typeface="Tahoma"/>
              </a:rPr>
              <a:t>STRIKETHROUGH</a:t>
            </a:r>
          </a:p>
        </xdr:txBody>
      </xdr:sp>
      <xdr:sp macro="[0]!Black_Font_Row" textlink="">
        <xdr:nvSpPr>
          <xdr:cNvPr id="40" name="Rounded Rectangle 12" descr="Macro Button - changes the font color of the entire rows of the selected cells to black.">
            <a:extLst>
              <a:ext uri="{FF2B5EF4-FFF2-40B4-BE49-F238E27FC236}">
                <a16:creationId xmlns:a16="http://schemas.microsoft.com/office/drawing/2014/main" id="{00000000-0008-0000-0600-000028000000}"/>
              </a:ext>
            </a:extLst>
          </xdr:cNvPr>
          <xdr:cNvSpPr/>
        </xdr:nvSpPr>
        <xdr:spPr bwMode="auto">
          <a:xfrm>
            <a:off x="131683" y="2208201"/>
            <a:ext cx="1181225" cy="553889"/>
          </a:xfrm>
          <a:prstGeom prst="roundRect">
            <a:avLst/>
          </a:prstGeom>
          <a:solidFill>
            <a:srgbClr val="333333"/>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BLACK</a:t>
            </a:r>
          </a:p>
          <a:p>
            <a:pPr algn="ctr" rtl="0"/>
            <a:r>
              <a:rPr lang="en-US" sz="1400" b="1" i="0" strike="noStrike" cap="none" baseline="0">
                <a:solidFill>
                  <a:schemeClr val="bg1"/>
                </a:solidFill>
                <a:latin typeface="Century Gothic" panose="020B0502020202020204" pitchFamily="34" charset="0"/>
                <a:cs typeface="Tahoma"/>
              </a:rPr>
              <a:t>FONT</a:t>
            </a:r>
          </a:p>
        </xdr:txBody>
      </xdr:sp>
      <xdr:sp macro="[0]!Blue_Font_Row" textlink="">
        <xdr:nvSpPr>
          <xdr:cNvPr id="44" name="Rounded Rectangle 13" descr="Macro Button - Changes the font color of the entire row of the selected cell to blue.  This indicates the new version of the modified item in a Modification Request.">
            <a:extLst>
              <a:ext uri="{FF2B5EF4-FFF2-40B4-BE49-F238E27FC236}">
                <a16:creationId xmlns:a16="http://schemas.microsoft.com/office/drawing/2014/main" id="{00000000-0008-0000-0600-00002C000000}"/>
              </a:ext>
            </a:extLst>
          </xdr:cNvPr>
          <xdr:cNvSpPr/>
        </xdr:nvSpPr>
        <xdr:spPr bwMode="auto">
          <a:xfrm>
            <a:off x="2930381" y="2219485"/>
            <a:ext cx="1181225" cy="553889"/>
          </a:xfrm>
          <a:prstGeom prst="roundRect">
            <a:avLst/>
          </a:prstGeom>
          <a:solidFill>
            <a:srgbClr val="0033CC"/>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bg1"/>
                </a:solidFill>
                <a:latin typeface="Century Gothic" panose="020B0502020202020204" pitchFamily="34" charset="0"/>
                <a:cs typeface="Tahoma"/>
              </a:rPr>
              <a:t>BLUE</a:t>
            </a:r>
          </a:p>
          <a:p>
            <a:pPr algn="ctr" rtl="0"/>
            <a:r>
              <a:rPr lang="en-US" sz="1400" b="1" i="0" strike="noStrike" cap="none">
                <a:solidFill>
                  <a:schemeClr val="bg1"/>
                </a:solidFill>
                <a:latin typeface="Century Gothic" panose="020B0502020202020204" pitchFamily="34" charset="0"/>
                <a:cs typeface="Tahoma"/>
              </a:rPr>
              <a:t>FONT</a:t>
            </a:r>
          </a:p>
        </xdr:txBody>
      </xdr:sp>
    </xdr:grpSp>
    <xdr:clientData fPrintsWithSheet="0"/>
  </xdr:twoCellAnchor>
  <xdr:twoCellAnchor editAs="oneCell">
    <xdr:from>
      <xdr:col>3</xdr:col>
      <xdr:colOff>1150326</xdr:colOff>
      <xdr:row>2</xdr:row>
      <xdr:rowOff>254245</xdr:rowOff>
    </xdr:from>
    <xdr:to>
      <xdr:col>5</xdr:col>
      <xdr:colOff>1856642</xdr:colOff>
      <xdr:row>5</xdr:row>
      <xdr:rowOff>302073</xdr:rowOff>
    </xdr:to>
    <xdr:grpSp>
      <xdr:nvGrpSpPr>
        <xdr:cNvPr id="45" name="Group 44" descr="Group of macros that include add/delete macros and the New request macros.">
          <a:extLst>
            <a:ext uri="{FF2B5EF4-FFF2-40B4-BE49-F238E27FC236}">
              <a16:creationId xmlns:a16="http://schemas.microsoft.com/office/drawing/2014/main" id="{00000000-0008-0000-0600-00002D000000}"/>
            </a:ext>
          </a:extLst>
        </xdr:cNvPr>
        <xdr:cNvGrpSpPr/>
      </xdr:nvGrpSpPr>
      <xdr:grpSpPr>
        <a:xfrm>
          <a:off x="5945064" y="1086583"/>
          <a:ext cx="6837486" cy="1208413"/>
          <a:chOff x="6506954" y="1315190"/>
          <a:chExt cx="8896785" cy="1202472"/>
        </a:xfrm>
        <a:solidFill>
          <a:schemeClr val="tx2">
            <a:lumMod val="60000"/>
            <a:lumOff val="40000"/>
          </a:schemeClr>
        </a:solidFill>
      </xdr:grpSpPr>
      <xdr:sp macro="[0]!Formula_Reset" textlink="">
        <xdr:nvSpPr>
          <xdr:cNvPr id="46" name="Rounded Rectangle 52" descr="Macro Button - Resets formulas in the table to the appropriate values in the appropriate cells.  The row height will also be adjusted to auto-fit the contents.">
            <a:extLst>
              <a:ext uri="{FF2B5EF4-FFF2-40B4-BE49-F238E27FC236}">
                <a16:creationId xmlns:a16="http://schemas.microsoft.com/office/drawing/2014/main" id="{00000000-0008-0000-0600-00002E000000}"/>
              </a:ext>
            </a:extLst>
          </xdr:cNvPr>
          <xdr:cNvSpPr/>
        </xdr:nvSpPr>
        <xdr:spPr bwMode="auto">
          <a:xfrm>
            <a:off x="10059795" y="1315190"/>
            <a:ext cx="1829636" cy="620009"/>
          </a:xfrm>
          <a:prstGeom prst="roundRect">
            <a:avLst/>
          </a:prstGeom>
          <a:solidFill>
            <a:schemeClr val="tx2">
              <a:lumMod val="40000"/>
              <a:lumOff val="60000"/>
            </a:schemeClr>
          </a:solidFill>
          <a:ln>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27432" rIns="36576" bIns="27432" rtlCol="0" anchor="t" upright="1"/>
          <a:lstStyle/>
          <a:p>
            <a:pPr algn="ctr" rtl="0"/>
            <a:r>
              <a:rPr lang="en-US" sz="1600" b="1" i="0" strike="noStrike">
                <a:solidFill>
                  <a:schemeClr val="tx1"/>
                </a:solidFill>
                <a:latin typeface="Century Gothic" panose="020B0502020202020204" pitchFamily="34" charset="0"/>
                <a:cs typeface="Tahoma"/>
              </a:rPr>
              <a:t>FORMULA</a:t>
            </a:r>
            <a:endParaRPr lang="en-US" sz="1600" b="1" i="0" strike="noStrike" baseline="0">
              <a:solidFill>
                <a:schemeClr val="tx1"/>
              </a:solidFill>
              <a:latin typeface="Century Gothic" panose="020B0502020202020204" pitchFamily="34" charset="0"/>
              <a:cs typeface="Tahoma"/>
            </a:endParaRPr>
          </a:p>
          <a:p>
            <a:pPr algn="ctr" rtl="0"/>
            <a:r>
              <a:rPr lang="en-US" sz="1600" b="1" i="0" strike="noStrike" baseline="0">
                <a:solidFill>
                  <a:schemeClr val="tx1"/>
                </a:solidFill>
                <a:latin typeface="Century Gothic" panose="020B0502020202020204" pitchFamily="34" charset="0"/>
                <a:cs typeface="Tahoma"/>
              </a:rPr>
              <a:t>RESET</a:t>
            </a:r>
            <a:endParaRPr lang="en-US" sz="1600" b="1" i="0" strike="noStrike">
              <a:solidFill>
                <a:schemeClr val="tx1"/>
              </a:solidFill>
              <a:latin typeface="Century Gothic" panose="020B0502020202020204" pitchFamily="34" charset="0"/>
              <a:cs typeface="Tahoma"/>
            </a:endParaRPr>
          </a:p>
        </xdr:txBody>
      </xdr:sp>
      <xdr:grpSp>
        <xdr:nvGrpSpPr>
          <xdr:cNvPr id="47" name="Group 46">
            <a:extLst>
              <a:ext uri="{FF2B5EF4-FFF2-40B4-BE49-F238E27FC236}">
                <a16:creationId xmlns:a16="http://schemas.microsoft.com/office/drawing/2014/main" id="{00000000-0008-0000-0600-00002F000000}"/>
              </a:ext>
            </a:extLst>
          </xdr:cNvPr>
          <xdr:cNvGrpSpPr/>
        </xdr:nvGrpSpPr>
        <xdr:grpSpPr>
          <a:xfrm>
            <a:off x="6506954" y="2005199"/>
            <a:ext cx="3493962" cy="510594"/>
            <a:chOff x="6244945" y="2011055"/>
            <a:chExt cx="3498850" cy="504070"/>
          </a:xfrm>
          <a:grpFill/>
        </xdr:grpSpPr>
        <xdr:sp macro="[0]!Row_Delete" textlink="">
          <xdr:nvSpPr>
            <xdr:cNvPr id="54" name="Rounded Rectangle 60" descr="Macro Button - Deletes selected rows inside the table.  The entire row of the highlighted cells will be deleted.">
              <a:extLst>
                <a:ext uri="{FF2B5EF4-FFF2-40B4-BE49-F238E27FC236}">
                  <a16:creationId xmlns:a16="http://schemas.microsoft.com/office/drawing/2014/main" id="{00000000-0008-0000-0600-000036000000}"/>
                </a:ext>
              </a:extLst>
            </xdr:cNvPr>
            <xdr:cNvSpPr/>
          </xdr:nvSpPr>
          <xdr:spPr bwMode="auto">
            <a:xfrm>
              <a:off x="8094821" y="2011055"/>
              <a:ext cx="1648974"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delete</a:t>
              </a:r>
            </a:p>
            <a:p>
              <a:pPr algn="ctr" rtl="0"/>
              <a:r>
                <a:rPr lang="en-US" sz="1400" b="1" i="0" strike="noStrike" cap="all">
                  <a:solidFill>
                    <a:schemeClr val="tx1"/>
                  </a:solidFill>
                  <a:latin typeface="Century Gothic" panose="020B0502020202020204" pitchFamily="34" charset="0"/>
                  <a:cs typeface="Tahoma"/>
                </a:rPr>
                <a:t>ROW</a:t>
              </a:r>
            </a:p>
          </xdr:txBody>
        </xdr:sp>
        <xdr:sp macro="[0]!Row_Add" textlink="">
          <xdr:nvSpPr>
            <xdr:cNvPr id="55" name="Rounded Rectangle 61" descr="Macro Button - Adds a row inside the table.  A prompt will ask you to choose a cell.  After a selection has been made, a new row will be added below the selection.">
              <a:extLst>
                <a:ext uri="{FF2B5EF4-FFF2-40B4-BE49-F238E27FC236}">
                  <a16:creationId xmlns:a16="http://schemas.microsoft.com/office/drawing/2014/main" id="{00000000-0008-0000-0600-000037000000}"/>
                </a:ext>
              </a:extLst>
            </xdr:cNvPr>
            <xdr:cNvSpPr/>
          </xdr:nvSpPr>
          <xdr:spPr bwMode="auto">
            <a:xfrm>
              <a:off x="6244945" y="2013777"/>
              <a:ext cx="1648979"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add</a:t>
              </a:r>
            </a:p>
            <a:p>
              <a:pPr algn="ctr" rtl="0"/>
              <a:r>
                <a:rPr lang="en-US" sz="1400" b="1" i="0" strike="noStrike" cap="all">
                  <a:solidFill>
                    <a:schemeClr val="tx1"/>
                  </a:solidFill>
                  <a:latin typeface="Century Gothic" panose="020B0502020202020204" pitchFamily="34" charset="0"/>
                  <a:cs typeface="Tahoma"/>
                </a:rPr>
                <a:t>row</a:t>
              </a:r>
            </a:p>
          </xdr:txBody>
        </xdr:sp>
      </xdr:grpSp>
      <xdr:grpSp>
        <xdr:nvGrpSpPr>
          <xdr:cNvPr id="48" name="Group 47">
            <a:extLst>
              <a:ext uri="{FF2B5EF4-FFF2-40B4-BE49-F238E27FC236}">
                <a16:creationId xmlns:a16="http://schemas.microsoft.com/office/drawing/2014/main" id="{00000000-0008-0000-0600-000030000000}"/>
              </a:ext>
            </a:extLst>
          </xdr:cNvPr>
          <xdr:cNvGrpSpPr/>
        </xdr:nvGrpSpPr>
        <xdr:grpSpPr>
          <a:xfrm>
            <a:off x="11935879" y="2008570"/>
            <a:ext cx="3467860" cy="509092"/>
            <a:chOff x="9327962" y="2028846"/>
            <a:chExt cx="3474025" cy="516818"/>
          </a:xfrm>
          <a:grpFill/>
        </xdr:grpSpPr>
        <xdr:sp macro="[0]!New_Request" textlink="">
          <xdr:nvSpPr>
            <xdr:cNvPr id="52" name="Rounded Rectangle 58" descr="Macro Button - Used to create Cash Requests or Modifications. Duplicates the active worksheet for modification and reimbursement requests, placing it immediately after the original worksheet.  ">
              <a:extLst>
                <a:ext uri="{FF2B5EF4-FFF2-40B4-BE49-F238E27FC236}">
                  <a16:creationId xmlns:a16="http://schemas.microsoft.com/office/drawing/2014/main" id="{00000000-0008-0000-0600-000034000000}"/>
                </a:ext>
              </a:extLst>
            </xdr:cNvPr>
            <xdr:cNvSpPr/>
          </xdr:nvSpPr>
          <xdr:spPr bwMode="auto">
            <a:xfrm>
              <a:off x="9327962" y="2028846"/>
              <a:ext cx="1649597"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new</a:t>
              </a:r>
            </a:p>
            <a:p>
              <a:pPr algn="ctr" rtl="0"/>
              <a:r>
                <a:rPr lang="en-US" sz="1400" b="1" i="0" strike="noStrike" cap="all">
                  <a:solidFill>
                    <a:schemeClr val="tx1"/>
                  </a:solidFill>
                  <a:latin typeface="Century Gothic" panose="020B0502020202020204" pitchFamily="34" charset="0"/>
                  <a:cs typeface="Tahoma"/>
                </a:rPr>
                <a:t>REQUEST</a:t>
              </a:r>
            </a:p>
          </xdr:txBody>
        </xdr:sp>
        <xdr:sp macro="[0]!New_Mod_Item" textlink="">
          <xdr:nvSpPr>
            <xdr:cNvPr id="53" name="Rounded Rectangle 59" descr="Macro Button - Used to indicate a modification for a selected project.">
              <a:extLst>
                <a:ext uri="{FF2B5EF4-FFF2-40B4-BE49-F238E27FC236}">
                  <a16:creationId xmlns:a16="http://schemas.microsoft.com/office/drawing/2014/main" id="{00000000-0008-0000-0600-000035000000}"/>
                </a:ext>
              </a:extLst>
            </xdr:cNvPr>
            <xdr:cNvSpPr/>
          </xdr:nvSpPr>
          <xdr:spPr bwMode="auto">
            <a:xfrm>
              <a:off x="11180846" y="2030119"/>
              <a:ext cx="1621141"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 NEW</a:t>
              </a:r>
            </a:p>
            <a:p>
              <a:pPr algn="ctr" rtl="0"/>
              <a:r>
                <a:rPr lang="en-US" sz="1400" b="1" i="0" strike="noStrike" cap="all">
                  <a:solidFill>
                    <a:schemeClr val="tx1"/>
                  </a:solidFill>
                  <a:latin typeface="Century Gothic" panose="020B0502020202020204" pitchFamily="34" charset="0"/>
                  <a:cs typeface="Tahoma"/>
                </a:rPr>
                <a:t>mod ITEM</a:t>
              </a:r>
            </a:p>
          </xdr:txBody>
        </xdr:sp>
      </xdr:grpSp>
    </xdr:grpSp>
    <xdr:clientData fPrintsWithSheet="0"/>
  </xdr:twoCellAnchor>
  <xdr:twoCellAnchor>
    <xdr:from>
      <xdr:col>0</xdr:col>
      <xdr:colOff>98914</xdr:colOff>
      <xdr:row>0</xdr:row>
      <xdr:rowOff>61546</xdr:rowOff>
    </xdr:from>
    <xdr:to>
      <xdr:col>2</xdr:col>
      <xdr:colOff>2574295</xdr:colOff>
      <xdr:row>0</xdr:row>
      <xdr:rowOff>381586</xdr:rowOff>
    </xdr:to>
    <xdr:grpSp>
      <xdr:nvGrpSpPr>
        <xdr:cNvPr id="23" name="Group 22" descr="Group of macro buttons to sort, spellcheck, and clear filters.">
          <a:extLst>
            <a:ext uri="{FF2B5EF4-FFF2-40B4-BE49-F238E27FC236}">
              <a16:creationId xmlns:a16="http://schemas.microsoft.com/office/drawing/2014/main" id="{00000000-0008-0000-0600-000017000000}"/>
            </a:ext>
          </a:extLst>
        </xdr:cNvPr>
        <xdr:cNvGrpSpPr/>
      </xdr:nvGrpSpPr>
      <xdr:grpSpPr>
        <a:xfrm>
          <a:off x="98914" y="61546"/>
          <a:ext cx="4421412" cy="320040"/>
          <a:chOff x="85579" y="70468"/>
          <a:chExt cx="4380381" cy="320040"/>
        </a:xfrm>
      </xdr:grpSpPr>
      <xdr:sp macro="[0]!Sort_By_Project" textlink="">
        <xdr:nvSpPr>
          <xdr:cNvPr id="24" name="Rounded Rectangle 23" descr="Macro button to spell check worksheet." title="Spellcheck Button">
            <a:extLst>
              <a:ext uri="{FF2B5EF4-FFF2-40B4-BE49-F238E27FC236}">
                <a16:creationId xmlns:a16="http://schemas.microsoft.com/office/drawing/2014/main" id="{00000000-0008-0000-0600-000018000000}"/>
              </a:ext>
            </a:extLst>
          </xdr:cNvPr>
          <xdr:cNvSpPr/>
        </xdr:nvSpPr>
        <xdr:spPr bwMode="auto">
          <a:xfrm>
            <a:off x="85579" y="70547"/>
            <a:ext cx="1376343"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SORT (A-Z)</a:t>
            </a:r>
          </a:p>
        </xdr:txBody>
      </xdr:sp>
      <xdr:sp macro="[0]!Sort_By_Project" textlink="">
        <xdr:nvSpPr>
          <xdr:cNvPr id="25" name="Rounded Rectangle 24" descr="Macro button to spell check worksheet." title="Spellcheck Button">
            <a:extLst>
              <a:ext uri="{FF2B5EF4-FFF2-40B4-BE49-F238E27FC236}">
                <a16:creationId xmlns:a16="http://schemas.microsoft.com/office/drawing/2014/main" id="{00000000-0008-0000-0600-000019000000}"/>
              </a:ext>
            </a:extLst>
          </xdr:cNvPr>
          <xdr:cNvSpPr/>
        </xdr:nvSpPr>
        <xdr:spPr bwMode="auto">
          <a:xfrm>
            <a:off x="1587598" y="70468"/>
            <a:ext cx="1376343"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SPELLCHECK</a:t>
            </a:r>
          </a:p>
        </xdr:txBody>
      </xdr:sp>
      <xdr:sp macro="[0]!ClearFilters" textlink="">
        <xdr:nvSpPr>
          <xdr:cNvPr id="26" name="Rounded Rectangle 25" descr="Macro button to clear all filters" title="Spellcheck Button">
            <a:extLst>
              <a:ext uri="{FF2B5EF4-FFF2-40B4-BE49-F238E27FC236}">
                <a16:creationId xmlns:a16="http://schemas.microsoft.com/office/drawing/2014/main" id="{00000000-0008-0000-0600-00001A000000}"/>
              </a:ext>
            </a:extLst>
          </xdr:cNvPr>
          <xdr:cNvSpPr/>
        </xdr:nvSpPr>
        <xdr:spPr bwMode="auto">
          <a:xfrm>
            <a:off x="3089617" y="70468"/>
            <a:ext cx="1376343"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CLEAR FILTERS</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92319</xdr:colOff>
      <xdr:row>4</xdr:row>
      <xdr:rowOff>172915</xdr:rowOff>
    </xdr:from>
    <xdr:to>
      <xdr:col>3</xdr:col>
      <xdr:colOff>469206</xdr:colOff>
      <xdr:row>5</xdr:row>
      <xdr:rowOff>301006</xdr:rowOff>
    </xdr:to>
    <xdr:grpSp>
      <xdr:nvGrpSpPr>
        <xdr:cNvPr id="29" name="Group 28" descr="Group of macro buttons that can change the font.  Used to manually change colors of text to indicate modification items.">
          <a:extLst>
            <a:ext uri="{FF2B5EF4-FFF2-40B4-BE49-F238E27FC236}">
              <a16:creationId xmlns:a16="http://schemas.microsoft.com/office/drawing/2014/main" id="{00000000-0008-0000-0800-00001D000000}"/>
            </a:ext>
          </a:extLst>
        </xdr:cNvPr>
        <xdr:cNvGrpSpPr/>
      </xdr:nvGrpSpPr>
      <xdr:grpSpPr>
        <a:xfrm>
          <a:off x="92319" y="1778977"/>
          <a:ext cx="4093102" cy="514952"/>
          <a:chOff x="131683" y="2208201"/>
          <a:chExt cx="3979923" cy="565173"/>
        </a:xfrm>
      </xdr:grpSpPr>
      <xdr:sp macro="[0]!Red_Strikethru_Row" textlink="">
        <xdr:nvSpPr>
          <xdr:cNvPr id="30" name="Rounded Rectangle 11" descr="Macro Button - Changes the font color of the entire row of the selected cell to red.  A red strikethrough is placed through the text.  This indicates the former version of a modified item in a Modification Request.">
            <a:extLst>
              <a:ext uri="{FF2B5EF4-FFF2-40B4-BE49-F238E27FC236}">
                <a16:creationId xmlns:a16="http://schemas.microsoft.com/office/drawing/2014/main" id="{00000000-0008-0000-0800-00001E000000}"/>
              </a:ext>
            </a:extLst>
          </xdr:cNvPr>
          <xdr:cNvSpPr/>
        </xdr:nvSpPr>
        <xdr:spPr bwMode="auto">
          <a:xfrm>
            <a:off x="1401335" y="2209682"/>
            <a:ext cx="1451834" cy="553889"/>
          </a:xfrm>
          <a:prstGeom prst="roundRect">
            <a:avLst/>
          </a:prstGeom>
          <a:solidFill>
            <a:srgbClr val="CC3300"/>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RED</a:t>
            </a:r>
          </a:p>
          <a:p>
            <a:pPr algn="ctr" rtl="0"/>
            <a:r>
              <a:rPr lang="en-US" sz="1400" b="1" i="0" strike="noStrike" cap="none" baseline="0">
                <a:solidFill>
                  <a:schemeClr val="bg1"/>
                </a:solidFill>
                <a:latin typeface="Century Gothic" panose="020B0502020202020204" pitchFamily="34" charset="0"/>
                <a:cs typeface="Tahoma"/>
              </a:rPr>
              <a:t>STRIKETHROUGH</a:t>
            </a:r>
          </a:p>
        </xdr:txBody>
      </xdr:sp>
      <xdr:sp macro="[0]!Black_Font_Row" textlink="">
        <xdr:nvSpPr>
          <xdr:cNvPr id="31" name="Rounded Rectangle 12" descr="Macro Button - changes the font color of the entire rows of the selected cells to black.">
            <a:extLst>
              <a:ext uri="{FF2B5EF4-FFF2-40B4-BE49-F238E27FC236}">
                <a16:creationId xmlns:a16="http://schemas.microsoft.com/office/drawing/2014/main" id="{00000000-0008-0000-0800-00001F000000}"/>
              </a:ext>
            </a:extLst>
          </xdr:cNvPr>
          <xdr:cNvSpPr/>
        </xdr:nvSpPr>
        <xdr:spPr bwMode="auto">
          <a:xfrm>
            <a:off x="131683" y="2208201"/>
            <a:ext cx="1181225" cy="553889"/>
          </a:xfrm>
          <a:prstGeom prst="roundRect">
            <a:avLst/>
          </a:prstGeom>
          <a:solidFill>
            <a:srgbClr val="333333"/>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BLACK</a:t>
            </a:r>
          </a:p>
          <a:p>
            <a:pPr algn="ctr" rtl="0"/>
            <a:r>
              <a:rPr lang="en-US" sz="1400" b="1" i="0" strike="noStrike" cap="none" baseline="0">
                <a:solidFill>
                  <a:schemeClr val="bg1"/>
                </a:solidFill>
                <a:latin typeface="Century Gothic" panose="020B0502020202020204" pitchFamily="34" charset="0"/>
                <a:cs typeface="Tahoma"/>
              </a:rPr>
              <a:t>FONT</a:t>
            </a:r>
          </a:p>
        </xdr:txBody>
      </xdr:sp>
      <xdr:sp macro="[0]!Blue_Font_Row" textlink="">
        <xdr:nvSpPr>
          <xdr:cNvPr id="32" name="Rounded Rectangle 13" descr="Macro Button - Changes the font color of the entire row of the selected cell to blue.  This indicates the new version of the modified item in a Modification Request.">
            <a:extLst>
              <a:ext uri="{FF2B5EF4-FFF2-40B4-BE49-F238E27FC236}">
                <a16:creationId xmlns:a16="http://schemas.microsoft.com/office/drawing/2014/main" id="{00000000-0008-0000-0800-000020000000}"/>
              </a:ext>
            </a:extLst>
          </xdr:cNvPr>
          <xdr:cNvSpPr/>
        </xdr:nvSpPr>
        <xdr:spPr bwMode="auto">
          <a:xfrm>
            <a:off x="2930381" y="2219485"/>
            <a:ext cx="1181225" cy="553889"/>
          </a:xfrm>
          <a:prstGeom prst="roundRect">
            <a:avLst/>
          </a:prstGeom>
          <a:solidFill>
            <a:srgbClr val="0033CC"/>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bg1"/>
                </a:solidFill>
                <a:latin typeface="Century Gothic" panose="020B0502020202020204" pitchFamily="34" charset="0"/>
                <a:cs typeface="Tahoma"/>
              </a:rPr>
              <a:t>BLUE</a:t>
            </a:r>
          </a:p>
          <a:p>
            <a:pPr algn="ctr" rtl="0"/>
            <a:r>
              <a:rPr lang="en-US" sz="1400" b="1" i="0" strike="noStrike" cap="none">
                <a:solidFill>
                  <a:schemeClr val="bg1"/>
                </a:solidFill>
                <a:latin typeface="Century Gothic" panose="020B0502020202020204" pitchFamily="34" charset="0"/>
                <a:cs typeface="Tahoma"/>
              </a:rPr>
              <a:t>FONT</a:t>
            </a:r>
          </a:p>
        </xdr:txBody>
      </xdr:sp>
    </xdr:grpSp>
    <xdr:clientData fPrintsWithSheet="0"/>
  </xdr:twoCellAnchor>
  <xdr:twoCellAnchor editAs="oneCell">
    <xdr:from>
      <xdr:col>11</xdr:col>
      <xdr:colOff>1027235</xdr:colOff>
      <xdr:row>0</xdr:row>
      <xdr:rowOff>65942</xdr:rowOff>
    </xdr:from>
    <xdr:to>
      <xdr:col>16</xdr:col>
      <xdr:colOff>1301994</xdr:colOff>
      <xdr:row>0</xdr:row>
      <xdr:rowOff>383052</xdr:rowOff>
    </xdr:to>
    <xdr:grpSp>
      <xdr:nvGrpSpPr>
        <xdr:cNvPr id="41" name="Group 40" descr="Group of macro buttons used to enter request type.  Choose from Application, Advance, Reimbursement, Modification, or Clear.">
          <a:extLst>
            <a:ext uri="{FF2B5EF4-FFF2-40B4-BE49-F238E27FC236}">
              <a16:creationId xmlns:a16="http://schemas.microsoft.com/office/drawing/2014/main" id="{00000000-0008-0000-0800-000029000000}"/>
            </a:ext>
          </a:extLst>
        </xdr:cNvPr>
        <xdr:cNvGrpSpPr/>
      </xdr:nvGrpSpPr>
      <xdr:grpSpPr>
        <a:xfrm>
          <a:off x="17627112" y="65942"/>
          <a:ext cx="7027251" cy="317110"/>
          <a:chOff x="18295735" y="77"/>
          <a:chExt cx="6660935" cy="401539"/>
        </a:xfrm>
      </xdr:grpSpPr>
      <xdr:sp macro="[0]!Ledger_Type_Initial_Application" textlink="">
        <xdr:nvSpPr>
          <xdr:cNvPr id="42" name="Rounded Rectangle 18"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800-00002A000000}"/>
              </a:ext>
            </a:extLst>
          </xdr:cNvPr>
          <xdr:cNvSpPr/>
        </xdr:nvSpPr>
        <xdr:spPr bwMode="auto">
          <a:xfrm>
            <a:off x="18295735" y="2089"/>
            <a:ext cx="1286051"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APPLICATION</a:t>
            </a:r>
            <a:endParaRPr lang="en-US" sz="1400" b="1" i="0" strike="noStrike" cap="none">
              <a:solidFill>
                <a:schemeClr val="tx1"/>
              </a:solidFill>
              <a:latin typeface="Century Gothic" panose="020B0502020202020204" pitchFamily="34" charset="0"/>
              <a:cs typeface="Tahoma"/>
            </a:endParaRPr>
          </a:p>
        </xdr:txBody>
      </xdr:sp>
      <xdr:sp macro="[0]!Ledger_Type_Reimbursement_Request" textlink="">
        <xdr:nvSpPr>
          <xdr:cNvPr id="43" name="Rounded Rectangle 19" descr="Macro Button - Populates the Ledger Type field with &quot;Reimbursement Request&quot; and the Date field with today's date.  A new &quot;Request #&quot; field will be appear. ">
            <a:extLst>
              <a:ext uri="{FF2B5EF4-FFF2-40B4-BE49-F238E27FC236}">
                <a16:creationId xmlns:a16="http://schemas.microsoft.com/office/drawing/2014/main" id="{00000000-0008-0000-0800-00002B000000}"/>
              </a:ext>
            </a:extLst>
          </xdr:cNvPr>
          <xdr:cNvSpPr/>
        </xdr:nvSpPr>
        <xdr:spPr bwMode="auto">
          <a:xfrm>
            <a:off x="20935986" y="4224"/>
            <a:ext cx="1507784"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baseline="0">
                <a:solidFill>
                  <a:schemeClr val="tx1"/>
                </a:solidFill>
                <a:latin typeface="Century Gothic" panose="020B0502020202020204" pitchFamily="34" charset="0"/>
                <a:cs typeface="Tahoma"/>
              </a:rPr>
              <a:t>REIMBURSEMENT</a:t>
            </a:r>
          </a:p>
        </xdr:txBody>
      </xdr:sp>
      <xdr:sp macro="[0]!Ledger_Type_Modification" textlink="">
        <xdr:nvSpPr>
          <xdr:cNvPr id="44" name="Rounded Rectangle 20" descr="Macro Button - Populates the Ledger Type field with &quot;Modification&quot; and the Date field with today's date.  A new &quot;Request #&quot; field will be appear. ">
            <a:extLst>
              <a:ext uri="{FF2B5EF4-FFF2-40B4-BE49-F238E27FC236}">
                <a16:creationId xmlns:a16="http://schemas.microsoft.com/office/drawing/2014/main" id="{00000000-0008-0000-0800-00002C000000}"/>
              </a:ext>
            </a:extLst>
          </xdr:cNvPr>
          <xdr:cNvSpPr/>
        </xdr:nvSpPr>
        <xdr:spPr bwMode="auto">
          <a:xfrm>
            <a:off x="22569340" y="3411"/>
            <a:ext cx="1466797"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MODIFICATION</a:t>
            </a:r>
          </a:p>
        </xdr:txBody>
      </xdr:sp>
      <xdr:sp macro="[0]!Ledger_Type_Advance" textlink="">
        <xdr:nvSpPr>
          <xdr:cNvPr id="45" name="Rounded Rectangle 21"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800-00002D000000}"/>
              </a:ext>
            </a:extLst>
          </xdr:cNvPr>
          <xdr:cNvSpPr/>
        </xdr:nvSpPr>
        <xdr:spPr bwMode="auto">
          <a:xfrm>
            <a:off x="19700181" y="243"/>
            <a:ext cx="1108665"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tx1"/>
                </a:solidFill>
                <a:latin typeface="Century Gothic" panose="020B0502020202020204" pitchFamily="34" charset="0"/>
                <a:cs typeface="Tahoma"/>
              </a:rPr>
              <a:t>ADVANCE</a:t>
            </a:r>
          </a:p>
        </xdr:txBody>
      </xdr:sp>
      <xdr:sp macro="[0]!Ledgers_Type_Clear" textlink="">
        <xdr:nvSpPr>
          <xdr:cNvPr id="46" name="Rounded Rectangle 22" descr="Macro Button - Clears ledger type and date fields.">
            <a:extLst>
              <a:ext uri="{FF2B5EF4-FFF2-40B4-BE49-F238E27FC236}">
                <a16:creationId xmlns:a16="http://schemas.microsoft.com/office/drawing/2014/main" id="{00000000-0008-0000-0800-00002E000000}"/>
              </a:ext>
            </a:extLst>
          </xdr:cNvPr>
          <xdr:cNvSpPr/>
        </xdr:nvSpPr>
        <xdr:spPr bwMode="auto">
          <a:xfrm>
            <a:off x="24158431" y="77"/>
            <a:ext cx="798239" cy="397392"/>
          </a:xfrm>
          <a:prstGeom prst="roundRect">
            <a:avLst/>
          </a:prstGeom>
          <a:solidFill>
            <a:schemeClr val="bg1"/>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CLEAR</a:t>
            </a:r>
          </a:p>
        </xdr:txBody>
      </xdr:sp>
    </xdr:grpSp>
    <xdr:clientData fPrintsWithSheet="0"/>
  </xdr:twoCellAnchor>
  <xdr:twoCellAnchor editAs="oneCell">
    <xdr:from>
      <xdr:col>5</xdr:col>
      <xdr:colOff>609598</xdr:colOff>
      <xdr:row>2</xdr:row>
      <xdr:rowOff>261571</xdr:rowOff>
    </xdr:from>
    <xdr:to>
      <xdr:col>9</xdr:col>
      <xdr:colOff>1330567</xdr:colOff>
      <xdr:row>5</xdr:row>
      <xdr:rowOff>309399</xdr:rowOff>
    </xdr:to>
    <xdr:grpSp>
      <xdr:nvGrpSpPr>
        <xdr:cNvPr id="47" name="Group 46" descr="Group of macros that include add/delete macros and the New request macros.">
          <a:extLst>
            <a:ext uri="{FF2B5EF4-FFF2-40B4-BE49-F238E27FC236}">
              <a16:creationId xmlns:a16="http://schemas.microsoft.com/office/drawing/2014/main" id="{00000000-0008-0000-0800-00002F000000}"/>
            </a:ext>
          </a:extLst>
        </xdr:cNvPr>
        <xdr:cNvGrpSpPr/>
      </xdr:nvGrpSpPr>
      <xdr:grpSpPr>
        <a:xfrm>
          <a:off x="8100644" y="1093909"/>
          <a:ext cx="6863861" cy="1208413"/>
          <a:chOff x="6506954" y="1315190"/>
          <a:chExt cx="8896785" cy="1202472"/>
        </a:xfrm>
        <a:solidFill>
          <a:schemeClr val="tx2">
            <a:lumMod val="60000"/>
            <a:lumOff val="40000"/>
          </a:schemeClr>
        </a:solidFill>
      </xdr:grpSpPr>
      <xdr:sp macro="[0]!Formula_Reset" textlink="">
        <xdr:nvSpPr>
          <xdr:cNvPr id="48" name="Rounded Rectangle 52" descr="Macro Button - Resets formulas in the table to the appropriate values in the appropriate cells.  The row height will also be adjusted to auto-fit the contents.">
            <a:extLst>
              <a:ext uri="{FF2B5EF4-FFF2-40B4-BE49-F238E27FC236}">
                <a16:creationId xmlns:a16="http://schemas.microsoft.com/office/drawing/2014/main" id="{00000000-0008-0000-0800-000030000000}"/>
              </a:ext>
            </a:extLst>
          </xdr:cNvPr>
          <xdr:cNvSpPr/>
        </xdr:nvSpPr>
        <xdr:spPr bwMode="auto">
          <a:xfrm>
            <a:off x="10059795" y="1315190"/>
            <a:ext cx="1829636" cy="620009"/>
          </a:xfrm>
          <a:prstGeom prst="roundRect">
            <a:avLst/>
          </a:prstGeom>
          <a:solidFill>
            <a:schemeClr val="tx2">
              <a:lumMod val="40000"/>
              <a:lumOff val="60000"/>
            </a:schemeClr>
          </a:solidFill>
          <a:ln>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27432" rIns="36576" bIns="27432" rtlCol="0" anchor="t" upright="1"/>
          <a:lstStyle/>
          <a:p>
            <a:pPr algn="ctr" rtl="0"/>
            <a:r>
              <a:rPr lang="en-US" sz="1600" b="1" i="0" strike="noStrike">
                <a:solidFill>
                  <a:schemeClr val="tx1"/>
                </a:solidFill>
                <a:latin typeface="Century Gothic" panose="020B0502020202020204" pitchFamily="34" charset="0"/>
                <a:cs typeface="Tahoma"/>
              </a:rPr>
              <a:t>FORMULA</a:t>
            </a:r>
            <a:endParaRPr lang="en-US" sz="1600" b="1" i="0" strike="noStrike" baseline="0">
              <a:solidFill>
                <a:schemeClr val="tx1"/>
              </a:solidFill>
              <a:latin typeface="Century Gothic" panose="020B0502020202020204" pitchFamily="34" charset="0"/>
              <a:cs typeface="Tahoma"/>
            </a:endParaRPr>
          </a:p>
          <a:p>
            <a:pPr algn="ctr" rtl="0"/>
            <a:r>
              <a:rPr lang="en-US" sz="1600" b="1" i="0" strike="noStrike" baseline="0">
                <a:solidFill>
                  <a:schemeClr val="tx1"/>
                </a:solidFill>
                <a:latin typeface="Century Gothic" panose="020B0502020202020204" pitchFamily="34" charset="0"/>
                <a:cs typeface="Tahoma"/>
              </a:rPr>
              <a:t>RESET</a:t>
            </a:r>
            <a:endParaRPr lang="en-US" sz="1600" b="1" i="0" strike="noStrike">
              <a:solidFill>
                <a:schemeClr val="tx1"/>
              </a:solidFill>
              <a:latin typeface="Century Gothic" panose="020B0502020202020204" pitchFamily="34" charset="0"/>
              <a:cs typeface="Tahoma"/>
            </a:endParaRPr>
          </a:p>
        </xdr:txBody>
      </xdr:sp>
      <xdr:grpSp>
        <xdr:nvGrpSpPr>
          <xdr:cNvPr id="49" name="Group 48">
            <a:extLst>
              <a:ext uri="{FF2B5EF4-FFF2-40B4-BE49-F238E27FC236}">
                <a16:creationId xmlns:a16="http://schemas.microsoft.com/office/drawing/2014/main" id="{00000000-0008-0000-0800-000031000000}"/>
              </a:ext>
            </a:extLst>
          </xdr:cNvPr>
          <xdr:cNvGrpSpPr/>
        </xdr:nvGrpSpPr>
        <xdr:grpSpPr>
          <a:xfrm>
            <a:off x="6506954" y="2005199"/>
            <a:ext cx="3493962" cy="510594"/>
            <a:chOff x="6244945" y="2011055"/>
            <a:chExt cx="3498850" cy="504070"/>
          </a:xfrm>
          <a:grpFill/>
        </xdr:grpSpPr>
        <xdr:sp macro="[0]!Row_Delete" textlink="">
          <xdr:nvSpPr>
            <xdr:cNvPr id="68" name="Rounded Rectangle 60" descr="Macro Button - Deletes selected rows inside the table.  The entire row of the highlighted cells will be deleted.">
              <a:extLst>
                <a:ext uri="{FF2B5EF4-FFF2-40B4-BE49-F238E27FC236}">
                  <a16:creationId xmlns:a16="http://schemas.microsoft.com/office/drawing/2014/main" id="{00000000-0008-0000-0800-000044000000}"/>
                </a:ext>
              </a:extLst>
            </xdr:cNvPr>
            <xdr:cNvSpPr/>
          </xdr:nvSpPr>
          <xdr:spPr bwMode="auto">
            <a:xfrm>
              <a:off x="8094821" y="2011055"/>
              <a:ext cx="1648974"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delete</a:t>
              </a:r>
            </a:p>
            <a:p>
              <a:pPr algn="ctr" rtl="0"/>
              <a:r>
                <a:rPr lang="en-US" sz="1400" b="1" i="0" strike="noStrike" cap="all">
                  <a:solidFill>
                    <a:schemeClr val="tx1"/>
                  </a:solidFill>
                  <a:latin typeface="Century Gothic" panose="020B0502020202020204" pitchFamily="34" charset="0"/>
                  <a:cs typeface="Tahoma"/>
                </a:rPr>
                <a:t>ROW</a:t>
              </a:r>
            </a:p>
          </xdr:txBody>
        </xdr:sp>
        <xdr:sp macro="[0]!Row_Add" textlink="">
          <xdr:nvSpPr>
            <xdr:cNvPr id="69" name="Rounded Rectangle 61" descr="Macro Button - Adds a row inside the table.  A prompt will ask you to choose a cell.  After a selection has been made, a new row will be added below the selection.">
              <a:extLst>
                <a:ext uri="{FF2B5EF4-FFF2-40B4-BE49-F238E27FC236}">
                  <a16:creationId xmlns:a16="http://schemas.microsoft.com/office/drawing/2014/main" id="{00000000-0008-0000-0800-000045000000}"/>
                </a:ext>
              </a:extLst>
            </xdr:cNvPr>
            <xdr:cNvSpPr/>
          </xdr:nvSpPr>
          <xdr:spPr bwMode="auto">
            <a:xfrm>
              <a:off x="6244945" y="2013777"/>
              <a:ext cx="1648979"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add</a:t>
              </a:r>
            </a:p>
            <a:p>
              <a:pPr algn="ctr" rtl="0"/>
              <a:r>
                <a:rPr lang="en-US" sz="1400" b="1" i="0" strike="noStrike" cap="all">
                  <a:solidFill>
                    <a:schemeClr val="tx1"/>
                  </a:solidFill>
                  <a:latin typeface="Century Gothic" panose="020B0502020202020204" pitchFamily="34" charset="0"/>
                  <a:cs typeface="Tahoma"/>
                </a:rPr>
                <a:t>row</a:t>
              </a:r>
            </a:p>
          </xdr:txBody>
        </xdr:sp>
      </xdr:grpSp>
      <xdr:grpSp>
        <xdr:nvGrpSpPr>
          <xdr:cNvPr id="65" name="Group 64">
            <a:extLst>
              <a:ext uri="{FF2B5EF4-FFF2-40B4-BE49-F238E27FC236}">
                <a16:creationId xmlns:a16="http://schemas.microsoft.com/office/drawing/2014/main" id="{00000000-0008-0000-0800-000041000000}"/>
              </a:ext>
            </a:extLst>
          </xdr:cNvPr>
          <xdr:cNvGrpSpPr/>
        </xdr:nvGrpSpPr>
        <xdr:grpSpPr>
          <a:xfrm>
            <a:off x="11935879" y="2008570"/>
            <a:ext cx="3467860" cy="509092"/>
            <a:chOff x="9327962" y="2028846"/>
            <a:chExt cx="3474025" cy="516818"/>
          </a:xfrm>
          <a:grpFill/>
        </xdr:grpSpPr>
        <xdr:sp macro="[0]!New_Request" textlink="">
          <xdr:nvSpPr>
            <xdr:cNvPr id="66" name="Rounded Rectangle 58" descr="Macro Button - Used to create Cash Requests or Modifications. Duplicates the active worksheet for modification and reimbursement requests, placing it immediately after the original worksheet.  ">
              <a:extLst>
                <a:ext uri="{FF2B5EF4-FFF2-40B4-BE49-F238E27FC236}">
                  <a16:creationId xmlns:a16="http://schemas.microsoft.com/office/drawing/2014/main" id="{00000000-0008-0000-0800-000042000000}"/>
                </a:ext>
              </a:extLst>
            </xdr:cNvPr>
            <xdr:cNvSpPr/>
          </xdr:nvSpPr>
          <xdr:spPr bwMode="auto">
            <a:xfrm>
              <a:off x="9327962" y="2028846"/>
              <a:ext cx="1649597"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new</a:t>
              </a:r>
            </a:p>
            <a:p>
              <a:pPr algn="ctr" rtl="0"/>
              <a:r>
                <a:rPr lang="en-US" sz="1400" b="1" i="0" strike="noStrike" cap="all">
                  <a:solidFill>
                    <a:schemeClr val="tx1"/>
                  </a:solidFill>
                  <a:latin typeface="Century Gothic" panose="020B0502020202020204" pitchFamily="34" charset="0"/>
                  <a:cs typeface="Tahoma"/>
                </a:rPr>
                <a:t>REQUEST</a:t>
              </a:r>
            </a:p>
          </xdr:txBody>
        </xdr:sp>
        <xdr:sp macro="[0]!New_Mod_Item" textlink="">
          <xdr:nvSpPr>
            <xdr:cNvPr id="67" name="Rounded Rectangle 59" descr="Macro Button - Used to indicate a modification for a selected project.">
              <a:extLst>
                <a:ext uri="{FF2B5EF4-FFF2-40B4-BE49-F238E27FC236}">
                  <a16:creationId xmlns:a16="http://schemas.microsoft.com/office/drawing/2014/main" id="{00000000-0008-0000-0800-000043000000}"/>
                </a:ext>
              </a:extLst>
            </xdr:cNvPr>
            <xdr:cNvSpPr/>
          </xdr:nvSpPr>
          <xdr:spPr bwMode="auto">
            <a:xfrm>
              <a:off x="11180846" y="2030119"/>
              <a:ext cx="1621141"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 NEW</a:t>
              </a:r>
            </a:p>
            <a:p>
              <a:pPr algn="ctr" rtl="0"/>
              <a:r>
                <a:rPr lang="en-US" sz="1400" b="1" i="0" strike="noStrike" cap="all">
                  <a:solidFill>
                    <a:schemeClr val="tx1"/>
                  </a:solidFill>
                  <a:latin typeface="Century Gothic" panose="020B0502020202020204" pitchFamily="34" charset="0"/>
                  <a:cs typeface="Tahoma"/>
                </a:rPr>
                <a:t>mod ITEM</a:t>
              </a:r>
            </a:p>
          </xdr:txBody>
        </xdr:sp>
      </xdr:grpSp>
    </xdr:grpSp>
    <xdr:clientData fPrintsWithSheet="0"/>
  </xdr:twoCellAnchor>
  <xdr:twoCellAnchor>
    <xdr:from>
      <xdr:col>0</xdr:col>
      <xdr:colOff>92319</xdr:colOff>
      <xdr:row>0</xdr:row>
      <xdr:rowOff>65942</xdr:rowOff>
    </xdr:from>
    <xdr:to>
      <xdr:col>3</xdr:col>
      <xdr:colOff>838546</xdr:colOff>
      <xdr:row>0</xdr:row>
      <xdr:rowOff>385982</xdr:rowOff>
    </xdr:to>
    <xdr:grpSp>
      <xdr:nvGrpSpPr>
        <xdr:cNvPr id="23" name="Group 22" descr="Group of macro buttons to sort, spellcheck, and clear filters.">
          <a:extLst>
            <a:ext uri="{FF2B5EF4-FFF2-40B4-BE49-F238E27FC236}">
              <a16:creationId xmlns:a16="http://schemas.microsoft.com/office/drawing/2014/main" id="{00000000-0008-0000-0800-000017000000}"/>
            </a:ext>
          </a:extLst>
        </xdr:cNvPr>
        <xdr:cNvGrpSpPr/>
      </xdr:nvGrpSpPr>
      <xdr:grpSpPr>
        <a:xfrm>
          <a:off x="92319" y="65942"/>
          <a:ext cx="4462442" cy="320040"/>
          <a:chOff x="85579" y="70468"/>
          <a:chExt cx="4380381" cy="320040"/>
        </a:xfrm>
      </xdr:grpSpPr>
      <xdr:sp macro="[0]!Sort_By_Project" textlink="">
        <xdr:nvSpPr>
          <xdr:cNvPr id="24" name="Rounded Rectangle 23" descr="Macro button to spell check worksheet." title="Spellcheck Button">
            <a:extLst>
              <a:ext uri="{FF2B5EF4-FFF2-40B4-BE49-F238E27FC236}">
                <a16:creationId xmlns:a16="http://schemas.microsoft.com/office/drawing/2014/main" id="{00000000-0008-0000-0800-000018000000}"/>
              </a:ext>
            </a:extLst>
          </xdr:cNvPr>
          <xdr:cNvSpPr/>
        </xdr:nvSpPr>
        <xdr:spPr bwMode="auto">
          <a:xfrm>
            <a:off x="85579" y="70547"/>
            <a:ext cx="1376343"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SORT (A-Z)</a:t>
            </a:r>
          </a:p>
        </xdr:txBody>
      </xdr:sp>
      <xdr:sp macro="[0]!Sort_By_Project" textlink="">
        <xdr:nvSpPr>
          <xdr:cNvPr id="25" name="Rounded Rectangle 24" descr="Macro button to spell check worksheet." title="Spellcheck Button">
            <a:extLst>
              <a:ext uri="{FF2B5EF4-FFF2-40B4-BE49-F238E27FC236}">
                <a16:creationId xmlns:a16="http://schemas.microsoft.com/office/drawing/2014/main" id="{00000000-0008-0000-0800-000019000000}"/>
              </a:ext>
            </a:extLst>
          </xdr:cNvPr>
          <xdr:cNvSpPr/>
        </xdr:nvSpPr>
        <xdr:spPr bwMode="auto">
          <a:xfrm>
            <a:off x="1587598" y="70468"/>
            <a:ext cx="1376343"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SPELLCHECK</a:t>
            </a:r>
          </a:p>
        </xdr:txBody>
      </xdr:sp>
      <xdr:sp macro="[0]!ClearFilters" textlink="">
        <xdr:nvSpPr>
          <xdr:cNvPr id="26" name="Rounded Rectangle 25" descr="Macro button to clear all filters" title="Spellcheck Button">
            <a:extLst>
              <a:ext uri="{FF2B5EF4-FFF2-40B4-BE49-F238E27FC236}">
                <a16:creationId xmlns:a16="http://schemas.microsoft.com/office/drawing/2014/main" id="{00000000-0008-0000-0800-00001A000000}"/>
              </a:ext>
            </a:extLst>
          </xdr:cNvPr>
          <xdr:cNvSpPr/>
        </xdr:nvSpPr>
        <xdr:spPr bwMode="auto">
          <a:xfrm>
            <a:off x="3089617" y="70468"/>
            <a:ext cx="1376343"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CLEAR FILTERS</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11</xdr:col>
      <xdr:colOff>984739</xdr:colOff>
      <xdr:row>0</xdr:row>
      <xdr:rowOff>74734</xdr:rowOff>
    </xdr:from>
    <xdr:to>
      <xdr:col>16</xdr:col>
      <xdr:colOff>1301994</xdr:colOff>
      <xdr:row>0</xdr:row>
      <xdr:rowOff>391844</xdr:rowOff>
    </xdr:to>
    <xdr:grpSp>
      <xdr:nvGrpSpPr>
        <xdr:cNvPr id="48" name="Group 47" descr="Group of macro buttons used to enter request type.  Choose from Application, Advance, Reimbursement, Modification, or Clear.">
          <a:extLst>
            <a:ext uri="{FF2B5EF4-FFF2-40B4-BE49-F238E27FC236}">
              <a16:creationId xmlns:a16="http://schemas.microsoft.com/office/drawing/2014/main" id="{00000000-0008-0000-0900-000030000000}"/>
            </a:ext>
          </a:extLst>
        </xdr:cNvPr>
        <xdr:cNvGrpSpPr/>
      </xdr:nvGrpSpPr>
      <xdr:grpSpPr>
        <a:xfrm>
          <a:off x="16705385" y="74734"/>
          <a:ext cx="7069747" cy="317110"/>
          <a:chOff x="18295735" y="77"/>
          <a:chExt cx="6660935" cy="401539"/>
        </a:xfrm>
      </xdr:grpSpPr>
      <xdr:sp macro="[0]!Ledger_Type_Initial_Application" textlink="">
        <xdr:nvSpPr>
          <xdr:cNvPr id="49" name="Rounded Rectangle 18"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900-000031000000}"/>
              </a:ext>
            </a:extLst>
          </xdr:cNvPr>
          <xdr:cNvSpPr/>
        </xdr:nvSpPr>
        <xdr:spPr bwMode="auto">
          <a:xfrm>
            <a:off x="18295735" y="2089"/>
            <a:ext cx="1286051"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APPLICATION</a:t>
            </a:r>
            <a:endParaRPr lang="en-US" sz="1400" b="1" i="0" strike="noStrike" cap="none">
              <a:solidFill>
                <a:schemeClr val="tx1"/>
              </a:solidFill>
              <a:latin typeface="Century Gothic" panose="020B0502020202020204" pitchFamily="34" charset="0"/>
              <a:cs typeface="Tahoma"/>
            </a:endParaRPr>
          </a:p>
        </xdr:txBody>
      </xdr:sp>
      <xdr:sp macro="[0]!Ledger_Type_Reimbursement_Request" textlink="">
        <xdr:nvSpPr>
          <xdr:cNvPr id="50" name="Rounded Rectangle 19" descr="Macro Button - Populates the Ledger Type field with &quot;Reimbursement Request&quot; and the Date field with today's date.  A new &quot;Request #&quot; field will be appear. ">
            <a:extLst>
              <a:ext uri="{FF2B5EF4-FFF2-40B4-BE49-F238E27FC236}">
                <a16:creationId xmlns:a16="http://schemas.microsoft.com/office/drawing/2014/main" id="{00000000-0008-0000-0900-000032000000}"/>
              </a:ext>
            </a:extLst>
          </xdr:cNvPr>
          <xdr:cNvSpPr/>
        </xdr:nvSpPr>
        <xdr:spPr bwMode="auto">
          <a:xfrm>
            <a:off x="20935986" y="4224"/>
            <a:ext cx="1507784"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baseline="0">
                <a:solidFill>
                  <a:schemeClr val="tx1"/>
                </a:solidFill>
                <a:latin typeface="Century Gothic" panose="020B0502020202020204" pitchFamily="34" charset="0"/>
                <a:cs typeface="Tahoma"/>
              </a:rPr>
              <a:t>REIMBURSEMENT</a:t>
            </a:r>
          </a:p>
        </xdr:txBody>
      </xdr:sp>
      <xdr:sp macro="[0]!Ledger_Type_Modification" textlink="">
        <xdr:nvSpPr>
          <xdr:cNvPr id="51" name="Rounded Rectangle 20" descr="Macro Button - Populates the Ledger Type field with &quot;Modification&quot; and the Date field with today's date.  A new &quot;Request #&quot; field will be appear. ">
            <a:extLst>
              <a:ext uri="{FF2B5EF4-FFF2-40B4-BE49-F238E27FC236}">
                <a16:creationId xmlns:a16="http://schemas.microsoft.com/office/drawing/2014/main" id="{00000000-0008-0000-0900-000033000000}"/>
              </a:ext>
            </a:extLst>
          </xdr:cNvPr>
          <xdr:cNvSpPr/>
        </xdr:nvSpPr>
        <xdr:spPr bwMode="auto">
          <a:xfrm>
            <a:off x="22569340" y="3411"/>
            <a:ext cx="1466797"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MODIFICATION</a:t>
            </a:r>
          </a:p>
        </xdr:txBody>
      </xdr:sp>
      <xdr:sp macro="[0]!Ledger_Type_Advance" textlink="">
        <xdr:nvSpPr>
          <xdr:cNvPr id="52" name="Rounded Rectangle 21"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900-000034000000}"/>
              </a:ext>
            </a:extLst>
          </xdr:cNvPr>
          <xdr:cNvSpPr/>
        </xdr:nvSpPr>
        <xdr:spPr bwMode="auto">
          <a:xfrm>
            <a:off x="19700181" y="243"/>
            <a:ext cx="1108665"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tx1"/>
                </a:solidFill>
                <a:latin typeface="Century Gothic" panose="020B0502020202020204" pitchFamily="34" charset="0"/>
                <a:cs typeface="Tahoma"/>
              </a:rPr>
              <a:t>ADVANCE</a:t>
            </a:r>
          </a:p>
        </xdr:txBody>
      </xdr:sp>
      <xdr:sp macro="[0]!Ledgers_Type_Clear" textlink="">
        <xdr:nvSpPr>
          <xdr:cNvPr id="53" name="Rounded Rectangle 22" descr="Macro Button - Clears ledger type and date fields.">
            <a:extLst>
              <a:ext uri="{FF2B5EF4-FFF2-40B4-BE49-F238E27FC236}">
                <a16:creationId xmlns:a16="http://schemas.microsoft.com/office/drawing/2014/main" id="{00000000-0008-0000-0900-000035000000}"/>
              </a:ext>
            </a:extLst>
          </xdr:cNvPr>
          <xdr:cNvSpPr/>
        </xdr:nvSpPr>
        <xdr:spPr bwMode="auto">
          <a:xfrm>
            <a:off x="24158431" y="77"/>
            <a:ext cx="798239" cy="397392"/>
          </a:xfrm>
          <a:prstGeom prst="roundRect">
            <a:avLst/>
          </a:prstGeom>
          <a:solidFill>
            <a:schemeClr val="bg1"/>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CLEAR</a:t>
            </a:r>
          </a:p>
        </xdr:txBody>
      </xdr:sp>
    </xdr:grpSp>
    <xdr:clientData fPrintsWithSheet="0"/>
  </xdr:twoCellAnchor>
  <xdr:twoCellAnchor editAs="oneCell">
    <xdr:from>
      <xdr:col>5</xdr:col>
      <xdr:colOff>814749</xdr:colOff>
      <xdr:row>2</xdr:row>
      <xdr:rowOff>257908</xdr:rowOff>
    </xdr:from>
    <xdr:to>
      <xdr:col>10</xdr:col>
      <xdr:colOff>316519</xdr:colOff>
      <xdr:row>5</xdr:row>
      <xdr:rowOff>305736</xdr:rowOff>
    </xdr:to>
    <xdr:grpSp>
      <xdr:nvGrpSpPr>
        <xdr:cNvPr id="62" name="Group 61" descr="Group of macros that include add/delete macros and the New request macros.">
          <a:extLst>
            <a:ext uri="{FF2B5EF4-FFF2-40B4-BE49-F238E27FC236}">
              <a16:creationId xmlns:a16="http://schemas.microsoft.com/office/drawing/2014/main" id="{00000000-0008-0000-0900-00003E000000}"/>
            </a:ext>
          </a:extLst>
        </xdr:cNvPr>
        <xdr:cNvGrpSpPr/>
      </xdr:nvGrpSpPr>
      <xdr:grpSpPr>
        <a:xfrm>
          <a:off x="7895487" y="1090246"/>
          <a:ext cx="6863863" cy="1208413"/>
          <a:chOff x="6506954" y="1315190"/>
          <a:chExt cx="8896785" cy="1202472"/>
        </a:xfrm>
        <a:solidFill>
          <a:schemeClr val="tx2">
            <a:lumMod val="60000"/>
            <a:lumOff val="40000"/>
          </a:schemeClr>
        </a:solidFill>
      </xdr:grpSpPr>
      <xdr:sp macro="[0]!Formula_Reset" textlink="">
        <xdr:nvSpPr>
          <xdr:cNvPr id="63" name="Rounded Rectangle 52" descr="Macro Button - Resets formulas in the table to the appropriate values in the appropriate cells.  The row height will also be adjusted to auto-fit the contents.">
            <a:extLst>
              <a:ext uri="{FF2B5EF4-FFF2-40B4-BE49-F238E27FC236}">
                <a16:creationId xmlns:a16="http://schemas.microsoft.com/office/drawing/2014/main" id="{00000000-0008-0000-0900-00003F000000}"/>
              </a:ext>
            </a:extLst>
          </xdr:cNvPr>
          <xdr:cNvSpPr/>
        </xdr:nvSpPr>
        <xdr:spPr bwMode="auto">
          <a:xfrm>
            <a:off x="10059795" y="1315190"/>
            <a:ext cx="1829636" cy="620009"/>
          </a:xfrm>
          <a:prstGeom prst="roundRect">
            <a:avLst/>
          </a:prstGeom>
          <a:solidFill>
            <a:schemeClr val="tx2">
              <a:lumMod val="40000"/>
              <a:lumOff val="60000"/>
            </a:schemeClr>
          </a:solidFill>
          <a:ln>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27432" rIns="36576" bIns="27432" rtlCol="0" anchor="t" upright="1"/>
          <a:lstStyle/>
          <a:p>
            <a:pPr algn="ctr" rtl="0"/>
            <a:r>
              <a:rPr lang="en-US" sz="1600" b="1" i="0" strike="noStrike">
                <a:solidFill>
                  <a:schemeClr val="tx1"/>
                </a:solidFill>
                <a:latin typeface="Century Gothic" panose="020B0502020202020204" pitchFamily="34" charset="0"/>
                <a:cs typeface="Tahoma"/>
              </a:rPr>
              <a:t>FORMULA</a:t>
            </a:r>
            <a:endParaRPr lang="en-US" sz="1600" b="1" i="0" strike="noStrike" baseline="0">
              <a:solidFill>
                <a:schemeClr val="tx1"/>
              </a:solidFill>
              <a:latin typeface="Century Gothic" panose="020B0502020202020204" pitchFamily="34" charset="0"/>
              <a:cs typeface="Tahoma"/>
            </a:endParaRPr>
          </a:p>
          <a:p>
            <a:pPr algn="ctr" rtl="0"/>
            <a:r>
              <a:rPr lang="en-US" sz="1600" b="1" i="0" strike="noStrike" baseline="0">
                <a:solidFill>
                  <a:schemeClr val="tx1"/>
                </a:solidFill>
                <a:latin typeface="Century Gothic" panose="020B0502020202020204" pitchFamily="34" charset="0"/>
                <a:cs typeface="Tahoma"/>
              </a:rPr>
              <a:t>RESET</a:t>
            </a:r>
            <a:endParaRPr lang="en-US" sz="1600" b="1" i="0" strike="noStrike">
              <a:solidFill>
                <a:schemeClr val="tx1"/>
              </a:solidFill>
              <a:latin typeface="Century Gothic" panose="020B0502020202020204" pitchFamily="34" charset="0"/>
              <a:cs typeface="Tahoma"/>
            </a:endParaRPr>
          </a:p>
        </xdr:txBody>
      </xdr:sp>
      <xdr:grpSp>
        <xdr:nvGrpSpPr>
          <xdr:cNvPr id="64" name="Group 63">
            <a:extLst>
              <a:ext uri="{FF2B5EF4-FFF2-40B4-BE49-F238E27FC236}">
                <a16:creationId xmlns:a16="http://schemas.microsoft.com/office/drawing/2014/main" id="{00000000-0008-0000-0900-000040000000}"/>
              </a:ext>
            </a:extLst>
          </xdr:cNvPr>
          <xdr:cNvGrpSpPr/>
        </xdr:nvGrpSpPr>
        <xdr:grpSpPr>
          <a:xfrm>
            <a:off x="6506954" y="2005199"/>
            <a:ext cx="3493962" cy="510594"/>
            <a:chOff x="6244945" y="2011055"/>
            <a:chExt cx="3498850" cy="504070"/>
          </a:xfrm>
          <a:grpFill/>
        </xdr:grpSpPr>
        <xdr:sp macro="[0]!Row_Delete" textlink="">
          <xdr:nvSpPr>
            <xdr:cNvPr id="68" name="Rounded Rectangle 60" descr="Macro Button - Deletes selected rows inside the table.  The entire row of the highlighted cells will be deleted.">
              <a:extLst>
                <a:ext uri="{FF2B5EF4-FFF2-40B4-BE49-F238E27FC236}">
                  <a16:creationId xmlns:a16="http://schemas.microsoft.com/office/drawing/2014/main" id="{00000000-0008-0000-0900-000044000000}"/>
                </a:ext>
              </a:extLst>
            </xdr:cNvPr>
            <xdr:cNvSpPr/>
          </xdr:nvSpPr>
          <xdr:spPr bwMode="auto">
            <a:xfrm>
              <a:off x="8094821" y="2011055"/>
              <a:ext cx="1648974"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delete</a:t>
              </a:r>
            </a:p>
            <a:p>
              <a:pPr algn="ctr" rtl="0"/>
              <a:r>
                <a:rPr lang="en-US" sz="1400" b="1" i="0" strike="noStrike" cap="all">
                  <a:solidFill>
                    <a:schemeClr val="tx1"/>
                  </a:solidFill>
                  <a:latin typeface="Century Gothic" panose="020B0502020202020204" pitchFamily="34" charset="0"/>
                  <a:cs typeface="Tahoma"/>
                </a:rPr>
                <a:t>ROW</a:t>
              </a:r>
            </a:p>
          </xdr:txBody>
        </xdr:sp>
        <xdr:sp macro="[0]!Row_Add" textlink="">
          <xdr:nvSpPr>
            <xdr:cNvPr id="69" name="Rounded Rectangle 61" descr="Macro Button - Adds a row inside the table.  A prompt will ask you to choose a cell.  After a selection has been made, a new row will be added below the selection.">
              <a:extLst>
                <a:ext uri="{FF2B5EF4-FFF2-40B4-BE49-F238E27FC236}">
                  <a16:creationId xmlns:a16="http://schemas.microsoft.com/office/drawing/2014/main" id="{00000000-0008-0000-0900-000045000000}"/>
                </a:ext>
              </a:extLst>
            </xdr:cNvPr>
            <xdr:cNvSpPr/>
          </xdr:nvSpPr>
          <xdr:spPr bwMode="auto">
            <a:xfrm>
              <a:off x="6244945" y="2013777"/>
              <a:ext cx="1648979"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add</a:t>
              </a:r>
            </a:p>
            <a:p>
              <a:pPr algn="ctr" rtl="0"/>
              <a:r>
                <a:rPr lang="en-US" sz="1400" b="1" i="0" strike="noStrike" cap="all">
                  <a:solidFill>
                    <a:schemeClr val="tx1"/>
                  </a:solidFill>
                  <a:latin typeface="Century Gothic" panose="020B0502020202020204" pitchFamily="34" charset="0"/>
                  <a:cs typeface="Tahoma"/>
                </a:rPr>
                <a:t>row</a:t>
              </a:r>
            </a:p>
          </xdr:txBody>
        </xdr:sp>
      </xdr:grpSp>
      <xdr:grpSp>
        <xdr:nvGrpSpPr>
          <xdr:cNvPr id="65" name="Group 64">
            <a:extLst>
              <a:ext uri="{FF2B5EF4-FFF2-40B4-BE49-F238E27FC236}">
                <a16:creationId xmlns:a16="http://schemas.microsoft.com/office/drawing/2014/main" id="{00000000-0008-0000-0900-000041000000}"/>
              </a:ext>
            </a:extLst>
          </xdr:cNvPr>
          <xdr:cNvGrpSpPr/>
        </xdr:nvGrpSpPr>
        <xdr:grpSpPr>
          <a:xfrm>
            <a:off x="11935879" y="2008570"/>
            <a:ext cx="3467860" cy="509092"/>
            <a:chOff x="9327962" y="2028846"/>
            <a:chExt cx="3474025" cy="516818"/>
          </a:xfrm>
          <a:grpFill/>
        </xdr:grpSpPr>
        <xdr:sp macro="[0]!New_Request" textlink="">
          <xdr:nvSpPr>
            <xdr:cNvPr id="66" name="Rounded Rectangle 58" descr="Macro Button - Used to create Cash Requests or Modifications. Duplicates the active worksheet for modification and reimbursement requests, placing it immediately after the original worksheet.  ">
              <a:extLst>
                <a:ext uri="{FF2B5EF4-FFF2-40B4-BE49-F238E27FC236}">
                  <a16:creationId xmlns:a16="http://schemas.microsoft.com/office/drawing/2014/main" id="{00000000-0008-0000-0900-000042000000}"/>
                </a:ext>
              </a:extLst>
            </xdr:cNvPr>
            <xdr:cNvSpPr/>
          </xdr:nvSpPr>
          <xdr:spPr bwMode="auto">
            <a:xfrm>
              <a:off x="9327962" y="2028846"/>
              <a:ext cx="1649597"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new</a:t>
              </a:r>
            </a:p>
            <a:p>
              <a:pPr algn="ctr" rtl="0"/>
              <a:r>
                <a:rPr lang="en-US" sz="1400" b="1" i="0" strike="noStrike" cap="all">
                  <a:solidFill>
                    <a:schemeClr val="tx1"/>
                  </a:solidFill>
                  <a:latin typeface="Century Gothic" panose="020B0502020202020204" pitchFamily="34" charset="0"/>
                  <a:cs typeface="Tahoma"/>
                </a:rPr>
                <a:t>REQUEST</a:t>
              </a:r>
            </a:p>
          </xdr:txBody>
        </xdr:sp>
        <xdr:sp macro="[0]!New_Mod_Item" textlink="">
          <xdr:nvSpPr>
            <xdr:cNvPr id="67" name="Rounded Rectangle 59" descr="Macro Button - Used to indicate a modification for a selected project.">
              <a:extLst>
                <a:ext uri="{FF2B5EF4-FFF2-40B4-BE49-F238E27FC236}">
                  <a16:creationId xmlns:a16="http://schemas.microsoft.com/office/drawing/2014/main" id="{00000000-0008-0000-0900-000043000000}"/>
                </a:ext>
              </a:extLst>
            </xdr:cNvPr>
            <xdr:cNvSpPr/>
          </xdr:nvSpPr>
          <xdr:spPr bwMode="auto">
            <a:xfrm>
              <a:off x="11180846" y="2030119"/>
              <a:ext cx="1621141"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 NEW</a:t>
              </a:r>
            </a:p>
            <a:p>
              <a:pPr algn="ctr" rtl="0"/>
              <a:r>
                <a:rPr lang="en-US" sz="1400" b="1" i="0" strike="noStrike" cap="all">
                  <a:solidFill>
                    <a:schemeClr val="tx1"/>
                  </a:solidFill>
                  <a:latin typeface="Century Gothic" panose="020B0502020202020204" pitchFamily="34" charset="0"/>
                  <a:cs typeface="Tahoma"/>
                </a:rPr>
                <a:t>mod ITEM</a:t>
              </a:r>
            </a:p>
          </xdr:txBody>
        </xdr:sp>
      </xdr:grpSp>
    </xdr:grpSp>
    <xdr:clientData fPrintsWithSheet="0"/>
  </xdr:twoCellAnchor>
  <xdr:twoCellAnchor editAs="oneCell">
    <xdr:from>
      <xdr:col>0</xdr:col>
      <xdr:colOff>98914</xdr:colOff>
      <xdr:row>4</xdr:row>
      <xdr:rowOff>175847</xdr:rowOff>
    </xdr:from>
    <xdr:to>
      <xdr:col>3</xdr:col>
      <xdr:colOff>358570</xdr:colOff>
      <xdr:row>5</xdr:row>
      <xdr:rowOff>303938</xdr:rowOff>
    </xdr:to>
    <xdr:grpSp>
      <xdr:nvGrpSpPr>
        <xdr:cNvPr id="70" name="Group 69" descr="Group of macro buttons that can change the font.  Used to manually change colors of text to indicate modification items.">
          <a:extLst>
            <a:ext uri="{FF2B5EF4-FFF2-40B4-BE49-F238E27FC236}">
              <a16:creationId xmlns:a16="http://schemas.microsoft.com/office/drawing/2014/main" id="{00000000-0008-0000-0900-000046000000}"/>
            </a:ext>
          </a:extLst>
        </xdr:cNvPr>
        <xdr:cNvGrpSpPr/>
      </xdr:nvGrpSpPr>
      <xdr:grpSpPr>
        <a:xfrm>
          <a:off x="98914" y="1781909"/>
          <a:ext cx="4104825" cy="514952"/>
          <a:chOff x="131683" y="2208201"/>
          <a:chExt cx="3979923" cy="565173"/>
        </a:xfrm>
      </xdr:grpSpPr>
      <xdr:sp macro="[0]!Red_Strikethru_Row" textlink="">
        <xdr:nvSpPr>
          <xdr:cNvPr id="71" name="Rounded Rectangle 11" descr="Macro Button - Changes the font color of the entire row of the selected cell to red.  A red strikethrough is placed through the text.  This indicates the former version of a modified item in a Modification Request.">
            <a:extLst>
              <a:ext uri="{FF2B5EF4-FFF2-40B4-BE49-F238E27FC236}">
                <a16:creationId xmlns:a16="http://schemas.microsoft.com/office/drawing/2014/main" id="{00000000-0008-0000-0900-000047000000}"/>
              </a:ext>
            </a:extLst>
          </xdr:cNvPr>
          <xdr:cNvSpPr/>
        </xdr:nvSpPr>
        <xdr:spPr bwMode="auto">
          <a:xfrm>
            <a:off x="1401335" y="2209682"/>
            <a:ext cx="1451834" cy="553889"/>
          </a:xfrm>
          <a:prstGeom prst="roundRect">
            <a:avLst/>
          </a:prstGeom>
          <a:solidFill>
            <a:srgbClr val="CC3300"/>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RED</a:t>
            </a:r>
          </a:p>
          <a:p>
            <a:pPr algn="ctr" rtl="0"/>
            <a:r>
              <a:rPr lang="en-US" sz="1400" b="1" i="0" strike="noStrike" cap="none" baseline="0">
                <a:solidFill>
                  <a:schemeClr val="bg1"/>
                </a:solidFill>
                <a:latin typeface="Century Gothic" panose="020B0502020202020204" pitchFamily="34" charset="0"/>
                <a:cs typeface="Tahoma"/>
              </a:rPr>
              <a:t>STRIKETHROUGH</a:t>
            </a:r>
          </a:p>
        </xdr:txBody>
      </xdr:sp>
      <xdr:sp macro="[0]!Black_Font_Row" textlink="">
        <xdr:nvSpPr>
          <xdr:cNvPr id="72" name="Rounded Rectangle 12" descr="Macro Button - changes the font color of the entire rows of the selected cells to black.">
            <a:extLst>
              <a:ext uri="{FF2B5EF4-FFF2-40B4-BE49-F238E27FC236}">
                <a16:creationId xmlns:a16="http://schemas.microsoft.com/office/drawing/2014/main" id="{00000000-0008-0000-0900-000048000000}"/>
              </a:ext>
            </a:extLst>
          </xdr:cNvPr>
          <xdr:cNvSpPr/>
        </xdr:nvSpPr>
        <xdr:spPr bwMode="auto">
          <a:xfrm>
            <a:off x="131683" y="2208201"/>
            <a:ext cx="1181225" cy="553889"/>
          </a:xfrm>
          <a:prstGeom prst="roundRect">
            <a:avLst/>
          </a:prstGeom>
          <a:solidFill>
            <a:srgbClr val="333333"/>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BLACK</a:t>
            </a:r>
          </a:p>
          <a:p>
            <a:pPr algn="ctr" rtl="0"/>
            <a:r>
              <a:rPr lang="en-US" sz="1400" b="1" i="0" strike="noStrike" cap="none" baseline="0">
                <a:solidFill>
                  <a:schemeClr val="bg1"/>
                </a:solidFill>
                <a:latin typeface="Century Gothic" panose="020B0502020202020204" pitchFamily="34" charset="0"/>
                <a:cs typeface="Tahoma"/>
              </a:rPr>
              <a:t>FONT</a:t>
            </a:r>
          </a:p>
        </xdr:txBody>
      </xdr:sp>
      <xdr:sp macro="[0]!Blue_Font_Row" textlink="">
        <xdr:nvSpPr>
          <xdr:cNvPr id="73" name="Rounded Rectangle 13" descr="Macro Button - Changes the font color of the entire row of the selected cell to blue.  This indicates the new version of the modified item in a Modification Request.">
            <a:extLst>
              <a:ext uri="{FF2B5EF4-FFF2-40B4-BE49-F238E27FC236}">
                <a16:creationId xmlns:a16="http://schemas.microsoft.com/office/drawing/2014/main" id="{00000000-0008-0000-0900-000049000000}"/>
              </a:ext>
            </a:extLst>
          </xdr:cNvPr>
          <xdr:cNvSpPr/>
        </xdr:nvSpPr>
        <xdr:spPr bwMode="auto">
          <a:xfrm>
            <a:off x="2930381" y="2219485"/>
            <a:ext cx="1181225" cy="553889"/>
          </a:xfrm>
          <a:prstGeom prst="roundRect">
            <a:avLst/>
          </a:prstGeom>
          <a:solidFill>
            <a:srgbClr val="0033CC"/>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bg1"/>
                </a:solidFill>
                <a:latin typeface="Century Gothic" panose="020B0502020202020204" pitchFamily="34" charset="0"/>
                <a:cs typeface="Tahoma"/>
              </a:rPr>
              <a:t>BLUE</a:t>
            </a:r>
          </a:p>
          <a:p>
            <a:pPr algn="ctr" rtl="0"/>
            <a:r>
              <a:rPr lang="en-US" sz="1400" b="1" i="0" strike="noStrike" cap="none">
                <a:solidFill>
                  <a:schemeClr val="bg1"/>
                </a:solidFill>
                <a:latin typeface="Century Gothic" panose="020B0502020202020204" pitchFamily="34" charset="0"/>
                <a:cs typeface="Tahoma"/>
              </a:rPr>
              <a:t>FONT</a:t>
            </a:r>
          </a:p>
        </xdr:txBody>
      </xdr:sp>
    </xdr:grpSp>
    <xdr:clientData fPrintsWithSheet="0"/>
  </xdr:twoCellAnchor>
  <xdr:twoCellAnchor>
    <xdr:from>
      <xdr:col>0</xdr:col>
      <xdr:colOff>98914</xdr:colOff>
      <xdr:row>0</xdr:row>
      <xdr:rowOff>74734</xdr:rowOff>
    </xdr:from>
    <xdr:to>
      <xdr:col>3</xdr:col>
      <xdr:colOff>727910</xdr:colOff>
      <xdr:row>0</xdr:row>
      <xdr:rowOff>394774</xdr:rowOff>
    </xdr:to>
    <xdr:grpSp>
      <xdr:nvGrpSpPr>
        <xdr:cNvPr id="23" name="Group 22" descr="Group of macro buttons to sort, spellcheck, and clear filters.">
          <a:extLst>
            <a:ext uri="{FF2B5EF4-FFF2-40B4-BE49-F238E27FC236}">
              <a16:creationId xmlns:a16="http://schemas.microsoft.com/office/drawing/2014/main" id="{00000000-0008-0000-0900-000017000000}"/>
            </a:ext>
          </a:extLst>
        </xdr:cNvPr>
        <xdr:cNvGrpSpPr/>
      </xdr:nvGrpSpPr>
      <xdr:grpSpPr>
        <a:xfrm>
          <a:off x="98914" y="74734"/>
          <a:ext cx="4474165" cy="320040"/>
          <a:chOff x="85579" y="70468"/>
          <a:chExt cx="4380381" cy="320040"/>
        </a:xfrm>
      </xdr:grpSpPr>
      <xdr:sp macro="[0]!Sort_By_Project" textlink="">
        <xdr:nvSpPr>
          <xdr:cNvPr id="24" name="Rounded Rectangle 23" descr="Macro button to spell check worksheet." title="Spellcheck Button">
            <a:extLst>
              <a:ext uri="{FF2B5EF4-FFF2-40B4-BE49-F238E27FC236}">
                <a16:creationId xmlns:a16="http://schemas.microsoft.com/office/drawing/2014/main" id="{00000000-0008-0000-0900-000018000000}"/>
              </a:ext>
            </a:extLst>
          </xdr:cNvPr>
          <xdr:cNvSpPr/>
        </xdr:nvSpPr>
        <xdr:spPr bwMode="auto">
          <a:xfrm>
            <a:off x="85579" y="70547"/>
            <a:ext cx="1376343"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SORT (A-Z)</a:t>
            </a:r>
          </a:p>
        </xdr:txBody>
      </xdr:sp>
      <xdr:sp macro="[0]!Sort_By_Project" textlink="">
        <xdr:nvSpPr>
          <xdr:cNvPr id="25" name="Rounded Rectangle 24" descr="Macro button to spell check worksheet." title="Spellcheck Button">
            <a:extLst>
              <a:ext uri="{FF2B5EF4-FFF2-40B4-BE49-F238E27FC236}">
                <a16:creationId xmlns:a16="http://schemas.microsoft.com/office/drawing/2014/main" id="{00000000-0008-0000-0900-000019000000}"/>
              </a:ext>
            </a:extLst>
          </xdr:cNvPr>
          <xdr:cNvSpPr/>
        </xdr:nvSpPr>
        <xdr:spPr bwMode="auto">
          <a:xfrm>
            <a:off x="1587598" y="70468"/>
            <a:ext cx="1376343"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SPELLCHECK</a:t>
            </a:r>
          </a:p>
        </xdr:txBody>
      </xdr:sp>
      <xdr:sp macro="[0]!ClearFilters" textlink="">
        <xdr:nvSpPr>
          <xdr:cNvPr id="26" name="Rounded Rectangle 25" descr="Macro button to clear all filters" title="Spellcheck Button">
            <a:extLst>
              <a:ext uri="{FF2B5EF4-FFF2-40B4-BE49-F238E27FC236}">
                <a16:creationId xmlns:a16="http://schemas.microsoft.com/office/drawing/2014/main" id="{00000000-0008-0000-0900-00001A000000}"/>
              </a:ext>
            </a:extLst>
          </xdr:cNvPr>
          <xdr:cNvSpPr/>
        </xdr:nvSpPr>
        <xdr:spPr bwMode="auto">
          <a:xfrm>
            <a:off x="3089617" y="70468"/>
            <a:ext cx="1376343"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CLEAR FILTERS</a:t>
            </a:r>
          </a:p>
        </xdr:txBody>
      </xdr:sp>
    </xdr:grp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Instructions_EnableMacros5" displayName="Instructions_EnableMacros5" ref="A5:B8" totalsRowShown="0" headerRowDxfId="570" dataDxfId="568" headerRowBorderDxfId="569" tableBorderDxfId="567" totalsRowBorderDxfId="566">
  <tableColumns count="2">
    <tableColumn id="1" xr3:uid="{00000000-0010-0000-0000-000001000000}" name="Version" dataDxfId="565"/>
    <tableColumn id="2" xr3:uid="{00000000-0010-0000-0000-000002000000}" name="Instructions" dataDxfId="564"/>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Instructions_MacroButtons6" displayName="Instructions_MacroButtons6" ref="A10:B27" totalsRowShown="0" headerRowDxfId="563" dataDxfId="561" headerRowBorderDxfId="562" tableBorderDxfId="560" totalsRowBorderDxfId="559">
  <tableColumns count="2">
    <tableColumn id="1" xr3:uid="{00000000-0010-0000-0100-000001000000}" name="Button" dataDxfId="558"/>
    <tableColumn id="2" xr3:uid="{00000000-0010-0000-0100-000002000000}" name="Function" dataDxfId="557"/>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Instructions_Facesheet7" displayName="Instructions_Facesheet7" ref="A38:B52" totalsRowShown="0" headerRowDxfId="556" dataDxfId="554" headerRowBorderDxfId="555" tableBorderDxfId="553" totalsRowBorderDxfId="552">
  <tableColumns count="2">
    <tableColumn id="1" xr3:uid="{00000000-0010-0000-0200-000001000000}" name="Form Field" dataDxfId="551"/>
    <tableColumn id="2" xr3:uid="{00000000-0010-0000-0200-000002000000}" name="Instructions" dataDxfId="550"/>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Instructions_ProjectLedger8" displayName="Instructions_ProjectLedger8" ref="A58:B75" totalsRowShown="0" headerRowDxfId="549" dataDxfId="547" headerRowBorderDxfId="548" tableBorderDxfId="546" totalsRowBorderDxfId="545">
  <tableColumns count="2">
    <tableColumn id="1" xr3:uid="{00000000-0010-0000-0300-000001000000}" name="Ledger Column Name" dataDxfId="544"/>
    <tableColumn id="2" xr3:uid="{00000000-0010-0000-0300-000002000000}" name="Instructions" dataDxfId="543"/>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Instructions_Planning9" displayName="Instructions_Planning9" ref="A79:B93" totalsRowShown="0" headerRowDxfId="542" dataDxfId="540" headerRowBorderDxfId="541" tableBorderDxfId="539" totalsRowBorderDxfId="538">
  <tableColumns count="2">
    <tableColumn id="1" xr3:uid="{00000000-0010-0000-0400-000001000000}" name="Ledger Column Name" dataDxfId="537"/>
    <tableColumn id="2" xr3:uid="{00000000-0010-0000-0400-000002000000}" name="Instructions" dataDxfId="536"/>
  </tableColumns>
  <tableStyleInfo name="Table Style 1" showFirstColumn="0" showLastColumn="0" showRowStripes="1" showColumnStripes="0"/>
  <extLst>
    <ext xmlns:x14="http://schemas.microsoft.com/office/spreadsheetml/2009/9/main" uri="{504A1905-F514-4f6f-8877-14C23A59335A}">
      <x14:table altTextSummary="Section 5: Planning"/>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Instructions_Equipment10" displayName="Instructions_Equipment10" ref="A97:B117" totalsRowShown="0" headerRowDxfId="535" dataDxfId="533" headerRowBorderDxfId="534" tableBorderDxfId="532" totalsRowBorderDxfId="531">
  <tableColumns count="2">
    <tableColumn id="1" xr3:uid="{00000000-0010-0000-0500-000001000000}" name="Ledger Column Name" dataDxfId="530"/>
    <tableColumn id="2" xr3:uid="{00000000-0010-0000-0500-000002000000}" name="Instructions" dataDxfId="529"/>
  </tableColumns>
  <tableStyleInfo name="Table Style 1" showFirstColumn="0" showLastColumn="0" showRowStripes="1" showColumnStripes="0"/>
  <extLst>
    <ext xmlns:x14="http://schemas.microsoft.com/office/spreadsheetml/2009/9/main" uri="{504A1905-F514-4f6f-8877-14C23A59335A}">
      <x14:table altTextSummary="Section 6: Equipm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Instructions_MA11" displayName="Instructions_MA11" ref="A121:B131" totalsRowShown="0" headerRowDxfId="528" dataDxfId="526" headerRowBorderDxfId="527" tableBorderDxfId="525" totalsRowBorderDxfId="524">
  <tableColumns count="2">
    <tableColumn id="1" xr3:uid="{00000000-0010-0000-0600-000001000000}" name="Ledger Column Name" dataDxfId="523"/>
    <tableColumn id="2" xr3:uid="{00000000-0010-0000-0600-000002000000}" name="Instructions" dataDxfId="522"/>
  </tableColumns>
  <tableStyleInfo name="Table Style 1" showFirstColumn="0" showLastColumn="0" showRowStripes="1" showColumnStripes="0"/>
  <extLst>
    <ext xmlns:x14="http://schemas.microsoft.com/office/spreadsheetml/2009/9/main" uri="{504A1905-F514-4f6f-8877-14C23A59335A}">
      <x14:table altTextSummary="Section 7: M &amp; A"/>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Instructions_Indirect12" displayName="Instructions_Indirect12" ref="A135:B145" totalsRowShown="0" headerRowDxfId="521" dataDxfId="519" headerRowBorderDxfId="520" tableBorderDxfId="518" totalsRowBorderDxfId="517">
  <tableColumns count="2">
    <tableColumn id="1" xr3:uid="{00000000-0010-0000-0700-000001000000}" name="Ledger Column Name" dataDxfId="516"/>
    <tableColumn id="2" xr3:uid="{00000000-0010-0000-0700-000002000000}" name="Instructions" dataDxfId="515"/>
  </tableColumns>
  <tableStyleInfo name="Table Style 1" showFirstColumn="0" showLastColumn="0" showRowStripes="1" showColumnStripes="0"/>
  <extLst>
    <ext xmlns:x14="http://schemas.microsoft.com/office/spreadsheetml/2009/9/main" uri="{504A1905-F514-4f6f-8877-14C23A59335A}">
      <x14:table altTextSummary="Section 8: Indirect Cos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Instructions_CC13" displayName="Instructions_CC13" ref="A166:B179" totalsRowShown="0" headerRowDxfId="514" dataDxfId="512" headerRowBorderDxfId="513" tableBorderDxfId="511" totalsRowBorderDxfId="510">
  <tableColumns count="2">
    <tableColumn id="1" xr3:uid="{00000000-0010-0000-0800-000001000000}" name="Ledger Column Name" dataDxfId="509"/>
    <tableColumn id="2" xr3:uid="{00000000-0010-0000-0800-000002000000}" name="Instructions" dataDxfId="508"/>
  </tableColumns>
  <tableStyleInfo name="Table Style 1" showFirstColumn="0" showLastColumn="0" showRowStripes="1" showColumnStripes="0"/>
  <extLst>
    <ext xmlns:x14="http://schemas.microsoft.com/office/spreadsheetml/2009/9/main" uri="{504A1905-F514-4f6f-8877-14C23A59335A}">
      <x14:table altTextSummary="Section 10: CONSULTANT / CONTRACTOR"/>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Instructions_Personnel14" displayName="Instructions_Personnel14" ref="A183:B193" totalsRowShown="0" headerRowDxfId="507" dataDxfId="505" headerRowBorderDxfId="506" tableBorderDxfId="504" totalsRowBorderDxfId="503">
  <tableColumns count="2">
    <tableColumn id="1" xr3:uid="{00000000-0010-0000-0900-000001000000}" name="Ledger Column Name" dataDxfId="502"/>
    <tableColumn id="2" xr3:uid="{00000000-0010-0000-0900-000002000000}" name="Instructions" dataDxfId="501"/>
  </tableColumns>
  <tableStyleInfo name="Table Style 1" showFirstColumn="0" showLastColumn="0" showRowStripes="1" showColumnStripes="0"/>
  <extLst>
    <ext xmlns:x14="http://schemas.microsoft.com/office/spreadsheetml/2009/9/main" uri="{504A1905-F514-4f6f-8877-14C23A59335A}">
      <x14:table altTextSummary="Section 11:  PERSONNEL"/>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Instructions_Match15" displayName="Instructions_Match15" ref="A149:B162" totalsRowShown="0" headerRowDxfId="500" dataDxfId="498" headerRowBorderDxfId="499" tableBorderDxfId="497" totalsRowBorderDxfId="496">
  <tableColumns count="2">
    <tableColumn id="1" xr3:uid="{00000000-0010-0000-0A00-000001000000}" name="Ledger Column Name" dataDxfId="495"/>
    <tableColumn id="2" xr3:uid="{00000000-0010-0000-0A00-000002000000}" name="Instructions" dataDxfId="494"/>
  </tableColumns>
  <tableStyleInfo name="Table Style 1" showFirstColumn="0" showLastColumn="0" showRowStripes="1" showColumnStripes="0"/>
  <extLst>
    <ext xmlns:x14="http://schemas.microsoft.com/office/spreadsheetml/2009/9/main" uri="{504A1905-F514-4f6f-8877-14C23A59335A}">
      <x14:table altTextSummary="Section 9:  MATCH"/>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Instructions_ICR16" displayName="Instructions_ICR16" ref="A197:B206" totalsRowShown="0" headerRowDxfId="493" dataDxfId="491" headerRowBorderDxfId="492" tableBorderDxfId="490" totalsRowBorderDxfId="489">
  <tableColumns count="2">
    <tableColumn id="1" xr3:uid="{00000000-0010-0000-0B00-000001000000}" name="Ledger Column Name" dataDxfId="488"/>
    <tableColumn id="2" xr3:uid="{00000000-0010-0000-0B00-000002000000}" name="Instructions" dataDxfId="487"/>
  </tableColumns>
  <tableStyleInfo name="Table Style 1" showFirstColumn="0" showLastColumn="0" showRowStripes="1" showColumnStripes="0"/>
  <extLst>
    <ext xmlns:x14="http://schemas.microsoft.com/office/spreadsheetml/2009/9/main" uri="{504A1905-F514-4f6f-8877-14C23A59335A}">
      <x14:table altTextSummary="Section 12:  ICR SUMMARY"/>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Instructions_Shortcuts17" displayName="Instructions_Shortcuts17" ref="A29:B34" totalsRowShown="0" headerRowDxfId="486" dataDxfId="484" headerRowBorderDxfId="485" tableBorderDxfId="483" totalsRowBorderDxfId="482">
  <tableColumns count="2">
    <tableColumn id="1" xr3:uid="{00000000-0010-0000-0C00-000001000000}" name="Keyboard Shortcut" dataDxfId="481"/>
    <tableColumn id="2" xr3:uid="{00000000-0010-0000-0C00-000002000000}" name="Function" dataDxfId="480"/>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Instructions_Approval318" displayName="Instructions_Approval318" ref="A210:B215" totalsRowShown="0" headerRowDxfId="479" dataDxfId="477" headerRowBorderDxfId="478" tableBorderDxfId="476" totalsRowBorderDxfId="475">
  <tableColumns count="2">
    <tableColumn id="1" xr3:uid="{00000000-0010-0000-0D00-000001000000}" name="Form Field" dataDxfId="474"/>
    <tableColumn id="2" xr3:uid="{00000000-0010-0000-0D00-000002000000}" name="Instructions" dataDxfId="473"/>
  </tableColumns>
  <tableStyleInfo name="Table Style 1" showFirstColumn="0" showLastColumn="0" showRowStripes="1" showColumnStripes="0"/>
  <extLst>
    <ext xmlns:x14="http://schemas.microsoft.com/office/spreadsheetml/2009/9/main" uri="{504A1905-F514-4f6f-8877-14C23A59335A}">
      <x14:table altTextSummary="Section 13:  AUTHORIZED AGEN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E000000}" name="Table_AAInfo1" displayName="Table_AAInfo1" ref="A6:H12" totalsRowCount="1" headerRowDxfId="465" dataDxfId="463" totalsRowDxfId="461" headerRowBorderDxfId="464" tableBorderDxfId="462" totalsRowBorderDxfId="460">
  <autoFilter ref="A6:H11" xr:uid="{00000000-0009-0000-0100-00003E000000}"/>
  <tableColumns count="8">
    <tableColumn id="1" xr3:uid="{00000000-0010-0000-0E00-000001000000}" name="Salutation" totalsRowLabel="Total" dataDxfId="459" totalsRowDxfId="458"/>
    <tableColumn id="2" xr3:uid="{00000000-0010-0000-0E00-000002000000}" name="Authorized Agent_x000a_Name" dataDxfId="457" totalsRowDxfId="456"/>
    <tableColumn id="3" xr3:uid="{00000000-0010-0000-0E00-000003000000}" name="Title" dataDxfId="455" totalsRowDxfId="454"/>
    <tableColumn id="4" xr3:uid="{00000000-0010-0000-0E00-000004000000}" name="Address" dataDxfId="453" totalsRowDxfId="452"/>
    <tableColumn id="5" xr3:uid="{00000000-0010-0000-0E00-000005000000}" name="City" dataDxfId="451" totalsRowDxfId="450"/>
    <tableColumn id="6" xr3:uid="{00000000-0010-0000-0E00-000006000000}" name="Zip" dataDxfId="449" totalsRowDxfId="448"/>
    <tableColumn id="7" xr3:uid="{00000000-0010-0000-0E00-000007000000}" name="Phone" dataDxfId="447" totalsRowDxfId="446"/>
    <tableColumn id="8" xr3:uid="{00000000-0010-0000-0E00-000008000000}" name="Email" totalsRowFunction="count" dataDxfId="445" totalsRowDxfId="444"/>
  </tableColumns>
  <tableStyleInfo name="TableStyleLight16" showFirstColumn="0" showLastColumn="0" showRowStripes="1" showColumnStripes="0"/>
  <extLst>
    <ext xmlns:x14="http://schemas.microsoft.com/office/spreadsheetml/2009/9/main" uri="{504A1905-F514-4f6f-8877-14C23A59335A}">
      <x14:table altTextSummary="Table of Authorized Agents and their contact informat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F000000}" name="Table_AAInfo2" displayName="Table_AAInfo2" ref="A15:H21" totalsRowCount="1" headerRowDxfId="443" dataDxfId="442" tableBorderDxfId="441">
  <autoFilter ref="A15:H20" xr:uid="{00000000-0009-0000-0100-00003F000000}"/>
  <tableColumns count="8">
    <tableColumn id="1" xr3:uid="{00000000-0010-0000-0F00-000001000000}" name="Salutation" totalsRowLabel="Total" dataDxfId="440" totalsRowDxfId="439"/>
    <tableColumn id="2" xr3:uid="{00000000-0010-0000-0F00-000002000000}" name="Point of Contact (POC)_x000a_Name" dataDxfId="438" totalsRowDxfId="437"/>
    <tableColumn id="3" xr3:uid="{00000000-0010-0000-0F00-000003000000}" name="Title" dataDxfId="436" totalsRowDxfId="435"/>
    <tableColumn id="4" xr3:uid="{00000000-0010-0000-0F00-000004000000}" name="Address" dataDxfId="434" totalsRowDxfId="433"/>
    <tableColumn id="5" xr3:uid="{00000000-0010-0000-0F00-000005000000}" name="City" dataDxfId="432" totalsRowDxfId="431"/>
    <tableColumn id="6" xr3:uid="{00000000-0010-0000-0F00-000006000000}" name="Zip" dataDxfId="430" totalsRowDxfId="429"/>
    <tableColumn id="7" xr3:uid="{00000000-0010-0000-0F00-000007000000}" name="Phone" dataDxfId="428" totalsRowDxfId="427"/>
    <tableColumn id="8" xr3:uid="{00000000-0010-0000-0F00-000008000000}" name="Email" totalsRowFunction="count" dataDxfId="426" totalsRowDxfId="425"/>
  </tableColumns>
  <tableStyleInfo name="TableStyleLight16" showFirstColumn="0" showLastColumn="0" showRowStripes="1" showColumnStripes="0"/>
  <extLst>
    <ext xmlns:x14="http://schemas.microsoft.com/office/spreadsheetml/2009/9/main" uri="{504A1905-F514-4f6f-8877-14C23A59335A}">
      <x14:table altTextSummary="Table of Points of Contact and their contact informat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_ProjectLedger" displayName="Table_ProjectLedger" ref="A7:Z40" totalsRowShown="0" headerRowDxfId="419" dataDxfId="418" tableBorderDxfId="417">
  <autoFilter ref="A7:Z40" xr:uid="{00000000-0009-0000-0100-00001A000000}"/>
  <tableColumns count="26">
    <tableColumn id="2" xr3:uid="{00000000-0010-0000-1000-000002000000}" name="Direct / Subaward" dataDxfId="416"/>
    <tableColumn id="3" xr3:uid="{00000000-0010-0000-1000-000003000000}" name="Project" dataDxfId="415"/>
    <tableColumn id="4" xr3:uid="{00000000-0010-0000-1000-000004000000}" name="Project_x000a_Title" dataDxfId="414"/>
    <tableColumn id="5" xr3:uid="{00000000-0010-0000-1000-000005000000}" name="Project_x000a_Description" dataDxfId="413"/>
    <tableColumn id="6" xr3:uid="{00000000-0010-0000-1000-000006000000}" name="Solution_x000a_Area" dataDxfId="412"/>
    <tableColumn id="7" xr3:uid="{00000000-0010-0000-1000-000007000000}" name="Solution Area_x000a_Sub-Category" dataDxfId="411"/>
    <tableColumn id="8" xr3:uid="{00000000-0010-0000-1000-000008000000}" name="Core_x000a_Capabilities" dataDxfId="410"/>
    <tableColumn id="9" xr3:uid="{00000000-0010-0000-1000-000009000000}" name="Capability_x000a_Building" dataDxfId="409"/>
    <tableColumn id="10" xr3:uid="{00000000-0010-0000-1000-00000A000000}" name="Deployable /_x000a_Shareable" dataDxfId="408"/>
    <tableColumn id="11" xr3:uid="{00000000-0010-0000-1000-00000B000000}" name="Total_x000a_Budgeted_x000a_Cost" dataDxfId="407"/>
    <tableColumn id="12" xr3:uid="{00000000-0010-0000-1000-00000C000000}" name="Previously_x000a_Approved_x000a_Amount" dataDxfId="406"/>
    <tableColumn id="13" xr3:uid="{00000000-0010-0000-1000-00000D000000}" name="Amount _x000a_This Request" dataDxfId="405"/>
    <tableColumn id="14" xr3:uid="{00000000-0010-0000-1000-00000E000000}" name="Total_x000a_Approved" dataDxfId="404">
      <calculatedColumnFormula>L8+K8</calculatedColumnFormula>
    </tableColumn>
    <tableColumn id="15" xr3:uid="{00000000-0010-0000-1000-00000F000000}" name="Expenditures_x000a_To Date_x000a_(w/Match)" dataDxfId="403">
      <calculatedColumnFormula>M8*2</calculatedColumnFormula>
    </tableColumn>
    <tableColumn id="16" xr3:uid="{00000000-0010-0000-1000-000010000000}" name="Remaining_x000a_Balance" dataDxfId="402">
      <calculatedColumnFormula>J8-M8</calculatedColumnFormula>
    </tableColumn>
    <tableColumn id="17" xr3:uid="{00000000-0010-0000-1000-000011000000}" name="Percent_x000a_Expended" dataDxfId="401">
      <calculatedColumnFormula>ROUNDDOWN(IFERROR(Table_ProjectLedger[[#This Row],[Total
Approved]]/Table_ProjectLedger[[#This Row],[Total
Budgeted
Cost]],0),4)</calculatedColumnFormula>
    </tableColumn>
    <tableColumn id="18" xr3:uid="{00000000-0010-0000-1000-000012000000}" name="Column1" dataDxfId="400"/>
    <tableColumn id="19" xr3:uid="{00000000-0010-0000-1000-000013000000}" name="Column2" dataDxfId="399"/>
    <tableColumn id="20" xr3:uid="{00000000-0010-0000-1000-000014000000}" name="Column3" dataDxfId="398"/>
    <tableColumn id="21" xr3:uid="{00000000-0010-0000-1000-000015000000}" name="Column4" dataDxfId="397"/>
    <tableColumn id="22" xr3:uid="{00000000-0010-0000-1000-000016000000}" name="Column5" dataDxfId="396"/>
    <tableColumn id="23" xr3:uid="{00000000-0010-0000-1000-000017000000}" name="Column6" dataDxfId="395"/>
    <tableColumn id="24" xr3:uid="{00000000-0010-0000-1000-000018000000}" name="Column7" dataDxfId="394"/>
    <tableColumn id="25" xr3:uid="{00000000-0010-0000-1000-000019000000}" name="Column8" dataDxfId="393"/>
    <tableColumn id="26" xr3:uid="{00000000-0010-0000-1000-00001A000000}" name="Column9" dataDxfId="392"/>
    <tableColumn id="27" xr3:uid="{00000000-0010-0000-1000-00001B000000}" name="Column10" dataDxfId="391"/>
  </tableColumns>
  <tableStyleInfo name="TableStyleLight16" showFirstColumn="0" showLastColumn="0" showRowStripes="1" showColumnStripes="0"/>
  <extLst>
    <ext xmlns:x14="http://schemas.microsoft.com/office/spreadsheetml/2009/9/main" uri="{504A1905-F514-4f6f-8877-14C23A59335A}">
      <x14:table altTextSummary="Project Ledger table"/>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1000000}" name="Table1" displayName="Table1" ref="I4:K5" totalsRowShown="0" headerRowDxfId="390" dataDxfId="388" headerRowBorderDxfId="389" tableBorderDxfId="387" totalsRowBorderDxfId="386">
  <autoFilter ref="I4:K5" xr:uid="{00000000-0009-0000-0100-000001000000}">
    <filterColumn colId="0" hiddenButton="1"/>
    <filterColumn colId="1" hiddenButton="1"/>
    <filterColumn colId="2" hiddenButton="1"/>
  </autoFilter>
  <tableColumns count="3">
    <tableColumn id="3" xr3:uid="{00000000-0010-0000-1100-000003000000}" name="Award" dataDxfId="385">
      <calculatedColumnFormula>Facesheet!$E$22</calculatedColumnFormula>
    </tableColumn>
    <tableColumn id="4" xr3:uid="{00000000-0010-0000-1100-000004000000}" name="Total M&amp;A Expended" dataDxfId="384">
      <calculatedColumnFormula>SUMIF(RangeSolutionArea, "M&amp;A",RangeApproved)</calculatedColumnFormula>
    </tableColumn>
    <tableColumn id="5" xr3:uid="{00000000-0010-0000-1100-000005000000}" name="% Tot M&amp;A Exp of Total Exp" dataDxfId="383">
      <calculatedColumnFormula>ROUNDUP(IFERROR(Table1[[#This Row],[Total M&amp;A Expended]]/TotalApproved,0),4)</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Table summarizing M&amp;A expenditure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Table_Organization" displayName="Table_Organization" ref="A7:U30" totalsRowShown="0" headerRowDxfId="380" dataDxfId="379" tableBorderDxfId="378">
  <autoFilter ref="A7:U30" xr:uid="{00000000-0009-0000-0100-00001C000000}"/>
  <sortState xmlns:xlrd2="http://schemas.microsoft.com/office/spreadsheetml/2017/richdata2" ref="A8:U30">
    <sortCondition ref="A7:A30" customList="Planning,Organization,Equipment,Training,Exercise,M&amp;A,EOC Construction &amp; Renovation,Indirect Cost"/>
    <sortCondition ref="D7:D30"/>
    <sortCondition ref="E7:E30"/>
  </sortState>
  <tableColumns count="21">
    <tableColumn id="1" xr3:uid="{00000000-0010-0000-1300-000001000000}" name="Project" dataDxfId="377"/>
    <tableColumn id="2" xr3:uid="{00000000-0010-0000-1300-000002000000}" name="Direct /_x000a_Subaward" dataDxfId="376"/>
    <tableColumn id="3" xr3:uid="{00000000-0010-0000-1300-000003000000}" name="Organization" dataDxfId="375"/>
    <tableColumn id="4" xr3:uid="{00000000-0010-0000-1300-000004000000}" name="Solution Area_x000a_Sub-Category" dataDxfId="374"/>
    <tableColumn id="5" xr3:uid="{00000000-0010-0000-1300-000005000000}" name="Expenditure_x000a_Category" dataDxfId="373"/>
    <tableColumn id="6" xr3:uid="{00000000-0010-0000-1300-000006000000}" name="Detail" dataDxfId="372"/>
    <tableColumn id="7" xr3:uid="{00000000-0010-0000-1300-000007000000}" name="Budgeted_x000a_Cost" dataDxfId="371"/>
    <tableColumn id="8" xr3:uid="{00000000-0010-0000-1300-000008000000}" name="Previously _x000a_Approved_x000a_Amount" dataDxfId="370"/>
    <tableColumn id="9" xr3:uid="{00000000-0010-0000-1300-000009000000}" name="Amount_x000a_This Request" dataDxfId="369"/>
    <tableColumn id="10" xr3:uid="{00000000-0010-0000-1300-00000A000000}" name="Total_x000a_Approved" dataDxfId="368">
      <calculatedColumnFormula>I8+H8</calculatedColumnFormula>
    </tableColumn>
    <tableColumn id="11" xr3:uid="{00000000-0010-0000-1300-00000B000000}" name="Remaining_x000a_Balance" dataDxfId="367">
      <calculatedColumnFormula>G8-J8</calculatedColumnFormula>
    </tableColumn>
    <tableColumn id="12" xr3:uid="{00000000-0010-0000-1300-00000C000000}" name="Column1" dataDxfId="366"/>
    <tableColumn id="13" xr3:uid="{00000000-0010-0000-1300-00000D000000}" name="Column2" dataDxfId="365"/>
    <tableColumn id="14" xr3:uid="{00000000-0010-0000-1300-00000E000000}" name="Column3" dataDxfId="364"/>
    <tableColumn id="15" xr3:uid="{00000000-0010-0000-1300-00000F000000}" name="Column4" dataDxfId="363"/>
    <tableColumn id="16" xr3:uid="{00000000-0010-0000-1300-000010000000}" name="Column5" dataDxfId="362"/>
    <tableColumn id="17" xr3:uid="{00000000-0010-0000-1300-000011000000}" name="Column6" dataDxfId="361"/>
    <tableColumn id="18" xr3:uid="{00000000-0010-0000-1300-000012000000}" name="Column7" dataDxfId="360"/>
    <tableColumn id="19" xr3:uid="{00000000-0010-0000-1300-000013000000}" name="Column8" dataDxfId="359"/>
    <tableColumn id="20" xr3:uid="{00000000-0010-0000-1300-000014000000}" name="Column9" dataDxfId="358"/>
    <tableColumn id="21" xr3:uid="{00000000-0010-0000-1300-000015000000}" name="Column10" dataDxfId="357"/>
  </tableColumns>
  <tableStyleInfo name="TableStyleLight16" showFirstColumn="0" showLastColumn="0" showRowStripes="1" showColumnStripes="0"/>
  <extLst>
    <ext xmlns:x14="http://schemas.microsoft.com/office/spreadsheetml/2009/9/main" uri="{504A1905-F514-4f6f-8877-14C23A59335A}">
      <x14:table altTextSummary="Organization 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Table_Planning" displayName="Table_Planning" ref="A7:X30" headerRowDxfId="354" dataDxfId="353" totalsRowDxfId="351" tableBorderDxfId="352">
  <autoFilter ref="A7:X30" xr:uid="{00000000-0009-0000-0100-00001B000000}"/>
  <tableColumns count="24">
    <tableColumn id="1" xr3:uid="{00000000-0010-0000-1200-000001000000}" name="Project" totalsRowLabel="Total" dataDxfId="350" totalsRowDxfId="349"/>
    <tableColumn id="2" xr3:uid="{00000000-0010-0000-1200-000002000000}" name="Direct /_x000a_Subaward" dataDxfId="348" totalsRowDxfId="347"/>
    <tableColumn id="3" xr3:uid="{00000000-0010-0000-1200-000003000000}" name="Planning_x000a_Activity" dataDxfId="346" totalsRowDxfId="345"/>
    <tableColumn id="4" xr3:uid="{00000000-0010-0000-1200-000004000000}" name="Solution Area_x000a_Sub-Category" dataDxfId="344" totalsRowDxfId="343"/>
    <tableColumn id="5" xr3:uid="{00000000-0010-0000-1200-000005000000}" name="Expenditure_x000a_Category" dataDxfId="342" totalsRowDxfId="341"/>
    <tableColumn id="6" xr3:uid="{00000000-0010-0000-1200-000006000000}" name="Final_x000a_Product" dataDxfId="340" totalsRowDxfId="339"/>
    <tableColumn id="7" xr3:uid="{00000000-0010-0000-1200-000007000000}" name="Noncompetitive_x000a_Procurement_x000a_over 250k" dataDxfId="338" totalsRowDxfId="337"/>
    <tableColumn id="8" xr3:uid="{00000000-0010-0000-1200-000008000000}" name="Hold_x000a_Trigger" dataDxfId="336" totalsRowDxfId="335"/>
    <tableColumn id="9" xr3:uid="{00000000-0010-0000-1200-000009000000}" name="Approval_x000a_Date" dataDxfId="334" totalsRowDxfId="333"/>
    <tableColumn id="10" xr3:uid="{00000000-0010-0000-1200-00000A000000}" name="Budgeted_x000a_Cost" dataDxfId="332" totalsRowDxfId="331"/>
    <tableColumn id="11" xr3:uid="{00000000-0010-0000-1200-00000B000000}" name="Previously_x000a_Approved_x000a_Amount" dataDxfId="330" totalsRowDxfId="329"/>
    <tableColumn id="12" xr3:uid="{00000000-0010-0000-1200-00000C000000}" name="Amount_x000a_This Request" dataDxfId="328" totalsRowDxfId="327"/>
    <tableColumn id="13" xr3:uid="{00000000-0010-0000-1200-00000D000000}" name="Total_x000a_Approved" dataDxfId="326" totalsRowDxfId="325">
      <calculatedColumnFormula>L8+K8</calculatedColumnFormula>
    </tableColumn>
    <tableColumn id="14" xr3:uid="{00000000-0010-0000-1200-00000E000000}" name="Remaining_x000a_Balance" dataDxfId="324" totalsRowDxfId="323">
      <calculatedColumnFormula>J8-M8</calculatedColumnFormula>
    </tableColumn>
    <tableColumn id="15" xr3:uid="{00000000-0010-0000-1200-00000F000000}" name="Column1" dataDxfId="322" totalsRowDxfId="321"/>
    <tableColumn id="16" xr3:uid="{00000000-0010-0000-1200-000010000000}" name="Column2" dataDxfId="320" totalsRowDxfId="319"/>
    <tableColumn id="17" xr3:uid="{00000000-0010-0000-1200-000011000000}" name="Column3" dataDxfId="318" totalsRowDxfId="317"/>
    <tableColumn id="18" xr3:uid="{00000000-0010-0000-1200-000012000000}" name="Column4" dataDxfId="316" totalsRowDxfId="315"/>
    <tableColumn id="19" xr3:uid="{00000000-0010-0000-1200-000013000000}" name="Column5" dataDxfId="314" totalsRowDxfId="313"/>
    <tableColumn id="20" xr3:uid="{00000000-0010-0000-1200-000014000000}" name="Column6" dataDxfId="312" totalsRowDxfId="311"/>
    <tableColumn id="21" xr3:uid="{00000000-0010-0000-1200-000015000000}" name="Column7" dataDxfId="310" totalsRowDxfId="309"/>
    <tableColumn id="22" xr3:uid="{00000000-0010-0000-1200-000016000000}" name="Column8" dataDxfId="308" totalsRowDxfId="307"/>
    <tableColumn id="23" xr3:uid="{00000000-0010-0000-1200-000017000000}" name="Column9" dataDxfId="306" totalsRowDxfId="305"/>
    <tableColumn id="24" xr3:uid="{00000000-0010-0000-1200-000018000000}" name="Column10" totalsRowFunction="count" dataDxfId="304" totalsRowDxfId="303"/>
  </tableColumns>
  <tableStyleInfo name="TableStyleLight16" showFirstColumn="0" showLastColumn="0" showRowStripes="1" showColumnStripes="0"/>
  <extLst>
    <ext xmlns:x14="http://schemas.microsoft.com/office/spreadsheetml/2009/9/main" uri="{504A1905-F514-4f6f-8877-14C23A59335A}">
      <x14:table altTextSummary="Planning 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4000000}" name="Table_Equipment" displayName="Table_Equipment" ref="A7:AE40" totalsRowShown="0" headerRowDxfId="300" dataDxfId="299" tableBorderDxfId="298">
  <autoFilter ref="A7:AE40" xr:uid="{00000000-0009-0000-0100-00001E000000}"/>
  <sortState xmlns:xlrd2="http://schemas.microsoft.com/office/spreadsheetml/2017/richdata2" ref="A8:AE30">
    <sortCondition ref="A7:A30" customList="Planning,Organization,Equipment,Training,Exercise,M&amp;A,EOC Construction &amp; Renovation,Indirect Cost"/>
    <sortCondition ref="F7:F30"/>
  </sortState>
  <tableColumns count="31">
    <tableColumn id="1" xr3:uid="{00000000-0010-0000-1400-000001000000}" name="Project" dataDxfId="297"/>
    <tableColumn id="2" xr3:uid="{00000000-0010-0000-1400-000002000000}" name="Equipment Description_x000a_(include Qty.)" dataDxfId="296"/>
    <tableColumn id="3" xr3:uid="{00000000-0010-0000-1400-000003000000}" name="AEL#" dataDxfId="295"/>
    <tableColumn id="4" xr3:uid="{00000000-0010-0000-1400-000004000000}" name="AEL_x000a_Title" dataDxfId="294"/>
    <tableColumn id="5" xr3:uid="{00000000-0010-0000-1400-000005000000}" name="SAFECOM_x000a_Compliance" dataDxfId="293"/>
    <tableColumn id="6" xr3:uid="{00000000-0010-0000-1400-000006000000}" name="Solution Area_x000a_Sub-Category" dataDxfId="292"/>
    <tableColumn id="7" xr3:uid="{00000000-0010-0000-1400-000007000000}" name="Invoice_x000a_Number" dataDxfId="291"/>
    <tableColumn id="8" xr3:uid="{00000000-0010-0000-1400-000008000000}" name="Vendor" dataDxfId="290"/>
    <tableColumn id="9" xr3:uid="{00000000-0010-0000-1400-000009000000}" name="ID Tag_x000a_Number" dataDxfId="289"/>
    <tableColumn id="10" xr3:uid="{00000000-0010-0000-1400-00000A000000}" name="% of Federal Funds Used in the Purchase" dataDxfId="288"/>
    <tableColumn id="11" xr3:uid="{00000000-0010-0000-1400-00000B000000}" name="Condition &amp;_x000a_Disposition" dataDxfId="287"/>
    <tableColumn id="12" xr3:uid="{00000000-0010-0000-1400-00000C000000}" name="Deployed_x000a_Location" dataDxfId="286"/>
    <tableColumn id="13" xr3:uid="{00000000-0010-0000-1400-00000D000000}" name="Acquisition_x000a_Date" dataDxfId="285"/>
    <tableColumn id="14" xr3:uid="{00000000-0010-0000-1400-00000E000000}" name="Noncompetitive_x000a_Procurement_x000a_over $250k" dataDxfId="284"/>
    <tableColumn id="15" xr3:uid="{00000000-0010-0000-1400-00000F000000}" name="Hold_x000a_Trigger" dataDxfId="283"/>
    <tableColumn id="16" xr3:uid="{00000000-0010-0000-1400-000010000000}" name="Approval_x000a_Date" dataDxfId="282"/>
    <tableColumn id="17" xr3:uid="{00000000-0010-0000-1400-000011000000}" name="Budgeted_x000a_Cost" dataDxfId="281"/>
    <tableColumn id="18" xr3:uid="{00000000-0010-0000-1400-000012000000}" name="Previously_x000a_Approved_x000a_Amount" dataDxfId="280"/>
    <tableColumn id="19" xr3:uid="{00000000-0010-0000-1400-000013000000}" name="Amount_x000a_This Request" dataDxfId="279"/>
    <tableColumn id="20" xr3:uid="{00000000-0010-0000-1400-000014000000}" name="Total_x000a_Approved" dataDxfId="278">
      <calculatedColumnFormula>S8+R8</calculatedColumnFormula>
    </tableColumn>
    <tableColumn id="21" xr3:uid="{00000000-0010-0000-1400-000015000000}" name="Remaining_x000a_Balance" dataDxfId="277">
      <calculatedColumnFormula>Q8-T8</calculatedColumnFormula>
    </tableColumn>
    <tableColumn id="22" xr3:uid="{00000000-0010-0000-1400-000016000000}" name="Column1" dataDxfId="276"/>
    <tableColumn id="23" xr3:uid="{00000000-0010-0000-1400-000017000000}" name="Column2" dataDxfId="275"/>
    <tableColumn id="24" xr3:uid="{00000000-0010-0000-1400-000018000000}" name="Column3" dataDxfId="274"/>
    <tableColumn id="25" xr3:uid="{00000000-0010-0000-1400-000019000000}" name="Column4" dataDxfId="273"/>
    <tableColumn id="26" xr3:uid="{00000000-0010-0000-1400-00001A000000}" name="Column5" dataDxfId="272"/>
    <tableColumn id="27" xr3:uid="{00000000-0010-0000-1400-00001B000000}" name="Column6" dataDxfId="271"/>
    <tableColumn id="28" xr3:uid="{00000000-0010-0000-1400-00001C000000}" name="Column7" dataDxfId="270"/>
    <tableColumn id="29" xr3:uid="{00000000-0010-0000-1400-00001D000000}" name="Column8" dataDxfId="269"/>
    <tableColumn id="30" xr3:uid="{00000000-0010-0000-1400-00001E000000}" name="Column9" dataDxfId="268"/>
    <tableColumn id="31" xr3:uid="{00000000-0010-0000-1400-00001F000000}" name="Column10" dataDxfId="267"/>
  </tableColumns>
  <tableStyleInfo name="TableStyleLight16" showFirstColumn="0" showLastColumn="0" showRowStripes="1" showColumnStripes="0"/>
  <extLst>
    <ext xmlns:x14="http://schemas.microsoft.com/office/spreadsheetml/2009/9/main" uri="{504A1905-F514-4f6f-8877-14C23A59335A}">
      <x14:table altTextSummary="Equipment 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5000000}" name="Table_Training" displayName="Table_Training" ref="A7:AA30" totalsRowShown="0" headerRowDxfId="264" dataDxfId="263" tableBorderDxfId="262">
  <autoFilter ref="A7:AA30" xr:uid="{00000000-0009-0000-0100-00001F000000}"/>
  <sortState xmlns:xlrd2="http://schemas.microsoft.com/office/spreadsheetml/2017/richdata2" ref="A8:AA30">
    <sortCondition ref="A7:A30" customList="Planning,Organization,Equipment,Training,Exercise,M&amp;A,EOC Construction &amp; Renovation,Indirect Cost"/>
    <sortCondition ref="D7:D30"/>
    <sortCondition ref="E7:E30"/>
  </sortState>
  <tableColumns count="27">
    <tableColumn id="1" xr3:uid="{00000000-0010-0000-1500-000001000000}" name="Project" dataDxfId="261"/>
    <tableColumn id="2" xr3:uid="{00000000-0010-0000-1500-000002000000}" name="Direct /_x000a_Subaward" dataDxfId="260"/>
    <tableColumn id="3" xr3:uid="{00000000-0010-0000-1500-000003000000}" name="Course_x000a_Name" dataDxfId="259"/>
    <tableColumn id="4" xr3:uid="{00000000-0010-0000-1500-000004000000}" name="Solution Area_x000a_Sub-Category" dataDxfId="258"/>
    <tableColumn id="5" xr3:uid="{00000000-0010-0000-1500-000005000000}" name="Expenditure_x000a_Category" dataDxfId="257"/>
    <tableColumn id="6" xr3:uid="{00000000-0010-0000-1500-000006000000}" name="Feedback_x000a_Number" dataDxfId="256"/>
    <tableColumn id="7" xr3:uid="{00000000-0010-0000-1500-000007000000}" name="Training_x000a_Activity " dataDxfId="255"/>
    <tableColumn id="8" xr3:uid="{00000000-0010-0000-1500-000008000000}" name="Total # of_x000a_Trainee(s)" dataDxfId="254"/>
    <tableColumn id="9" xr3:uid="{00000000-0010-0000-1500-000009000000}" name="Identified_x000a_Host " dataDxfId="253"/>
    <tableColumn id="10" xr3:uid="{00000000-0010-0000-1500-00000A000000}" name="Noncompetitive_x000a_Procurement_x000a_over 250k" dataDxfId="252"/>
    <tableColumn id="11" xr3:uid="{00000000-0010-0000-1500-00000B000000}" name="Hold_x000a_Trigger" dataDxfId="251"/>
    <tableColumn id="12" xr3:uid="{00000000-0010-0000-1500-00000C000000}" name="Approval_x000a_Date" dataDxfId="250"/>
    <tableColumn id="13" xr3:uid="{00000000-0010-0000-1500-00000D000000}" name="Budgeted_x000a_Cost" dataDxfId="249"/>
    <tableColumn id="14" xr3:uid="{00000000-0010-0000-1500-00000E000000}" name="Previously_x000a_Approved_x000a_Amount" dataDxfId="248"/>
    <tableColumn id="15" xr3:uid="{00000000-0010-0000-1500-00000F000000}" name="Amount_x000a_This Request" dataDxfId="247"/>
    <tableColumn id="16" xr3:uid="{00000000-0010-0000-1500-000010000000}" name="Total_x000a_Approved" dataDxfId="246">
      <calculatedColumnFormula>O8+N8</calculatedColumnFormula>
    </tableColumn>
    <tableColumn id="17" xr3:uid="{00000000-0010-0000-1500-000011000000}" name="Remaining_x000a_Balance" dataDxfId="245">
      <calculatedColumnFormula>M8-P8</calculatedColumnFormula>
    </tableColumn>
    <tableColumn id="18" xr3:uid="{00000000-0010-0000-1500-000012000000}" name="Column1" dataDxfId="244"/>
    <tableColumn id="19" xr3:uid="{00000000-0010-0000-1500-000013000000}" name="Column2" dataDxfId="243"/>
    <tableColumn id="20" xr3:uid="{00000000-0010-0000-1500-000014000000}" name="Column3" dataDxfId="242"/>
    <tableColumn id="21" xr3:uid="{00000000-0010-0000-1500-000015000000}" name="Column4" dataDxfId="241"/>
    <tableColumn id="22" xr3:uid="{00000000-0010-0000-1500-000016000000}" name="Column5" dataDxfId="240"/>
    <tableColumn id="23" xr3:uid="{00000000-0010-0000-1500-000017000000}" name="Column6" dataDxfId="239"/>
    <tableColumn id="24" xr3:uid="{00000000-0010-0000-1500-000018000000}" name="Column7" dataDxfId="238"/>
    <tableColumn id="25" xr3:uid="{00000000-0010-0000-1500-000019000000}" name="Column8" dataDxfId="237"/>
    <tableColumn id="26" xr3:uid="{00000000-0010-0000-1500-00001A000000}" name="Column9" dataDxfId="236"/>
    <tableColumn id="27" xr3:uid="{00000000-0010-0000-1500-00001B000000}" name="Column10" dataDxfId="235"/>
  </tableColumns>
  <tableStyleInfo name="TableStyleLight16" showFirstColumn="0" showLastColumn="0" showRowStripes="1" showColumnStripes="0"/>
  <extLst>
    <ext xmlns:x14="http://schemas.microsoft.com/office/spreadsheetml/2009/9/main" uri="{504A1905-F514-4f6f-8877-14C23A59335A}">
      <x14:table altTextSummary="Training 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6000000}" name="Table_Exercise" displayName="Table_Exercise" ref="A7:AA30" totalsRowShown="0" headerRowDxfId="232" dataDxfId="231" tableBorderDxfId="230">
  <autoFilter ref="A7:AA30" xr:uid="{00000000-0009-0000-0100-00002E000000}"/>
  <tableColumns count="27">
    <tableColumn id="1" xr3:uid="{00000000-0010-0000-1600-000001000000}" name="Project" dataDxfId="229"/>
    <tableColumn id="2" xr3:uid="{00000000-0010-0000-1600-000002000000}" name="Direct /_x000a_Subaward" dataDxfId="228"/>
    <tableColumn id="3" xr3:uid="{00000000-0010-0000-1600-000003000000}" name="Exercise_x000a_Title" dataDxfId="227"/>
    <tableColumn id="4" xr3:uid="{00000000-0010-0000-1600-000004000000}" name="Solution Area_x000a_Sub-Category" dataDxfId="226"/>
    <tableColumn id="5" xr3:uid="{00000000-0010-0000-1600-000005000000}" name="Expenditure_x000a_Category" dataDxfId="225"/>
    <tableColumn id="6" xr3:uid="{00000000-0010-0000-1600-000006000000}" name="Exercise_x000a_Type" dataDxfId="224"/>
    <tableColumn id="7" xr3:uid="{00000000-0010-0000-1600-000007000000}" name="Identified_x000a_Host" dataDxfId="223"/>
    <tableColumn id="8" xr3:uid="{00000000-0010-0000-1600-000008000000}" name="Date of_x000a_Exercise" dataDxfId="222"/>
    <tableColumn id="9" xr3:uid="{00000000-0010-0000-1600-000009000000}" name="Date AAR/IP_x000a_E-mailed to_x000a_HSEEP" dataDxfId="221"/>
    <tableColumn id="10" xr3:uid="{00000000-0010-0000-1600-00000A000000}" name="Noncompetitive_x000a_Procurement_x000a_over $250k" dataDxfId="220"/>
    <tableColumn id="11" xr3:uid="{00000000-0010-0000-1600-00000B000000}" name="Hold_x000a_Trigger" dataDxfId="219"/>
    <tableColumn id="12" xr3:uid="{00000000-0010-0000-1600-00000C000000}" name="Approval_x000a_Date" dataDxfId="218"/>
    <tableColumn id="13" xr3:uid="{00000000-0010-0000-1600-00000D000000}" name="Budgeted_x000a_Cost" dataDxfId="217"/>
    <tableColumn id="14" xr3:uid="{00000000-0010-0000-1600-00000E000000}" name="Previously_x000a_Approved_x000a_Amount" dataDxfId="216"/>
    <tableColumn id="15" xr3:uid="{00000000-0010-0000-1600-00000F000000}" name="Amount_x000a_This Request" dataDxfId="215"/>
    <tableColumn id="16" xr3:uid="{00000000-0010-0000-1600-000010000000}" name="Total_x000a_Approved" dataDxfId="214">
      <calculatedColumnFormula>O8+N8</calculatedColumnFormula>
    </tableColumn>
    <tableColumn id="17" xr3:uid="{00000000-0010-0000-1600-000011000000}" name="Remaining_x000a_Balance" dataDxfId="213">
      <calculatedColumnFormula>M8-P8</calculatedColumnFormula>
    </tableColumn>
    <tableColumn id="18" xr3:uid="{00000000-0010-0000-1600-000012000000}" name="Column1" dataDxfId="212"/>
    <tableColumn id="19" xr3:uid="{00000000-0010-0000-1600-000013000000}" name="Column2" dataDxfId="211"/>
    <tableColumn id="20" xr3:uid="{00000000-0010-0000-1600-000014000000}" name="Column3" dataDxfId="210"/>
    <tableColumn id="21" xr3:uid="{00000000-0010-0000-1600-000015000000}" name="Column4" dataDxfId="209"/>
    <tableColumn id="22" xr3:uid="{00000000-0010-0000-1600-000016000000}" name="Column5" dataDxfId="208"/>
    <tableColumn id="23" xr3:uid="{00000000-0010-0000-1600-000017000000}" name="Column6" dataDxfId="207"/>
    <tableColumn id="24" xr3:uid="{00000000-0010-0000-1600-000018000000}" name="Column7" dataDxfId="206"/>
    <tableColumn id="25" xr3:uid="{00000000-0010-0000-1600-000019000000}" name="Column8" dataDxfId="205"/>
    <tableColumn id="26" xr3:uid="{00000000-0010-0000-1600-00001A000000}" name="Column9" dataDxfId="204"/>
    <tableColumn id="27" xr3:uid="{00000000-0010-0000-1600-00001B000000}" name="Column10" dataDxfId="203"/>
  </tableColumns>
  <tableStyleInfo name="TableStyleLight16" showFirstColumn="0" showLastColumn="0" showRowStripes="1" showColumnStripes="0"/>
  <extLst>
    <ext xmlns:x14="http://schemas.microsoft.com/office/spreadsheetml/2009/9/main" uri="{504A1905-F514-4f6f-8877-14C23A59335A}">
      <x14:table altTextSummary="Exercise 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7000000}" name="Table_MA" displayName="Table_MA" ref="A7:T30" totalsRowShown="0" headerRowDxfId="200" dataDxfId="199" tableBorderDxfId="198">
  <autoFilter ref="A7:T30" xr:uid="{00000000-0009-0000-0100-00002F000000}"/>
  <tableColumns count="20">
    <tableColumn id="1" xr3:uid="{00000000-0010-0000-1700-000001000000}" name="Project" dataDxfId="197"/>
    <tableColumn id="2" xr3:uid="{00000000-0010-0000-1700-000002000000}" name="Activity" dataDxfId="196"/>
    <tableColumn id="3" xr3:uid="{00000000-0010-0000-1700-000003000000}" name="Solution Area_x000a_Sub-Category" dataDxfId="195"/>
    <tableColumn id="4" xr3:uid="{00000000-0010-0000-1700-000004000000}" name="Expenditure_x000a_Category" dataDxfId="194"/>
    <tableColumn id="5" xr3:uid="{00000000-0010-0000-1700-000005000000}" name="Detail" dataDxfId="193"/>
    <tableColumn id="6" xr3:uid="{00000000-0010-0000-1700-000006000000}" name="Budgeted_x000a_Cost" dataDxfId="192"/>
    <tableColumn id="7" xr3:uid="{00000000-0010-0000-1700-000007000000}" name="Previously_x000a_Approved_x000a_Amount" dataDxfId="191"/>
    <tableColumn id="8" xr3:uid="{00000000-0010-0000-1700-000008000000}" name="Amount_x000a_This Request" dataDxfId="190"/>
    <tableColumn id="9" xr3:uid="{00000000-0010-0000-1700-000009000000}" name="Total_x000a_Approved" dataDxfId="189">
      <calculatedColumnFormula>H8+G8</calculatedColumnFormula>
    </tableColumn>
    <tableColumn id="10" xr3:uid="{00000000-0010-0000-1700-00000A000000}" name="Remaining_x000a_Balance" dataDxfId="188">
      <calculatedColumnFormula>F8-I8</calculatedColumnFormula>
    </tableColumn>
    <tableColumn id="11" xr3:uid="{00000000-0010-0000-1700-00000B000000}" name="Column1" dataDxfId="187"/>
    <tableColumn id="12" xr3:uid="{00000000-0010-0000-1700-00000C000000}" name="Column2" dataDxfId="186"/>
    <tableColumn id="13" xr3:uid="{00000000-0010-0000-1700-00000D000000}" name="Column3" dataDxfId="185"/>
    <tableColumn id="14" xr3:uid="{00000000-0010-0000-1700-00000E000000}" name="Column4" dataDxfId="184"/>
    <tableColumn id="15" xr3:uid="{00000000-0010-0000-1700-00000F000000}" name="Column5" dataDxfId="183"/>
    <tableColumn id="16" xr3:uid="{00000000-0010-0000-1700-000010000000}" name="Column6" dataDxfId="182"/>
    <tableColumn id="17" xr3:uid="{00000000-0010-0000-1700-000011000000}" name="Column7" dataDxfId="181"/>
    <tableColumn id="18" xr3:uid="{00000000-0010-0000-1700-000012000000}" name="Column8" dataDxfId="180"/>
    <tableColumn id="19" xr3:uid="{00000000-0010-0000-1700-000013000000}" name="Column9" dataDxfId="179"/>
    <tableColumn id="20" xr3:uid="{00000000-0010-0000-1700-000014000000}" name="Column10" dataDxfId="178"/>
  </tableColumns>
  <tableStyleInfo name="TableStyleLight16" showFirstColumn="0" showLastColumn="0" showRowStripes="1" showColumnStripes="0"/>
  <extLst>
    <ext xmlns:x14="http://schemas.microsoft.com/office/spreadsheetml/2009/9/main" uri="{504A1905-F514-4f6f-8877-14C23A59335A}">
      <x14:table altTextSummary="M&amp;A tabl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8000000}" name="Table_Indirect" displayName="Table_Indirect" ref="A7:T30" totalsRowShown="0" headerRowDxfId="175" dataDxfId="174" tableBorderDxfId="173">
  <autoFilter ref="A7:T30" xr:uid="{00000000-0009-0000-0100-000030000000}"/>
  <sortState xmlns:xlrd2="http://schemas.microsoft.com/office/spreadsheetml/2017/richdata2" ref="A8:T30">
    <sortCondition ref="A7:A30" customList="Planning,Organization,Equipment,Training,Exercise,M&amp;A,EOC Construction &amp; Renovation,Indirect Cost"/>
    <sortCondition ref="C7:C30"/>
  </sortState>
  <tableColumns count="20">
    <tableColumn id="1" xr3:uid="{00000000-0010-0000-1800-000001000000}" name="Project" dataDxfId="172"/>
    <tableColumn id="2" xr3:uid="{00000000-0010-0000-1800-000002000000}" name="Activity" dataDxfId="171"/>
    <tableColumn id="3" xr3:uid="{00000000-0010-0000-1800-000003000000}" name="Solution Area_x000a_Sub-Category" dataDxfId="170"/>
    <tableColumn id="4" xr3:uid="{00000000-0010-0000-1800-000004000000}" name="ICR Base" dataDxfId="169"/>
    <tableColumn id="5" xr3:uid="{00000000-0010-0000-1800-000005000000}" name="Rate" dataDxfId="168"/>
    <tableColumn id="6" xr3:uid="{00000000-0010-0000-1800-000006000000}" name="Budgeted_x000a_Cost" dataDxfId="167"/>
    <tableColumn id="7" xr3:uid="{00000000-0010-0000-1800-000007000000}" name="Previously Approved_x000a_Amount" dataDxfId="166"/>
    <tableColumn id="8" xr3:uid="{00000000-0010-0000-1800-000008000000}" name="Amount_x000a_This Request" dataDxfId="165"/>
    <tableColumn id="9" xr3:uid="{00000000-0010-0000-1800-000009000000}" name="Total _x000a_Approved" dataDxfId="164">
      <calculatedColumnFormula>H8+G8</calculatedColumnFormula>
    </tableColumn>
    <tableColumn id="10" xr3:uid="{00000000-0010-0000-1800-00000A000000}" name="Remaining_x000a_Balance" dataDxfId="163">
      <calculatedColumnFormula>F8-I8</calculatedColumnFormula>
    </tableColumn>
    <tableColumn id="11" xr3:uid="{00000000-0010-0000-1800-00000B000000}" name="Column1" dataDxfId="162"/>
    <tableColumn id="12" xr3:uid="{00000000-0010-0000-1800-00000C000000}" name="Column2" dataDxfId="161"/>
    <tableColumn id="13" xr3:uid="{00000000-0010-0000-1800-00000D000000}" name="Column3" dataDxfId="160"/>
    <tableColumn id="14" xr3:uid="{00000000-0010-0000-1800-00000E000000}" name="Column4" dataDxfId="159"/>
    <tableColumn id="15" xr3:uid="{00000000-0010-0000-1800-00000F000000}" name="Column5" dataDxfId="158"/>
    <tableColumn id="16" xr3:uid="{00000000-0010-0000-1800-000010000000}" name="Column6" dataDxfId="157"/>
    <tableColumn id="17" xr3:uid="{00000000-0010-0000-1800-000011000000}" name="Column7" dataDxfId="156"/>
    <tableColumn id="18" xr3:uid="{00000000-0010-0000-1800-000012000000}" name="Column8" dataDxfId="155"/>
    <tableColumn id="19" xr3:uid="{00000000-0010-0000-1800-000013000000}" name="Column9" dataDxfId="154"/>
    <tableColumn id="20" xr3:uid="{00000000-0010-0000-1800-000014000000}" name="Column10" dataDxfId="153"/>
  </tableColumns>
  <tableStyleInfo name="TableStyleLight16" showFirstColumn="0" showLastColumn="0" showRowStripes="1" showColumnStripes="0"/>
  <extLst>
    <ext xmlns:x14="http://schemas.microsoft.com/office/spreadsheetml/2009/9/main" uri="{504A1905-F514-4f6f-8877-14C23A59335A}">
      <x14:table altTextSummary="Indirecct Costs tabl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9000000}" name="Table_Match" displayName="Table_Match" ref="A7:W40" totalsRowShown="0" headerRowDxfId="148" dataDxfId="147" tableBorderDxfId="146">
  <autoFilter ref="A7:W40" xr:uid="{00000000-0009-0000-0100-000033000000}"/>
  <tableColumns count="23">
    <tableColumn id="1" xr3:uid="{00000000-0010-0000-1900-000001000000}" name="Project" dataDxfId="145"/>
    <tableColumn id="2" xr3:uid="{00000000-0010-0000-1900-000002000000}" name="Direct /_x000a_Subaward" dataDxfId="144"/>
    <tableColumn id="3" xr3:uid="{00000000-0010-0000-1900-000003000000}" name="Project Title" dataDxfId="143"/>
    <tableColumn id="4" xr3:uid="{00000000-0010-0000-1900-000004000000}" name="Match Description" dataDxfId="142"/>
    <tableColumn id="5" xr3:uid="{00000000-0010-0000-1900-000005000000}" name="Solution_x000a_Area" dataDxfId="141"/>
    <tableColumn id="6" xr3:uid="{00000000-0010-0000-1900-000006000000}" name="Solution Area_x000a_Sub-Category" dataDxfId="140"/>
    <tableColumn id="7" xr3:uid="{00000000-0010-0000-1900-000007000000}" name="Type of_x000a_Match" dataDxfId="139"/>
    <tableColumn id="8" xr3:uid="{00000000-0010-0000-1900-000008000000}" name="Total_x000a_Budgeted_x000a_Match" dataDxfId="138"/>
    <tableColumn id="9" xr3:uid="{00000000-0010-0000-1900-000009000000}" name="Previously_x000a_Expended_x000a_Match" dataDxfId="137"/>
    <tableColumn id="10" xr3:uid="{00000000-0010-0000-1900-00000A000000}" name="Current_x000a_Match" dataDxfId="136"/>
    <tableColumn id="11" xr3:uid="{00000000-0010-0000-1900-00000B000000}" name="Total Match_x000a_Expended" dataDxfId="135">
      <calculatedColumnFormula>J8+I8</calculatedColumnFormula>
    </tableColumn>
    <tableColumn id="12" xr3:uid="{00000000-0010-0000-1900-00000C000000}" name="Remaining_x000a_Balance" dataDxfId="134">
      <calculatedColumnFormula>H8-K8</calculatedColumnFormula>
    </tableColumn>
    <tableColumn id="13" xr3:uid="{00000000-0010-0000-1900-00000D000000}" name="Percentage_x000a_Expended" dataDxfId="133">
      <calculatedColumnFormula>IFERROR(K8/H8, 0)</calculatedColumnFormula>
    </tableColumn>
    <tableColumn id="14" xr3:uid="{00000000-0010-0000-1900-00000E000000}" name="Column1" dataDxfId="132"/>
    <tableColumn id="15" xr3:uid="{00000000-0010-0000-1900-00000F000000}" name="Column2" dataDxfId="131"/>
    <tableColumn id="16" xr3:uid="{00000000-0010-0000-1900-000010000000}" name="Column3" dataDxfId="130"/>
    <tableColumn id="17" xr3:uid="{00000000-0010-0000-1900-000011000000}" name="Column4" dataDxfId="129"/>
    <tableColumn id="18" xr3:uid="{00000000-0010-0000-1900-000012000000}" name="Column5" dataDxfId="128"/>
    <tableColumn id="19" xr3:uid="{00000000-0010-0000-1900-000013000000}" name="Column6" dataDxfId="127"/>
    <tableColumn id="20" xr3:uid="{00000000-0010-0000-1900-000014000000}" name="Column7" dataDxfId="126"/>
    <tableColumn id="21" xr3:uid="{00000000-0010-0000-1900-000015000000}" name="Column8" dataDxfId="125"/>
    <tableColumn id="22" xr3:uid="{00000000-0010-0000-1900-000016000000}" name="Column9" dataDxfId="124"/>
    <tableColumn id="23" xr3:uid="{00000000-0010-0000-1900-000017000000}" name="Column10" dataDxfId="123"/>
  </tableColumns>
  <tableStyleInfo name="TableStyleLight16" showFirstColumn="0" showLastColumn="0" showRowStripes="1" showColumnStripes="0"/>
  <extLst>
    <ext xmlns:x14="http://schemas.microsoft.com/office/spreadsheetml/2009/9/main" uri="{504A1905-F514-4f6f-8877-14C23A59335A}">
      <x14:table altTextSummary="Match 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A000000}" name="Table_CC" displayName="Table_CC" ref="A7:W30" totalsRowShown="0" headerRowDxfId="122" dataDxfId="121" tableBorderDxfId="120">
  <autoFilter ref="A7:W30" xr:uid="{00000000-0009-0000-0100-000031000000}"/>
  <sortState xmlns:xlrd2="http://schemas.microsoft.com/office/spreadsheetml/2017/richdata2" ref="A8:W30">
    <sortCondition ref="A7:A30" customList="Planning,Organization,Equipment,Training,Exercise,M&amp;A,EOC Construction &amp; Renovation,Indirect Cost"/>
    <sortCondition ref="E7:E30" customList="Planning,Organization,Equipment,Training,Exercise,M&amp;A,EOC Construction &amp; Renovation,Indirect Cost"/>
    <sortCondition ref="F7:F30"/>
    <sortCondition ref="G7:G30"/>
  </sortState>
  <tableColumns count="23">
    <tableColumn id="1" xr3:uid="{00000000-0010-0000-1A00-000001000000}" name="Project" dataDxfId="119"/>
    <tableColumn id="2" xr3:uid="{00000000-0010-0000-1A00-000002000000}" name="Consulting Firm /_x000a_Consultant Name" dataDxfId="118"/>
    <tableColumn id="3" xr3:uid="{00000000-0010-0000-1A00-000003000000}" name="Project /_x000a_Description of Services" dataDxfId="117"/>
    <tableColumn id="4" xr3:uid="{00000000-0010-0000-1A00-000004000000}" name="Deliverable" dataDxfId="116"/>
    <tableColumn id="5" xr3:uid="{00000000-0010-0000-1A00-000005000000}" name="Solution_x000a_Area" dataDxfId="115"/>
    <tableColumn id="6" xr3:uid="{00000000-0010-0000-1A00-000006000000}" name="Solution Area_x000a_Sub-Category" dataDxfId="114"/>
    <tableColumn id="7" xr3:uid="{00000000-0010-0000-1A00-000007000000}" name="Expenditure_x000a_Category" dataDxfId="113"/>
    <tableColumn id="8" xr3:uid="{00000000-0010-0000-1A00-000008000000}" name="Noncompetitive_x000a_Procurement_x000a_over $250k" dataDxfId="112"/>
    <tableColumn id="9" xr3:uid="{00000000-0010-0000-1A00-000009000000}" name="Hold_x000a_Trigger" dataDxfId="111"/>
    <tableColumn id="10" xr3:uid="{00000000-0010-0000-1A00-00000A000000}" name="Approval_x000a_Date" dataDxfId="110"/>
    <tableColumn id="11" xr3:uid="{00000000-0010-0000-1A00-00000B000000}" name="Period of_x000a_Expenditure" dataDxfId="109"/>
    <tableColumn id="12" xr3:uid="{00000000-0010-0000-1A00-00000C000000}" name="Fee for Deliverable" dataDxfId="108"/>
    <tableColumn id="13" xr3:uid="{00000000-0010-0000-1A00-00000D000000}" name="Total Cost Charged to Grant" dataDxfId="107"/>
    <tableColumn id="14" xr3:uid="{00000000-0010-0000-1A00-00000E000000}" name="Column1" dataDxfId="106"/>
    <tableColumn id="15" xr3:uid="{00000000-0010-0000-1A00-00000F000000}" name="Column2" dataDxfId="105"/>
    <tableColumn id="16" xr3:uid="{00000000-0010-0000-1A00-000010000000}" name="Column3" dataDxfId="104"/>
    <tableColumn id="17" xr3:uid="{00000000-0010-0000-1A00-000011000000}" name="Column4" dataDxfId="103"/>
    <tableColumn id="18" xr3:uid="{00000000-0010-0000-1A00-000012000000}" name="Column5" dataDxfId="102"/>
    <tableColumn id="19" xr3:uid="{00000000-0010-0000-1A00-000013000000}" name="Column6" dataDxfId="101"/>
    <tableColumn id="20" xr3:uid="{00000000-0010-0000-1A00-000014000000}" name="Column7" dataDxfId="100"/>
    <tableColumn id="21" xr3:uid="{00000000-0010-0000-1A00-000015000000}" name="Column8" dataDxfId="99"/>
    <tableColumn id="22" xr3:uid="{00000000-0010-0000-1A00-000016000000}" name="Column9" dataDxfId="98"/>
    <tableColumn id="23" xr3:uid="{00000000-0010-0000-1A00-000017000000}" name="Column10" dataDxfId="97"/>
  </tableColumns>
  <tableStyleInfo name="TableStyleLight16" showFirstColumn="0" showLastColumn="0" showRowStripes="1" showColumnStripes="0"/>
  <extLst>
    <ext xmlns:x14="http://schemas.microsoft.com/office/spreadsheetml/2009/9/main" uri="{504A1905-F514-4f6f-8877-14C23A59335A}">
      <x14:table altTextSummary="Consultant/Contractor 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B000000}" name="Table_Personnel" displayName="Table_Personnel" ref="A7:S30" totalsRowShown="0" headerRowDxfId="96" dataDxfId="95" tableBorderDxfId="94">
  <autoFilter ref="A7:S30" xr:uid="{00000000-0009-0000-0100-000032000000}"/>
  <tableColumns count="19">
    <tableColumn id="1" xr3:uid="{00000000-0010-0000-1B00-000001000000}" name="Project" dataDxfId="93"/>
    <tableColumn id="2" xr3:uid="{00000000-0010-0000-1B00-000002000000}" name="Employee Name" dataDxfId="92"/>
    <tableColumn id="3" xr3:uid="{00000000-0010-0000-1B00-000003000000}" name="Project /_x000a_Deliverable" dataDxfId="91"/>
    <tableColumn id="4" xr3:uid="{00000000-0010-0000-1B00-000004000000}" name="Solution_x000a_Area" dataDxfId="90"/>
    <tableColumn id="5" xr3:uid="{00000000-0010-0000-1B00-000005000000}" name="Solution Area_x000a_Sub-Category" dataDxfId="89"/>
    <tableColumn id="6" xr3:uid="{00000000-0010-0000-1B00-000006000000}" name="Dates of Payroll Period" dataDxfId="88"/>
    <tableColumn id="7" xr3:uid="{00000000-0010-0000-1B00-000007000000}" name="Total Salary &amp; Benefits Charged for this Reporting Period " dataDxfId="87"/>
    <tableColumn id="8" xr3:uid="{00000000-0010-0000-1B00-000008000000}" name="Total Project Hours" dataDxfId="86"/>
    <tableColumn id="9" xr3:uid="{00000000-0010-0000-1B00-000009000000}" name="Total Cost Charged to Grant" dataDxfId="85"/>
    <tableColumn id="10" xr3:uid="{00000000-0010-0000-1B00-00000A000000}" name="Column1" dataDxfId="84"/>
    <tableColumn id="11" xr3:uid="{00000000-0010-0000-1B00-00000B000000}" name="Column2" dataDxfId="83"/>
    <tableColumn id="12" xr3:uid="{00000000-0010-0000-1B00-00000C000000}" name="Column3" dataDxfId="82"/>
    <tableColumn id="13" xr3:uid="{00000000-0010-0000-1B00-00000D000000}" name="Column4" dataDxfId="81"/>
    <tableColumn id="14" xr3:uid="{00000000-0010-0000-1B00-00000E000000}" name="Column5" dataDxfId="80"/>
    <tableColumn id="15" xr3:uid="{00000000-0010-0000-1B00-00000F000000}" name="Column6" dataDxfId="79"/>
    <tableColumn id="16" xr3:uid="{00000000-0010-0000-1B00-000010000000}" name="Column7" dataDxfId="78"/>
    <tableColumn id="17" xr3:uid="{00000000-0010-0000-1B00-000011000000}" name="Column8" dataDxfId="77"/>
    <tableColumn id="18" xr3:uid="{00000000-0010-0000-1B00-000012000000}" name="Column9" dataDxfId="76"/>
    <tableColumn id="19" xr3:uid="{00000000-0010-0000-1B00-000013000000}" name="Column10" dataDxfId="75"/>
  </tableColumns>
  <tableStyleInfo name="TableStyleLight16" showFirstColumn="0" showLastColumn="0" showRowStripes="1" showColumnStripes="0"/>
  <extLst>
    <ext xmlns:x14="http://schemas.microsoft.com/office/spreadsheetml/2009/9/main" uri="{504A1905-F514-4f6f-8877-14C23A59335A}">
      <x14:table altTextSummary="Personnel 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C000000}" name="Table_ICR1" displayName="Table_ICR1" ref="A10:N13" totalsRowCount="1" headerRowDxfId="74" dataDxfId="72" totalsRowDxfId="70" headerRowBorderDxfId="73" tableBorderDxfId="71" totalsRowBorderDxfId="69">
  <autoFilter ref="A10:N12" xr:uid="{00000000-0009-0000-0100-000036000000}"/>
  <tableColumns count="14">
    <tableColumn id="1" xr3:uid="{00000000-0010-0000-1C00-000001000000}" name="DIRECT COSTS" totalsRowLabel="SUBTOTAL ELIGIBLE DIRECT COSTS" dataDxfId="68" totalsRowDxfId="67"/>
    <tableColumn id="2" xr3:uid="{00000000-0010-0000-1C00-000002000000}" name="TOTAL COSTS" totalsRowFunction="sum" dataDxfId="66" totalsRowDxfId="65"/>
    <tableColumn id="3" xr3:uid="{00000000-0010-0000-1C00-000003000000}" name="LESS DISTORTING COSTS" totalsRowFunction="sum" dataDxfId="64" totalsRowDxfId="63"/>
    <tableColumn id="4" xr3:uid="{00000000-0010-0000-1C00-000004000000}" name="COSTS APPLICABLE TO ICR" totalsRowFunction="sum" dataDxfId="62" totalsRowDxfId="61">
      <calculatedColumnFormula>(Table_ICR1[[#This Row],[TOTAL COSTS]])-(Table_ICR1[[#This Row],[LESS DISTORTING COSTS]])</calculatedColumnFormula>
    </tableColumn>
    <tableColumn id="5" xr3:uid="{00000000-0010-0000-1C00-000005000000}" name="Column1" dataDxfId="60" totalsRowDxfId="59"/>
    <tableColumn id="6" xr3:uid="{00000000-0010-0000-1C00-000006000000}" name="Column2" dataDxfId="58" totalsRowDxfId="57"/>
    <tableColumn id="7" xr3:uid="{00000000-0010-0000-1C00-000007000000}" name="Column3" dataDxfId="56" totalsRowDxfId="55"/>
    <tableColumn id="8" xr3:uid="{00000000-0010-0000-1C00-000008000000}" name="Column4" dataDxfId="54" totalsRowDxfId="53"/>
    <tableColumn id="9" xr3:uid="{00000000-0010-0000-1C00-000009000000}" name="Column5" dataDxfId="52" totalsRowDxfId="51"/>
    <tableColumn id="10" xr3:uid="{00000000-0010-0000-1C00-00000A000000}" name="Column6" dataDxfId="50" totalsRowDxfId="49"/>
    <tableColumn id="11" xr3:uid="{00000000-0010-0000-1C00-00000B000000}" name="Column7" dataDxfId="48" totalsRowDxfId="47"/>
    <tableColumn id="12" xr3:uid="{00000000-0010-0000-1C00-00000C000000}" name="Column8" dataDxfId="46" totalsRowDxfId="45"/>
    <tableColumn id="13" xr3:uid="{00000000-0010-0000-1C00-00000D000000}" name="Column9" dataDxfId="44" totalsRowDxfId="43"/>
    <tableColumn id="14" xr3:uid="{00000000-0010-0000-1C00-00000E000000}" name="Column10" totalsRowFunction="count" dataDxfId="42" totalsRowDxfId="41"/>
  </tableColumns>
  <tableStyleInfo name="TableStyleLight16" showFirstColumn="0" showLastColumn="0" showRowStripes="1" showColumnStripes="0"/>
  <extLst>
    <ext xmlns:x14="http://schemas.microsoft.com/office/spreadsheetml/2009/9/main" uri="{504A1905-F514-4f6f-8877-14C23A59335A}">
      <x14:table altTextSummary="Direct Costs 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D000000}" name="Table_ICR2" displayName="Table_ICR2" ref="A15:N23" totalsRowCount="1" headerRowDxfId="40" dataDxfId="39" totalsRowDxfId="37" tableBorderDxfId="38">
  <autoFilter ref="A15:N22" xr:uid="{00000000-0009-0000-0100-000037000000}"/>
  <tableColumns count="14">
    <tableColumn id="1" xr3:uid="{00000000-0010-0000-1D00-000001000000}" name="SUBAWARDS" totalsRowLabel="SUBTOTAL ELIGIBLE SUBAWARD COSTS" dataDxfId="36" totalsRowDxfId="35"/>
    <tableColumn id="2" xr3:uid="{00000000-0010-0000-1D00-000002000000}" name="TOTAL COSTS" totalsRowFunction="sum" dataDxfId="34" totalsRowDxfId="33"/>
    <tableColumn id="3" xr3:uid="{00000000-0010-0000-1D00-000003000000}" name="LESS EXCLUDED SUBAWARD COSTS" totalsRowFunction="sum" dataDxfId="32" totalsRowDxfId="31">
      <calculatedColumnFormula>IF(Table_ICR2[[#This Row],[TOTAL COSTS]]&gt;25000,Table_ICR2[[#This Row],[TOTAL COSTS]]-25000,0)</calculatedColumnFormula>
    </tableColumn>
    <tableColumn id="4" xr3:uid="{00000000-0010-0000-1D00-000004000000}" name="COSTS APPLICABLE TO ICR" totalsRowFunction="sum" dataDxfId="30" totalsRowDxfId="29">
      <calculatedColumnFormula>(Table_ICR2[[#This Row],[TOTAL COSTS]])-(Table_ICR2[[#This Row],[LESS EXCLUDED SUBAWARD COSTS]])</calculatedColumnFormula>
    </tableColumn>
    <tableColumn id="5" xr3:uid="{00000000-0010-0000-1D00-000005000000}" name="Column1" dataDxfId="28" totalsRowDxfId="27"/>
    <tableColumn id="6" xr3:uid="{00000000-0010-0000-1D00-000006000000}" name="Column2" dataDxfId="26" totalsRowDxfId="25"/>
    <tableColumn id="7" xr3:uid="{00000000-0010-0000-1D00-000007000000}" name="Column3" dataDxfId="24" totalsRowDxfId="23"/>
    <tableColumn id="8" xr3:uid="{00000000-0010-0000-1D00-000008000000}" name="Column4" dataDxfId="22" totalsRowDxfId="21"/>
    <tableColumn id="9" xr3:uid="{00000000-0010-0000-1D00-000009000000}" name="Column5" dataDxfId="20" totalsRowDxfId="19"/>
    <tableColumn id="10" xr3:uid="{00000000-0010-0000-1D00-00000A000000}" name="Column6" dataDxfId="18" totalsRowDxfId="17"/>
    <tableColumn id="11" xr3:uid="{00000000-0010-0000-1D00-00000B000000}" name="Column7" dataDxfId="16" totalsRowDxfId="15"/>
    <tableColumn id="12" xr3:uid="{00000000-0010-0000-1D00-00000C000000}" name="Column8" dataDxfId="14" totalsRowDxfId="13"/>
    <tableColumn id="13" xr3:uid="{00000000-0010-0000-1D00-00000D000000}" name="Column9" dataDxfId="12" totalsRowDxfId="11"/>
    <tableColumn id="14" xr3:uid="{00000000-0010-0000-1D00-00000E000000}" name="Column10" totalsRowFunction="count" dataDxfId="10" totalsRowDxfId="9"/>
  </tableColumns>
  <tableStyleInfo name="TableStyleLight16" showFirstColumn="0" showLastColumn="0" showRowStripes="1" showColumnStripes="0"/>
  <extLst>
    <ext xmlns:x14="http://schemas.microsoft.com/office/spreadsheetml/2009/9/main" uri="{504A1905-F514-4f6f-8877-14C23A59335A}">
      <x14:table altTextSummary="Subaward costs 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E000000}" name="Table_ICR3" displayName="Table_ICR3" ref="A6:C8" totalsRowShown="0" headerRowDxfId="8" dataDxfId="6" headerRowBorderDxfId="7" tableBorderDxfId="5" totalsRowBorderDxfId="4">
  <autoFilter ref="A6:C8" xr:uid="{00000000-0009-0000-0100-000039000000}"/>
  <tableColumns count="3">
    <tableColumn id="1" xr3:uid="{00000000-0010-0000-1E00-000001000000}" name="ICR PERIOD (Mo/Yr through Mo/Yr)" dataDxfId="3"/>
    <tableColumn id="2" xr3:uid="{00000000-0010-0000-1E00-000002000000}" name="INDIRECT COST RATE FOR PERIOD" dataDxfId="2"/>
    <tableColumn id="3" xr3:uid="{00000000-0010-0000-1E00-000003000000}" name="ICR BASE" dataDxfId="1"/>
  </tableColumns>
  <tableStyleInfo name="TableStyleLight16" showFirstColumn="0" showLastColumn="0" showRowStripes="1" showColumnStripes="0"/>
  <extLst>
    <ext xmlns:x14="http://schemas.microsoft.com/office/spreadsheetml/2009/9/main" uri="{504A1905-F514-4f6f-8877-14C23A59335A}">
      <x14:table altTextSummary="Indirect Cost Rate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18" Type="http://schemas.openxmlformats.org/officeDocument/2006/relationships/table" Target="../tables/table14.xml"/><Relationship Id="rId3"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7" Type="http://schemas.openxmlformats.org/officeDocument/2006/relationships/table" Target="../tables/table3.xml"/><Relationship Id="rId12" Type="http://schemas.openxmlformats.org/officeDocument/2006/relationships/table" Target="../tables/table8.xml"/><Relationship Id="rId17" Type="http://schemas.openxmlformats.org/officeDocument/2006/relationships/table" Target="../tables/table13.xml"/><Relationship Id="rId2"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16" Type="http://schemas.openxmlformats.org/officeDocument/2006/relationships/table" Target="../tables/table12.xml"/><Relationship Id="rId1" Type="http://schemas.openxmlformats.org/officeDocument/2006/relationships/hyperlink" Target="https://www.fema.gov/authorized-equipment-list"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printerSettings" Target="../printerSettings/printerSettings2.bin"/><Relationship Id="rId9" Type="http://schemas.openxmlformats.org/officeDocument/2006/relationships/table" Target="../tables/table5.xml"/><Relationship Id="rId14"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6.bin"/><Relationship Id="rId4" Type="http://schemas.openxmlformats.org/officeDocument/2006/relationships/table" Target="../tables/table3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ource">
    <tabColor theme="1" tint="0.34998626667073579"/>
  </sheetPr>
  <dimension ref="A1:H170"/>
  <sheetViews>
    <sheetView showGridLines="0" zoomScale="85" zoomScaleNormal="85" workbookViewId="0">
      <selection activeCell="B29" sqref="B29"/>
    </sheetView>
  </sheetViews>
  <sheetFormatPr defaultColWidth="0" defaultRowHeight="13.2" zeroHeight="1" x14ac:dyDescent="0.25"/>
  <cols>
    <col min="1" max="1" width="87.44140625" bestFit="1" customWidth="1"/>
    <col min="2" max="2" width="32.109375" bestFit="1" customWidth="1"/>
    <col min="3" max="3" width="10.6640625" style="56" customWidth="1"/>
    <col min="4" max="4" width="53.44140625" bestFit="1" customWidth="1"/>
    <col min="5" max="5" width="34.33203125" bestFit="1" customWidth="1"/>
    <col min="6" max="7" width="30" bestFit="1" customWidth="1"/>
    <col min="8" max="8" width="26.33203125" bestFit="1" customWidth="1"/>
    <col min="9" max="16384" width="9.109375" hidden="1"/>
  </cols>
  <sheetData>
    <row r="1" spans="1:8" s="325" customFormat="1" ht="13.8" thickBot="1" x14ac:dyDescent="0.3">
      <c r="A1" s="325" t="s">
        <v>537</v>
      </c>
    </row>
    <row r="2" spans="1:8" ht="30" customHeight="1" thickBot="1" x14ac:dyDescent="0.3">
      <c r="A2" s="530" t="s">
        <v>0</v>
      </c>
      <c r="B2" s="531"/>
      <c r="C2" s="532"/>
      <c r="D2" s="532"/>
      <c r="E2" s="532"/>
      <c r="F2" s="532"/>
      <c r="G2" s="533"/>
      <c r="H2" s="104"/>
    </row>
    <row r="3" spans="1:8" x14ac:dyDescent="0.25">
      <c r="A3" s="517" t="s">
        <v>452</v>
      </c>
      <c r="B3" s="518"/>
      <c r="C3" s="69"/>
      <c r="D3" s="103" t="s">
        <v>453</v>
      </c>
    </row>
    <row r="4" spans="1:8" x14ac:dyDescent="0.25">
      <c r="A4" s="71" t="s">
        <v>30</v>
      </c>
      <c r="B4" s="72" t="s">
        <v>443</v>
      </c>
      <c r="C4" s="98"/>
      <c r="D4" s="76" t="s">
        <v>191</v>
      </c>
    </row>
    <row r="5" spans="1:8" x14ac:dyDescent="0.25">
      <c r="A5" s="71" t="s">
        <v>2</v>
      </c>
      <c r="B5" s="72" t="s">
        <v>445</v>
      </c>
      <c r="C5" s="98"/>
      <c r="D5" s="76" t="s">
        <v>91</v>
      </c>
    </row>
    <row r="6" spans="1:8" x14ac:dyDescent="0.25">
      <c r="A6" s="71" t="s">
        <v>55</v>
      </c>
      <c r="B6" s="72" t="s">
        <v>448</v>
      </c>
      <c r="C6" s="98"/>
      <c r="D6" s="76" t="s">
        <v>92</v>
      </c>
    </row>
    <row r="7" spans="1:8" x14ac:dyDescent="0.25">
      <c r="A7" s="71" t="s">
        <v>116</v>
      </c>
      <c r="B7" s="72" t="s">
        <v>449</v>
      </c>
      <c r="C7" s="98"/>
      <c r="D7" s="76" t="s">
        <v>95</v>
      </c>
    </row>
    <row r="8" spans="1:8" x14ac:dyDescent="0.25">
      <c r="A8" s="71" t="s">
        <v>119</v>
      </c>
      <c r="B8" s="72" t="s">
        <v>450</v>
      </c>
      <c r="C8" s="98"/>
      <c r="D8" s="76" t="s">
        <v>93</v>
      </c>
    </row>
    <row r="9" spans="1:8" x14ac:dyDescent="0.25">
      <c r="A9" s="71" t="s">
        <v>440</v>
      </c>
      <c r="B9" s="72" t="s">
        <v>451</v>
      </c>
      <c r="C9" s="98"/>
      <c r="D9" s="76" t="s">
        <v>310</v>
      </c>
    </row>
    <row r="10" spans="1:8" ht="15" customHeight="1" x14ac:dyDescent="0.25">
      <c r="A10" s="71"/>
      <c r="B10" s="72"/>
      <c r="C10" s="98"/>
      <c r="D10" s="76" t="s">
        <v>100</v>
      </c>
    </row>
    <row r="11" spans="1:8" x14ac:dyDescent="0.25">
      <c r="A11" s="71"/>
      <c r="B11" s="72"/>
      <c r="C11" s="98"/>
      <c r="D11" s="76" t="s">
        <v>157</v>
      </c>
    </row>
    <row r="12" spans="1:8" ht="13.8" thickBot="1" x14ac:dyDescent="0.3">
      <c r="A12" s="73"/>
      <c r="B12" s="74"/>
      <c r="C12" s="98"/>
      <c r="D12" s="77" t="s">
        <v>90</v>
      </c>
    </row>
    <row r="13" spans="1:8" x14ac:dyDescent="0.25">
      <c r="A13" s="64"/>
      <c r="B13" s="64"/>
      <c r="C13" s="64"/>
      <c r="D13" s="76" t="s">
        <v>97</v>
      </c>
    </row>
    <row r="14" spans="1:8" x14ac:dyDescent="0.25">
      <c r="B14" s="70"/>
      <c r="C14" s="70"/>
      <c r="D14" s="76" t="s">
        <v>101</v>
      </c>
    </row>
    <row r="15" spans="1:8" ht="13.8" x14ac:dyDescent="0.25">
      <c r="B15" s="60"/>
      <c r="C15" s="60"/>
      <c r="D15" s="76" t="s">
        <v>103</v>
      </c>
    </row>
    <row r="16" spans="1:8" x14ac:dyDescent="0.25">
      <c r="B16" s="65"/>
      <c r="C16" s="65"/>
      <c r="D16" s="77" t="s">
        <v>94</v>
      </c>
    </row>
    <row r="17" spans="2:4" x14ac:dyDescent="0.25">
      <c r="B17" s="65"/>
      <c r="C17" s="65"/>
      <c r="D17" s="77" t="s">
        <v>98</v>
      </c>
    </row>
    <row r="18" spans="2:4" x14ac:dyDescent="0.25">
      <c r="B18" s="65"/>
      <c r="C18" s="65"/>
      <c r="D18" s="76" t="s">
        <v>156</v>
      </c>
    </row>
    <row r="19" spans="2:4" x14ac:dyDescent="0.25">
      <c r="B19" s="65"/>
      <c r="C19" s="65"/>
      <c r="D19" s="76" t="s">
        <v>96</v>
      </c>
    </row>
    <row r="20" spans="2:4" ht="15" customHeight="1" x14ac:dyDescent="0.25">
      <c r="B20" s="65"/>
      <c r="C20" s="65"/>
      <c r="D20" s="76" t="s">
        <v>105</v>
      </c>
    </row>
    <row r="21" spans="2:4" x14ac:dyDescent="0.25">
      <c r="B21" s="65"/>
      <c r="C21" s="65"/>
      <c r="D21" s="76" t="s">
        <v>192</v>
      </c>
    </row>
    <row r="22" spans="2:4" x14ac:dyDescent="0.25">
      <c r="B22" s="65"/>
      <c r="C22" s="65"/>
      <c r="D22" s="76" t="s">
        <v>106</v>
      </c>
    </row>
    <row r="23" spans="2:4" x14ac:dyDescent="0.25">
      <c r="B23" s="65"/>
      <c r="C23" s="65"/>
      <c r="D23" s="76" t="s">
        <v>155</v>
      </c>
    </row>
    <row r="24" spans="2:4" x14ac:dyDescent="0.25">
      <c r="B24" s="65"/>
      <c r="C24" s="65"/>
      <c r="D24" s="76" t="s">
        <v>109</v>
      </c>
    </row>
    <row r="25" spans="2:4" x14ac:dyDescent="0.25">
      <c r="B25" s="65"/>
      <c r="C25" s="65"/>
      <c r="D25" s="77" t="s">
        <v>89</v>
      </c>
    </row>
    <row r="26" spans="2:4" x14ac:dyDescent="0.25">
      <c r="B26" s="65"/>
      <c r="C26" s="65"/>
      <c r="D26" s="76" t="s">
        <v>104</v>
      </c>
    </row>
    <row r="27" spans="2:4" x14ac:dyDescent="0.25">
      <c r="B27" s="65"/>
      <c r="C27" s="65"/>
      <c r="D27" s="77" t="s">
        <v>30</v>
      </c>
    </row>
    <row r="28" spans="2:4" x14ac:dyDescent="0.25">
      <c r="B28" s="65"/>
      <c r="C28" s="65"/>
      <c r="D28" s="76" t="s">
        <v>163</v>
      </c>
    </row>
    <row r="29" spans="2:4" x14ac:dyDescent="0.25">
      <c r="B29" s="65"/>
      <c r="C29" s="65"/>
      <c r="D29" s="77" t="s">
        <v>88</v>
      </c>
    </row>
    <row r="30" spans="2:4" x14ac:dyDescent="0.25">
      <c r="B30" s="65"/>
      <c r="C30" s="65"/>
      <c r="D30" s="76" t="s">
        <v>99</v>
      </c>
    </row>
    <row r="31" spans="2:4" x14ac:dyDescent="0.25">
      <c r="B31" s="65"/>
      <c r="C31" s="65"/>
      <c r="D31" s="76" t="s">
        <v>107</v>
      </c>
    </row>
    <row r="32" spans="2:4" x14ac:dyDescent="0.25">
      <c r="B32" s="65"/>
      <c r="C32" s="65"/>
      <c r="D32" s="77" t="s">
        <v>102</v>
      </c>
    </row>
    <row r="33" spans="1:8" x14ac:dyDescent="0.25">
      <c r="B33" s="65"/>
      <c r="C33" s="65"/>
      <c r="D33" s="76" t="s">
        <v>110</v>
      </c>
    </row>
    <row r="34" spans="1:8" x14ac:dyDescent="0.25">
      <c r="B34" s="65"/>
      <c r="C34" s="65"/>
      <c r="D34" s="76" t="s">
        <v>108</v>
      </c>
    </row>
    <row r="35" spans="1:8" ht="15" customHeight="1" thickBot="1" x14ac:dyDescent="0.3">
      <c r="B35" s="65"/>
      <c r="C35" s="65"/>
      <c r="D35" s="78" t="s">
        <v>154</v>
      </c>
    </row>
    <row r="36" spans="1:8" ht="20.100000000000001" customHeight="1" thickBot="1" x14ac:dyDescent="0.3">
      <c r="B36" s="64"/>
      <c r="C36" s="64"/>
    </row>
    <row r="37" spans="1:8" ht="30" customHeight="1" thickBot="1" x14ac:dyDescent="0.3">
      <c r="A37" s="542" t="s">
        <v>404</v>
      </c>
      <c r="B37" s="543"/>
      <c r="C37" s="543"/>
      <c r="D37" s="543"/>
      <c r="E37" s="543"/>
      <c r="F37" s="543"/>
      <c r="G37" s="544"/>
      <c r="H37" s="56"/>
    </row>
    <row r="38" spans="1:8" x14ac:dyDescent="0.25">
      <c r="A38" s="534" t="s">
        <v>443</v>
      </c>
      <c r="B38" s="535"/>
      <c r="C38" s="69"/>
      <c r="D38" s="100" t="s">
        <v>454</v>
      </c>
      <c r="E38" s="102" t="s">
        <v>455</v>
      </c>
      <c r="F38" s="102" t="s">
        <v>456</v>
      </c>
      <c r="G38" s="101" t="s">
        <v>457</v>
      </c>
    </row>
    <row r="39" spans="1:8" x14ac:dyDescent="0.25">
      <c r="A39" s="79" t="s">
        <v>574</v>
      </c>
      <c r="B39" s="72" t="s">
        <v>454</v>
      </c>
      <c r="C39" s="67"/>
      <c r="D39" s="61" t="s">
        <v>158</v>
      </c>
      <c r="E39" s="61" t="s">
        <v>158</v>
      </c>
      <c r="F39" s="61" t="s">
        <v>158</v>
      </c>
      <c r="G39" s="84"/>
    </row>
    <row r="40" spans="1:8" x14ac:dyDescent="0.25">
      <c r="A40" s="79" t="s">
        <v>575</v>
      </c>
      <c r="B40" s="72" t="s">
        <v>455</v>
      </c>
      <c r="C40" s="67"/>
      <c r="D40" s="61" t="s">
        <v>68</v>
      </c>
      <c r="E40" s="61" t="s">
        <v>68</v>
      </c>
      <c r="F40" s="61" t="s">
        <v>68</v>
      </c>
      <c r="G40" s="84"/>
    </row>
    <row r="41" spans="1:8" x14ac:dyDescent="0.25">
      <c r="A41" s="79" t="s">
        <v>576</v>
      </c>
      <c r="B41" s="72" t="s">
        <v>456</v>
      </c>
      <c r="C41" s="67"/>
      <c r="D41" s="61" t="s">
        <v>114</v>
      </c>
      <c r="E41" s="61" t="s">
        <v>114</v>
      </c>
      <c r="F41" s="61" t="s">
        <v>114</v>
      </c>
      <c r="G41" s="84"/>
    </row>
    <row r="42" spans="1:8" ht="13.8" thickBot="1" x14ac:dyDescent="0.3">
      <c r="A42" s="80"/>
      <c r="B42" s="74"/>
      <c r="C42" s="67"/>
      <c r="D42" s="79"/>
      <c r="E42" s="61"/>
      <c r="F42" s="130"/>
      <c r="G42" s="84"/>
    </row>
    <row r="43" spans="1:8" ht="13.8" thickBot="1" x14ac:dyDescent="0.3">
      <c r="A43" s="59"/>
      <c r="B43" s="59"/>
      <c r="C43" s="66"/>
      <c r="D43" s="80"/>
      <c r="E43" s="85"/>
      <c r="F43" s="129"/>
      <c r="G43" s="86"/>
      <c r="H43" s="66"/>
    </row>
    <row r="44" spans="1:8" ht="20.100000000000001" customHeight="1" thickBot="1" x14ac:dyDescent="0.3"/>
    <row r="45" spans="1:8" ht="30" customHeight="1" thickBot="1" x14ac:dyDescent="0.3">
      <c r="A45" s="545" t="s">
        <v>403</v>
      </c>
      <c r="B45" s="546"/>
      <c r="C45" s="546"/>
      <c r="D45" s="547"/>
      <c r="E45" s="547"/>
      <c r="F45" s="546"/>
      <c r="G45" s="548"/>
    </row>
    <row r="46" spans="1:8" x14ac:dyDescent="0.25">
      <c r="A46" s="519" t="s">
        <v>444</v>
      </c>
      <c r="B46" s="520"/>
      <c r="C46" s="115"/>
      <c r="D46" s="81" t="s">
        <v>458</v>
      </c>
      <c r="E46" s="83" t="s">
        <v>459</v>
      </c>
    </row>
    <row r="47" spans="1:8" x14ac:dyDescent="0.25">
      <c r="A47" s="79" t="s">
        <v>115</v>
      </c>
      <c r="B47" s="89" t="s">
        <v>458</v>
      </c>
      <c r="C47" s="108"/>
      <c r="D47" s="87" t="s">
        <v>68</v>
      </c>
      <c r="E47" s="88" t="s">
        <v>158</v>
      </c>
    </row>
    <row r="48" spans="1:8" ht="13.8" thickBot="1" x14ac:dyDescent="0.3">
      <c r="A48" s="73" t="s">
        <v>438</v>
      </c>
      <c r="B48" s="93" t="s">
        <v>459</v>
      </c>
      <c r="C48" s="114"/>
      <c r="D48" s="126"/>
      <c r="E48" s="88" t="s">
        <v>160</v>
      </c>
    </row>
    <row r="49" spans="1:7" x14ac:dyDescent="0.25">
      <c r="D49" s="126"/>
      <c r="E49" s="89" t="s">
        <v>437</v>
      </c>
    </row>
    <row r="50" spans="1:7" x14ac:dyDescent="0.25">
      <c r="D50" s="126"/>
      <c r="E50" s="88" t="s">
        <v>67</v>
      </c>
    </row>
    <row r="51" spans="1:7" x14ac:dyDescent="0.25">
      <c r="D51" s="126"/>
      <c r="E51" s="88" t="s">
        <v>26</v>
      </c>
    </row>
    <row r="52" spans="1:7" ht="13.8" thickBot="1" x14ac:dyDescent="0.3">
      <c r="D52" s="127"/>
      <c r="E52" s="91" t="s">
        <v>152</v>
      </c>
    </row>
    <row r="53" spans="1:7" ht="20.100000000000001" customHeight="1" thickBot="1" x14ac:dyDescent="0.3"/>
    <row r="54" spans="1:7" ht="30" customHeight="1" thickBot="1" x14ac:dyDescent="0.3">
      <c r="A54" s="549" t="s">
        <v>401</v>
      </c>
      <c r="B54" s="550"/>
      <c r="C54" s="550"/>
      <c r="D54" s="550"/>
      <c r="E54" s="550"/>
      <c r="F54" s="550"/>
      <c r="G54" s="551"/>
    </row>
    <row r="55" spans="1:7" x14ac:dyDescent="0.25">
      <c r="A55" s="356" t="s">
        <v>445</v>
      </c>
    </row>
    <row r="56" spans="1:7" x14ac:dyDescent="0.25">
      <c r="A56" s="121" t="s">
        <v>541</v>
      </c>
    </row>
    <row r="57" spans="1:7" x14ac:dyDescent="0.25">
      <c r="A57" s="94" t="s">
        <v>393</v>
      </c>
    </row>
    <row r="58" spans="1:7" x14ac:dyDescent="0.25">
      <c r="A58" s="94" t="s">
        <v>420</v>
      </c>
    </row>
    <row r="59" spans="1:7" x14ac:dyDescent="0.25">
      <c r="A59" s="94" t="s">
        <v>394</v>
      </c>
    </row>
    <row r="60" spans="1:7" x14ac:dyDescent="0.25">
      <c r="A60" s="94" t="s">
        <v>407</v>
      </c>
    </row>
    <row r="61" spans="1:7" x14ac:dyDescent="0.25">
      <c r="A61" s="121" t="s">
        <v>421</v>
      </c>
    </row>
    <row r="62" spans="1:7" x14ac:dyDescent="0.25">
      <c r="A62" s="94" t="s">
        <v>395</v>
      </c>
    </row>
    <row r="63" spans="1:7" x14ac:dyDescent="0.25">
      <c r="A63" s="94" t="s">
        <v>396</v>
      </c>
    </row>
    <row r="64" spans="1:7" ht="13.8" thickBot="1" x14ac:dyDescent="0.3">
      <c r="A64" s="95" t="s">
        <v>397</v>
      </c>
    </row>
    <row r="65" spans="1:7" x14ac:dyDescent="0.25">
      <c r="A65" s="355"/>
    </row>
    <row r="66" spans="1:7" x14ac:dyDescent="0.25">
      <c r="A66" s="355"/>
    </row>
    <row r="67" spans="1:7" ht="20.100000000000001" customHeight="1" thickBot="1" x14ac:dyDescent="0.3"/>
    <row r="68" spans="1:7" ht="30" customHeight="1" thickBot="1" x14ac:dyDescent="0.3">
      <c r="A68" s="558" t="s">
        <v>402</v>
      </c>
      <c r="B68" s="559"/>
      <c r="C68" s="559"/>
      <c r="D68" s="559"/>
      <c r="E68" s="559"/>
      <c r="F68" s="559"/>
      <c r="G68" s="560"/>
    </row>
    <row r="69" spans="1:7" x14ac:dyDescent="0.25">
      <c r="A69" s="534" t="s">
        <v>446</v>
      </c>
      <c r="B69" s="535"/>
      <c r="C69" s="69"/>
      <c r="D69" s="81" t="s">
        <v>460</v>
      </c>
      <c r="E69" s="82" t="s">
        <v>461</v>
      </c>
      <c r="F69" s="83" t="s">
        <v>462</v>
      </c>
    </row>
    <row r="70" spans="1:7" x14ac:dyDescent="0.25">
      <c r="A70" s="87" t="s">
        <v>66</v>
      </c>
      <c r="B70" s="89" t="s">
        <v>460</v>
      </c>
      <c r="C70" s="108"/>
      <c r="D70" s="87" t="s">
        <v>309</v>
      </c>
      <c r="E70" s="63" t="s">
        <v>158</v>
      </c>
      <c r="F70" s="88" t="s">
        <v>158</v>
      </c>
    </row>
    <row r="71" spans="1:7" x14ac:dyDescent="0.25">
      <c r="A71" s="87" t="s">
        <v>168</v>
      </c>
      <c r="B71" s="89" t="s">
        <v>461</v>
      </c>
      <c r="C71" s="108"/>
      <c r="D71" s="128" t="s">
        <v>26</v>
      </c>
      <c r="E71" s="63" t="s">
        <v>68</v>
      </c>
      <c r="F71" s="88" t="s">
        <v>68</v>
      </c>
    </row>
    <row r="72" spans="1:7" ht="13.8" thickBot="1" x14ac:dyDescent="0.3">
      <c r="A72" s="90" t="s">
        <v>162</v>
      </c>
      <c r="B72" s="93" t="s">
        <v>462</v>
      </c>
      <c r="C72" s="108"/>
      <c r="D72" s="87" t="s">
        <v>77</v>
      </c>
      <c r="E72" s="63" t="s">
        <v>114</v>
      </c>
      <c r="F72" s="88" t="s">
        <v>309</v>
      </c>
    </row>
    <row r="73" spans="1:7" x14ac:dyDescent="0.25">
      <c r="D73" s="126"/>
      <c r="E73" s="63" t="s">
        <v>75</v>
      </c>
      <c r="F73" s="88" t="s">
        <v>114</v>
      </c>
    </row>
    <row r="74" spans="1:7" x14ac:dyDescent="0.25">
      <c r="D74" s="126"/>
      <c r="E74" s="63" t="s">
        <v>142</v>
      </c>
      <c r="F74" s="88" t="s">
        <v>26</v>
      </c>
    </row>
    <row r="75" spans="1:7" ht="13.8" thickBot="1" x14ac:dyDescent="0.3">
      <c r="D75" s="127"/>
      <c r="E75" s="96" t="s">
        <v>26</v>
      </c>
      <c r="F75" s="91" t="s">
        <v>77</v>
      </c>
    </row>
    <row r="76" spans="1:7" ht="20.100000000000001" customHeight="1" thickBot="1" x14ac:dyDescent="0.3"/>
    <row r="77" spans="1:7" ht="30" customHeight="1" thickBot="1" x14ac:dyDescent="0.3">
      <c r="A77" s="552" t="s">
        <v>56</v>
      </c>
      <c r="B77" s="553"/>
      <c r="C77" s="553"/>
      <c r="D77" s="553"/>
      <c r="E77" s="553"/>
      <c r="F77" s="553"/>
      <c r="G77" s="554"/>
    </row>
    <row r="78" spans="1:7" x14ac:dyDescent="0.25">
      <c r="A78" s="534" t="s">
        <v>447</v>
      </c>
      <c r="B78" s="535"/>
      <c r="C78" s="69"/>
      <c r="D78" s="97" t="s">
        <v>463</v>
      </c>
      <c r="E78" s="92" t="s">
        <v>464</v>
      </c>
      <c r="G78" s="57"/>
    </row>
    <row r="79" spans="1:7" x14ac:dyDescent="0.25">
      <c r="A79" s="87" t="s">
        <v>169</v>
      </c>
      <c r="B79" s="89" t="s">
        <v>463</v>
      </c>
      <c r="C79" s="108"/>
      <c r="D79" s="79" t="s">
        <v>158</v>
      </c>
      <c r="E79" s="84" t="s">
        <v>158</v>
      </c>
    </row>
    <row r="80" spans="1:7" ht="13.8" thickBot="1" x14ac:dyDescent="0.3">
      <c r="A80" s="90" t="s">
        <v>159</v>
      </c>
      <c r="B80" s="93" t="s">
        <v>464</v>
      </c>
      <c r="C80" s="108"/>
      <c r="D80" s="79" t="s">
        <v>68</v>
      </c>
      <c r="E80" s="84" t="s">
        <v>114</v>
      </c>
    </row>
    <row r="81" spans="1:7" x14ac:dyDescent="0.25">
      <c r="C81" s="68"/>
      <c r="D81" s="79" t="s">
        <v>75</v>
      </c>
      <c r="E81" s="84" t="s">
        <v>142</v>
      </c>
    </row>
    <row r="82" spans="1:7" ht="13.8" thickBot="1" x14ac:dyDescent="0.3">
      <c r="D82" s="80" t="s">
        <v>26</v>
      </c>
      <c r="E82" s="131"/>
    </row>
    <row r="83" spans="1:7" s="56" customFormat="1" ht="20.100000000000001" customHeight="1" thickBot="1" x14ac:dyDescent="0.3">
      <c r="D83" s="70"/>
      <c r="E83" s="70"/>
    </row>
    <row r="84" spans="1:7" s="56" customFormat="1" ht="30" customHeight="1" thickBot="1" x14ac:dyDescent="0.3">
      <c r="A84" s="561" t="s">
        <v>55</v>
      </c>
      <c r="B84" s="562"/>
      <c r="C84" s="563"/>
      <c r="D84" s="562"/>
      <c r="E84" s="563"/>
      <c r="F84" s="563"/>
      <c r="G84" s="564"/>
    </row>
    <row r="85" spans="1:7" s="56" customFormat="1" x14ac:dyDescent="0.25">
      <c r="A85" s="517" t="s">
        <v>448</v>
      </c>
      <c r="B85" s="518"/>
      <c r="D85" s="75" t="s">
        <v>465</v>
      </c>
      <c r="E85" s="70"/>
    </row>
    <row r="86" spans="1:7" s="56" customFormat="1" ht="13.8" thickBot="1" x14ac:dyDescent="0.3">
      <c r="A86" s="112" t="s">
        <v>16</v>
      </c>
      <c r="B86" s="93" t="s">
        <v>465</v>
      </c>
      <c r="D86" s="119" t="s">
        <v>158</v>
      </c>
      <c r="E86" s="70"/>
    </row>
    <row r="87" spans="1:7" s="56" customFormat="1" x14ac:dyDescent="0.25">
      <c r="A87" s="114"/>
      <c r="B87" s="114"/>
      <c r="D87" s="119" t="s">
        <v>68</v>
      </c>
      <c r="E87" s="70"/>
    </row>
    <row r="88" spans="1:7" s="56" customFormat="1" x14ac:dyDescent="0.25">
      <c r="A88" s="114"/>
      <c r="B88" s="114"/>
      <c r="D88" s="119" t="s">
        <v>67</v>
      </c>
      <c r="E88" s="70"/>
    </row>
    <row r="89" spans="1:7" s="56" customFormat="1" x14ac:dyDescent="0.25">
      <c r="A89" s="114"/>
      <c r="B89" s="114"/>
      <c r="D89" s="119" t="s">
        <v>441</v>
      </c>
      <c r="E89" s="70"/>
    </row>
    <row r="90" spans="1:7" s="56" customFormat="1" x14ac:dyDescent="0.25">
      <c r="A90" s="114"/>
      <c r="B90" s="114"/>
      <c r="D90" s="119" t="s">
        <v>437</v>
      </c>
      <c r="E90" s="70"/>
    </row>
    <row r="91" spans="1:7" s="56" customFormat="1" x14ac:dyDescent="0.25">
      <c r="A91" s="114"/>
      <c r="B91" s="114"/>
      <c r="D91" s="119" t="s">
        <v>26</v>
      </c>
      <c r="E91" s="70"/>
    </row>
    <row r="92" spans="1:7" s="56" customFormat="1" ht="13.8" thickBot="1" x14ac:dyDescent="0.3">
      <c r="A92" s="114"/>
      <c r="B92" s="114"/>
      <c r="D92" s="120" t="s">
        <v>152</v>
      </c>
      <c r="E92" s="70"/>
    </row>
    <row r="93" spans="1:7" s="56" customFormat="1" ht="20.100000000000001" customHeight="1" thickBot="1" x14ac:dyDescent="0.3">
      <c r="A93" s="114"/>
      <c r="B93" s="114"/>
      <c r="D93" s="70"/>
      <c r="E93" s="70"/>
    </row>
    <row r="94" spans="1:7" s="56" customFormat="1" ht="30" customHeight="1" thickBot="1" x14ac:dyDescent="0.3">
      <c r="A94" s="536" t="s">
        <v>498</v>
      </c>
      <c r="B94" s="537"/>
      <c r="C94" s="537"/>
      <c r="D94" s="537"/>
      <c r="E94" s="537"/>
      <c r="F94" s="537"/>
      <c r="G94" s="538"/>
    </row>
    <row r="95" spans="1:7" s="56" customFormat="1" x14ac:dyDescent="0.25">
      <c r="A95" s="123" t="s">
        <v>449</v>
      </c>
      <c r="B95" s="99"/>
      <c r="D95" s="115"/>
      <c r="E95" s="115"/>
    </row>
    <row r="96" spans="1:7" s="56" customFormat="1" x14ac:dyDescent="0.25">
      <c r="A96" s="121" t="s">
        <v>117</v>
      </c>
      <c r="B96" s="108"/>
      <c r="D96" s="70"/>
      <c r="E96" s="70"/>
    </row>
    <row r="97" spans="1:8" s="56" customFormat="1" ht="13.8" thickBot="1" x14ac:dyDescent="0.3">
      <c r="A97" s="122" t="s">
        <v>118</v>
      </c>
      <c r="B97" s="108"/>
      <c r="D97" s="70"/>
      <c r="E97" s="70"/>
    </row>
    <row r="98" spans="1:8" s="56" customFormat="1" ht="20.100000000000001" customHeight="1" thickBot="1" x14ac:dyDescent="0.3">
      <c r="A98" s="114"/>
      <c r="B98" s="114"/>
      <c r="D98" s="70"/>
      <c r="E98" s="70"/>
    </row>
    <row r="99" spans="1:8" s="56" customFormat="1" ht="30" customHeight="1" thickBot="1" x14ac:dyDescent="0.3">
      <c r="A99" s="539" t="s">
        <v>499</v>
      </c>
      <c r="B99" s="540"/>
      <c r="C99" s="540"/>
      <c r="D99" s="540"/>
      <c r="E99" s="540"/>
      <c r="F99" s="540"/>
      <c r="G99" s="541"/>
    </row>
    <row r="100" spans="1:8" s="56" customFormat="1" x14ac:dyDescent="0.25">
      <c r="A100" s="123" t="s">
        <v>450</v>
      </c>
      <c r="B100" s="114"/>
      <c r="D100" s="70"/>
      <c r="E100" s="70"/>
    </row>
    <row r="101" spans="1:8" s="56" customFormat="1" x14ac:dyDescent="0.25">
      <c r="A101" s="121" t="s">
        <v>120</v>
      </c>
      <c r="B101" s="114"/>
      <c r="D101" s="70"/>
      <c r="E101" s="70"/>
    </row>
    <row r="102" spans="1:8" s="56" customFormat="1" x14ac:dyDescent="0.25">
      <c r="A102" s="121" t="s">
        <v>121</v>
      </c>
      <c r="B102" s="114"/>
      <c r="D102" s="70"/>
      <c r="E102" s="70"/>
    </row>
    <row r="103" spans="1:8" s="56" customFormat="1" x14ac:dyDescent="0.25">
      <c r="A103" s="121" t="s">
        <v>122</v>
      </c>
      <c r="B103" s="114"/>
      <c r="D103" s="70"/>
      <c r="E103" s="70"/>
    </row>
    <row r="104" spans="1:8" s="56" customFormat="1" ht="13.8" thickBot="1" x14ac:dyDescent="0.3">
      <c r="A104" s="122" t="s">
        <v>123</v>
      </c>
      <c r="B104" s="114"/>
      <c r="D104" s="70"/>
      <c r="E104" s="70"/>
    </row>
    <row r="105" spans="1:8" s="56" customFormat="1" ht="20.100000000000001" customHeight="1" thickBot="1" x14ac:dyDescent="0.3">
      <c r="B105" s="124"/>
      <c r="C105" s="124"/>
      <c r="D105" s="124"/>
      <c r="E105" s="124"/>
      <c r="F105" s="124"/>
      <c r="G105" s="124"/>
    </row>
    <row r="106" spans="1:8" s="56" customFormat="1" ht="30" customHeight="1" thickBot="1" x14ac:dyDescent="0.3">
      <c r="A106" s="555" t="s">
        <v>151</v>
      </c>
      <c r="B106" s="556"/>
      <c r="C106" s="556"/>
      <c r="D106" s="556"/>
      <c r="E106" s="556"/>
      <c r="F106" s="556"/>
      <c r="G106" s="557"/>
    </row>
    <row r="107" spans="1:8" s="56" customFormat="1" x14ac:dyDescent="0.25">
      <c r="A107" s="111" t="s">
        <v>451</v>
      </c>
      <c r="B107" s="114"/>
      <c r="D107" s="70"/>
      <c r="E107" s="70"/>
    </row>
    <row r="108" spans="1:8" s="56" customFormat="1" ht="13.8" thickBot="1" x14ac:dyDescent="0.3">
      <c r="A108" s="122" t="s">
        <v>141</v>
      </c>
      <c r="B108" s="114"/>
      <c r="D108" s="98"/>
      <c r="E108" s="70"/>
    </row>
    <row r="109" spans="1:8" ht="20.100000000000001" customHeight="1" thickBot="1" x14ac:dyDescent="0.3">
      <c r="D109" s="56"/>
      <c r="E109" s="56"/>
      <c r="F109" s="56"/>
      <c r="G109" s="56"/>
    </row>
    <row r="110" spans="1:8" ht="30" customHeight="1" thickBot="1" x14ac:dyDescent="0.3">
      <c r="A110" s="514" t="s">
        <v>385</v>
      </c>
      <c r="B110" s="515"/>
      <c r="C110" s="515"/>
      <c r="D110" s="515"/>
      <c r="E110" s="515"/>
      <c r="F110" s="515"/>
      <c r="G110" s="516"/>
      <c r="H110" s="104"/>
    </row>
    <row r="111" spans="1:8" x14ac:dyDescent="0.25">
      <c r="A111" s="517" t="s">
        <v>466</v>
      </c>
      <c r="B111" s="518"/>
      <c r="C111" s="69"/>
    </row>
    <row r="112" spans="1:8" x14ac:dyDescent="0.25">
      <c r="A112" s="71" t="s">
        <v>30</v>
      </c>
      <c r="B112" s="72" t="s">
        <v>467</v>
      </c>
      <c r="C112" s="98"/>
    </row>
    <row r="113" spans="1:6" x14ac:dyDescent="0.25">
      <c r="A113" s="71" t="s">
        <v>2</v>
      </c>
      <c r="B113" s="72" t="s">
        <v>469</v>
      </c>
      <c r="C113" s="98"/>
    </row>
    <row r="114" spans="1:6" x14ac:dyDescent="0.25">
      <c r="A114" s="71" t="s">
        <v>55</v>
      </c>
      <c r="B114" s="72" t="s">
        <v>472</v>
      </c>
      <c r="C114" s="98"/>
    </row>
    <row r="115" spans="1:6" x14ac:dyDescent="0.25">
      <c r="A115" s="71" t="s">
        <v>116</v>
      </c>
      <c r="B115" s="72" t="s">
        <v>473</v>
      </c>
      <c r="C115" s="98"/>
    </row>
    <row r="116" spans="1:6" ht="13.8" thickBot="1" x14ac:dyDescent="0.3">
      <c r="A116" s="73" t="s">
        <v>119</v>
      </c>
      <c r="B116" s="74" t="s">
        <v>474</v>
      </c>
      <c r="C116" s="98"/>
    </row>
    <row r="117" spans="1:6" ht="20.100000000000001" customHeight="1" thickBot="1" x14ac:dyDescent="0.3"/>
    <row r="118" spans="1:6" x14ac:dyDescent="0.25">
      <c r="A118" s="521" t="s">
        <v>467</v>
      </c>
      <c r="B118" s="522"/>
      <c r="C118" s="115"/>
      <c r="D118" s="81" t="s">
        <v>475</v>
      </c>
      <c r="E118" s="82" t="s">
        <v>476</v>
      </c>
      <c r="F118" s="83" t="s">
        <v>477</v>
      </c>
    </row>
    <row r="119" spans="1:6" ht="13.8" thickBot="1" x14ac:dyDescent="0.3">
      <c r="A119" s="79" t="s">
        <v>65</v>
      </c>
      <c r="B119" s="72" t="s">
        <v>475</v>
      </c>
      <c r="C119" s="67"/>
      <c r="D119" s="73" t="s">
        <v>158</v>
      </c>
      <c r="E119" s="85" t="s">
        <v>158</v>
      </c>
      <c r="F119" s="86" t="s">
        <v>158</v>
      </c>
    </row>
    <row r="120" spans="1:6" x14ac:dyDescent="0.25">
      <c r="A120" s="79" t="s">
        <v>439</v>
      </c>
      <c r="B120" s="72" t="s">
        <v>476</v>
      </c>
      <c r="C120" s="67"/>
      <c r="D120" s="70"/>
      <c r="E120" s="70"/>
      <c r="F120" s="70"/>
    </row>
    <row r="121" spans="1:6" ht="13.8" thickBot="1" x14ac:dyDescent="0.3">
      <c r="A121" s="80" t="s">
        <v>76</v>
      </c>
      <c r="B121" s="74" t="s">
        <v>477</v>
      </c>
      <c r="C121" s="67"/>
      <c r="D121" s="70"/>
      <c r="E121" s="70"/>
      <c r="F121" s="70"/>
    </row>
    <row r="122" spans="1:6" ht="20.100000000000001" customHeight="1" thickBot="1" x14ac:dyDescent="0.3">
      <c r="A122" s="66"/>
      <c r="B122" s="67"/>
      <c r="C122" s="67"/>
      <c r="D122" s="66"/>
    </row>
    <row r="123" spans="1:6" x14ac:dyDescent="0.25">
      <c r="A123" s="519" t="s">
        <v>468</v>
      </c>
      <c r="B123" s="520"/>
      <c r="C123" s="115"/>
      <c r="D123" s="111" t="s">
        <v>479</v>
      </c>
    </row>
    <row r="124" spans="1:6" ht="13.8" thickBot="1" x14ac:dyDescent="0.3">
      <c r="A124" s="106" t="s">
        <v>201</v>
      </c>
      <c r="B124" s="107" t="s">
        <v>479</v>
      </c>
      <c r="C124" s="67"/>
      <c r="D124" s="109" t="s">
        <v>158</v>
      </c>
    </row>
    <row r="125" spans="1:6" ht="20.100000000000001" customHeight="1" thickBot="1" x14ac:dyDescent="0.3">
      <c r="A125" s="66"/>
      <c r="B125" s="67"/>
      <c r="C125" s="67"/>
      <c r="D125" s="68"/>
    </row>
    <row r="126" spans="1:6" x14ac:dyDescent="0.25">
      <c r="A126" s="521" t="s">
        <v>469</v>
      </c>
      <c r="B126" s="522"/>
      <c r="C126" s="115"/>
      <c r="D126" s="111" t="s">
        <v>481</v>
      </c>
      <c r="E126" s="68"/>
    </row>
    <row r="127" spans="1:6" ht="13.8" thickBot="1" x14ac:dyDescent="0.3">
      <c r="A127" s="73" t="s">
        <v>13</v>
      </c>
      <c r="B127" s="110" t="s">
        <v>481</v>
      </c>
      <c r="C127" s="105"/>
      <c r="D127" s="113" t="s">
        <v>158</v>
      </c>
      <c r="E127" s="68"/>
    </row>
    <row r="128" spans="1:6" ht="20.100000000000001" customHeight="1" thickBot="1" x14ac:dyDescent="0.3">
      <c r="A128" s="56"/>
      <c r="B128" s="68"/>
      <c r="C128" s="68"/>
      <c r="D128" s="68"/>
      <c r="E128" s="68"/>
    </row>
    <row r="129" spans="1:7" x14ac:dyDescent="0.25">
      <c r="A129" s="512" t="s">
        <v>470</v>
      </c>
      <c r="B129" s="513"/>
      <c r="C129" s="69"/>
      <c r="D129" s="81" t="s">
        <v>480</v>
      </c>
      <c r="E129" s="83" t="s">
        <v>482</v>
      </c>
    </row>
    <row r="130" spans="1:7" ht="13.8" thickBot="1" x14ac:dyDescent="0.3">
      <c r="A130" s="87" t="s">
        <v>168</v>
      </c>
      <c r="B130" s="89" t="s">
        <v>480</v>
      </c>
      <c r="C130" s="108"/>
      <c r="D130" s="73" t="s">
        <v>158</v>
      </c>
      <c r="E130" s="74" t="s">
        <v>158</v>
      </c>
    </row>
    <row r="131" spans="1:7" ht="13.8" thickBot="1" x14ac:dyDescent="0.3">
      <c r="A131" s="90" t="s">
        <v>162</v>
      </c>
      <c r="B131" s="93" t="s">
        <v>482</v>
      </c>
      <c r="C131" s="108"/>
      <c r="D131" s="56"/>
    </row>
    <row r="132" spans="1:7" ht="20.100000000000001" customHeight="1" thickBot="1" x14ac:dyDescent="0.3">
      <c r="A132" s="56"/>
      <c r="B132" s="56"/>
      <c r="C132" s="68"/>
      <c r="D132" s="56"/>
    </row>
    <row r="133" spans="1:7" x14ac:dyDescent="0.25">
      <c r="A133" s="517" t="s">
        <v>471</v>
      </c>
      <c r="B133" s="518"/>
      <c r="D133" s="81" t="s">
        <v>483</v>
      </c>
      <c r="E133" s="83" t="s">
        <v>484</v>
      </c>
    </row>
    <row r="134" spans="1:7" ht="13.8" thickBot="1" x14ac:dyDescent="0.3">
      <c r="A134" s="87" t="s">
        <v>169</v>
      </c>
      <c r="B134" s="89" t="s">
        <v>483</v>
      </c>
      <c r="D134" s="73" t="s">
        <v>158</v>
      </c>
      <c r="E134" s="74" t="s">
        <v>158</v>
      </c>
    </row>
    <row r="135" spans="1:7" ht="13.8" thickBot="1" x14ac:dyDescent="0.3">
      <c r="A135" s="90" t="s">
        <v>159</v>
      </c>
      <c r="B135" s="93" t="s">
        <v>484</v>
      </c>
    </row>
    <row r="136" spans="1:7" ht="20.100000000000001" customHeight="1" thickBot="1" x14ac:dyDescent="0.3"/>
    <row r="137" spans="1:7" x14ac:dyDescent="0.25">
      <c r="A137" s="512" t="s">
        <v>472</v>
      </c>
      <c r="B137" s="513"/>
      <c r="D137" s="111" t="s">
        <v>485</v>
      </c>
    </row>
    <row r="138" spans="1:7" ht="13.8" thickBot="1" x14ac:dyDescent="0.3">
      <c r="A138" s="112" t="s">
        <v>16</v>
      </c>
      <c r="B138" s="93" t="s">
        <v>485</v>
      </c>
      <c r="D138" s="113" t="s">
        <v>158</v>
      </c>
    </row>
    <row r="139" spans="1:7" ht="20.100000000000001" customHeight="1" thickBot="1" x14ac:dyDescent="0.3"/>
    <row r="140" spans="1:7" x14ac:dyDescent="0.25">
      <c r="A140" s="517" t="s">
        <v>473</v>
      </c>
      <c r="B140" s="518"/>
      <c r="D140" s="81" t="s">
        <v>486</v>
      </c>
      <c r="E140" s="83" t="s">
        <v>487</v>
      </c>
    </row>
    <row r="141" spans="1:7" ht="13.8" thickBot="1" x14ac:dyDescent="0.3">
      <c r="A141" s="87" t="s">
        <v>117</v>
      </c>
      <c r="B141" s="89" t="s">
        <v>486</v>
      </c>
      <c r="D141" s="116" t="s">
        <v>158</v>
      </c>
      <c r="E141" s="117" t="s">
        <v>158</v>
      </c>
    </row>
    <row r="142" spans="1:7" ht="13.8" thickBot="1" x14ac:dyDescent="0.3">
      <c r="A142" s="90" t="s">
        <v>118</v>
      </c>
      <c r="B142" s="93" t="s">
        <v>487</v>
      </c>
    </row>
    <row r="143" spans="1:7" ht="20.100000000000001" customHeight="1" thickBot="1" x14ac:dyDescent="0.3"/>
    <row r="144" spans="1:7" x14ac:dyDescent="0.25">
      <c r="A144" s="517" t="s">
        <v>474</v>
      </c>
      <c r="B144" s="518"/>
      <c r="D144" s="81" t="s">
        <v>478</v>
      </c>
      <c r="E144" s="82" t="s">
        <v>488</v>
      </c>
      <c r="F144" s="82" t="s">
        <v>489</v>
      </c>
      <c r="G144" s="83" t="s">
        <v>490</v>
      </c>
    </row>
    <row r="145" spans="1:7" ht="13.8" thickBot="1" x14ac:dyDescent="0.3">
      <c r="A145" s="87" t="s">
        <v>120</v>
      </c>
      <c r="B145" s="89" t="s">
        <v>478</v>
      </c>
      <c r="D145" s="116" t="s">
        <v>158</v>
      </c>
      <c r="E145" s="118" t="s">
        <v>158</v>
      </c>
      <c r="F145" s="118" t="s">
        <v>158</v>
      </c>
      <c r="G145" s="117" t="s">
        <v>158</v>
      </c>
    </row>
    <row r="146" spans="1:7" x14ac:dyDescent="0.25">
      <c r="A146" s="87" t="s">
        <v>121</v>
      </c>
      <c r="B146" s="89" t="s">
        <v>488</v>
      </c>
    </row>
    <row r="147" spans="1:7" x14ac:dyDescent="0.25">
      <c r="A147" s="87" t="s">
        <v>122</v>
      </c>
      <c r="B147" s="125" t="s">
        <v>489</v>
      </c>
    </row>
    <row r="148" spans="1:7" ht="13.8" thickBot="1" x14ac:dyDescent="0.3">
      <c r="A148" s="90" t="s">
        <v>123</v>
      </c>
      <c r="B148" s="117" t="s">
        <v>490</v>
      </c>
    </row>
    <row r="149" spans="1:7" ht="20.100000000000001" customHeight="1" thickBot="1" x14ac:dyDescent="0.3"/>
    <row r="150" spans="1:7" ht="30" customHeight="1" thickBot="1" x14ac:dyDescent="0.3">
      <c r="A150" s="525" t="s">
        <v>58</v>
      </c>
      <c r="B150" s="526"/>
      <c r="C150" s="526"/>
      <c r="D150" s="526"/>
      <c r="E150" s="526"/>
      <c r="F150" s="526"/>
      <c r="G150" s="527"/>
    </row>
    <row r="151" spans="1:7" x14ac:dyDescent="0.25">
      <c r="A151" s="517" t="s">
        <v>491</v>
      </c>
      <c r="B151" s="518"/>
      <c r="C151" s="69"/>
      <c r="D151" s="56"/>
      <c r="E151" s="56"/>
      <c r="F151" s="56"/>
      <c r="G151" s="56"/>
    </row>
    <row r="152" spans="1:7" x14ac:dyDescent="0.25">
      <c r="A152" s="71" t="s">
        <v>30</v>
      </c>
      <c r="B152" s="72" t="s">
        <v>492</v>
      </c>
      <c r="C152" s="98"/>
      <c r="D152" s="56"/>
      <c r="E152" s="56"/>
      <c r="F152" s="56"/>
      <c r="G152" s="56"/>
    </row>
    <row r="153" spans="1:7" x14ac:dyDescent="0.25">
      <c r="A153" s="71" t="s">
        <v>55</v>
      </c>
      <c r="B153" s="72" t="s">
        <v>496</v>
      </c>
      <c r="C153" s="98"/>
      <c r="D153" s="56"/>
      <c r="E153" s="56"/>
      <c r="F153" s="56"/>
      <c r="G153" s="56"/>
    </row>
    <row r="154" spans="1:7" ht="20.100000000000001" customHeight="1" thickBot="1" x14ac:dyDescent="0.3"/>
    <row r="155" spans="1:7" x14ac:dyDescent="0.25">
      <c r="A155" s="97" t="s">
        <v>497</v>
      </c>
      <c r="B155" s="528" t="s">
        <v>493</v>
      </c>
      <c r="C155" s="529"/>
      <c r="D155" s="82" t="s">
        <v>494</v>
      </c>
      <c r="E155" s="82" t="s">
        <v>495</v>
      </c>
      <c r="F155" s="83" t="s">
        <v>496</v>
      </c>
    </row>
    <row r="156" spans="1:7" x14ac:dyDescent="0.25">
      <c r="A156" s="87" t="s">
        <v>161</v>
      </c>
      <c r="B156" s="523" t="s">
        <v>115</v>
      </c>
      <c r="C156" s="524"/>
      <c r="D156" s="63" t="s">
        <v>66</v>
      </c>
      <c r="E156" s="62" t="s">
        <v>169</v>
      </c>
      <c r="F156" s="89" t="s">
        <v>16</v>
      </c>
    </row>
    <row r="157" spans="1:7" x14ac:dyDescent="0.25">
      <c r="A157" s="87" t="s">
        <v>76</v>
      </c>
      <c r="B157" s="523"/>
      <c r="C157" s="524"/>
      <c r="D157" s="63" t="s">
        <v>168</v>
      </c>
      <c r="E157" s="63"/>
      <c r="F157" s="88"/>
    </row>
    <row r="158" spans="1:7" ht="13.8" thickBot="1" x14ac:dyDescent="0.3">
      <c r="A158" s="90"/>
      <c r="B158" s="568"/>
      <c r="C158" s="569"/>
      <c r="D158" s="96" t="s">
        <v>162</v>
      </c>
      <c r="E158" s="96"/>
      <c r="F158" s="91"/>
    </row>
    <row r="159" spans="1:7" ht="20.100000000000001" customHeight="1" thickBot="1" x14ac:dyDescent="0.3">
      <c r="A159" s="58"/>
      <c r="B159" s="58"/>
      <c r="C159" s="58"/>
      <c r="D159" s="58"/>
      <c r="E159" s="58"/>
      <c r="F159" s="58"/>
    </row>
    <row r="160" spans="1:7" ht="30" customHeight="1" thickBot="1" x14ac:dyDescent="0.3">
      <c r="A160" s="565" t="s">
        <v>49</v>
      </c>
      <c r="B160" s="566"/>
      <c r="C160" s="566"/>
      <c r="D160" s="566"/>
      <c r="E160" s="566"/>
      <c r="F160" s="566"/>
      <c r="G160" s="567"/>
    </row>
    <row r="161" spans="1:7" x14ac:dyDescent="0.25">
      <c r="A161" s="509" t="s">
        <v>442</v>
      </c>
      <c r="B161" s="510"/>
      <c r="C161" s="510"/>
      <c r="D161" s="510"/>
      <c r="E161" s="510"/>
      <c r="F161" s="510"/>
      <c r="G161" s="510"/>
    </row>
    <row r="162" spans="1:7" x14ac:dyDescent="0.25">
      <c r="A162" s="511"/>
      <c r="B162" s="511"/>
      <c r="C162" s="511"/>
      <c r="D162" s="511"/>
      <c r="E162" s="511"/>
      <c r="F162" s="511"/>
      <c r="G162" s="511"/>
    </row>
    <row r="163" spans="1:7" ht="13.8" thickBot="1" x14ac:dyDescent="0.3"/>
    <row r="164" spans="1:7" ht="35.1" customHeight="1" thickBot="1" x14ac:dyDescent="0.3">
      <c r="A164" s="506" t="s">
        <v>531</v>
      </c>
      <c r="B164" s="507"/>
      <c r="C164" s="507"/>
      <c r="D164" s="507"/>
      <c r="E164" s="507"/>
      <c r="F164" s="507"/>
      <c r="G164" s="508"/>
    </row>
    <row r="165" spans="1:7" x14ac:dyDescent="0.25"/>
    <row r="166" spans="1:7" x14ac:dyDescent="0.25">
      <c r="A166" s="323" t="s">
        <v>532</v>
      </c>
    </row>
    <row r="167" spans="1:7" x14ac:dyDescent="0.25">
      <c r="A167" s="130" t="s">
        <v>535</v>
      </c>
    </row>
    <row r="168" spans="1:7" x14ac:dyDescent="0.25">
      <c r="A168" s="130" t="s">
        <v>533</v>
      </c>
    </row>
    <row r="169" spans="1:7" x14ac:dyDescent="0.25">
      <c r="A169" s="130" t="s">
        <v>534</v>
      </c>
    </row>
    <row r="170" spans="1:7" x14ac:dyDescent="0.25"/>
  </sheetData>
  <sheetProtection algorithmName="SHA-512" hashValue="XMIV6vh0HC+L3nRHGbotHhcCFskE0KaBsLUvuaRCaQDE6/fgRaqhOOE3bhORUM7tIwEcVz1TP7osEFnEZ6a9gw==" saltValue="F8i09a/RlY+eZzggZxFbaA==" spinCount="100000" sheet="1" objects="1" scenarios="1"/>
  <sortState xmlns:xlrd2="http://schemas.microsoft.com/office/spreadsheetml/2017/richdata2" ref="A167:A169">
    <sortCondition ref="A167:A169"/>
  </sortState>
  <mergeCells count="35">
    <mergeCell ref="A84:G84"/>
    <mergeCell ref="A85:B85"/>
    <mergeCell ref="A151:B151"/>
    <mergeCell ref="A160:G160"/>
    <mergeCell ref="B158:C158"/>
    <mergeCell ref="A2:G2"/>
    <mergeCell ref="A118:B118"/>
    <mergeCell ref="A69:B69"/>
    <mergeCell ref="A78:B78"/>
    <mergeCell ref="A111:B111"/>
    <mergeCell ref="A38:B38"/>
    <mergeCell ref="A46:B46"/>
    <mergeCell ref="A3:B3"/>
    <mergeCell ref="A94:G94"/>
    <mergeCell ref="A99:G99"/>
    <mergeCell ref="A37:G37"/>
    <mergeCell ref="A45:G45"/>
    <mergeCell ref="A54:G54"/>
    <mergeCell ref="A77:G77"/>
    <mergeCell ref="A106:G106"/>
    <mergeCell ref="A68:G68"/>
    <mergeCell ref="A164:G164"/>
    <mergeCell ref="A161:G162"/>
    <mergeCell ref="A129:B129"/>
    <mergeCell ref="A110:G110"/>
    <mergeCell ref="A133:B133"/>
    <mergeCell ref="A137:B137"/>
    <mergeCell ref="A140:B140"/>
    <mergeCell ref="A144:B144"/>
    <mergeCell ref="A123:B123"/>
    <mergeCell ref="A126:B126"/>
    <mergeCell ref="B156:C156"/>
    <mergeCell ref="B157:C157"/>
    <mergeCell ref="A150:G150"/>
    <mergeCell ref="B155:C1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s">
    <tabColor theme="3" tint="-0.249977111117893"/>
  </sheetPr>
  <dimension ref="A1:C220"/>
  <sheetViews>
    <sheetView showGridLines="0" zoomScale="70" zoomScaleNormal="70" workbookViewId="0">
      <selection activeCell="D2" sqref="D2"/>
    </sheetView>
  </sheetViews>
  <sheetFormatPr defaultColWidth="0" defaultRowHeight="13.2" zeroHeight="1" x14ac:dyDescent="0.25"/>
  <cols>
    <col min="1" max="1" width="58.88671875" style="12" customWidth="1"/>
    <col min="2" max="2" width="171.109375" style="12" customWidth="1"/>
    <col min="3" max="3" width="1.6640625" hidden="1" customWidth="1"/>
    <col min="4" max="16384" width="9.109375" hidden="1"/>
  </cols>
  <sheetData>
    <row r="1" spans="1:2" ht="24" x14ac:dyDescent="0.25">
      <c r="A1" s="572" t="s">
        <v>300</v>
      </c>
      <c r="B1" s="573"/>
    </row>
    <row r="2" spans="1:2" ht="63.75" customHeight="1" thickBot="1" x14ac:dyDescent="0.3">
      <c r="A2" s="574" t="s">
        <v>600</v>
      </c>
      <c r="B2" s="574"/>
    </row>
    <row r="3" spans="1:2" ht="24.9" customHeight="1" thickBot="1" x14ac:dyDescent="0.3">
      <c r="A3" s="575" t="s">
        <v>345</v>
      </c>
      <c r="B3" s="576"/>
    </row>
    <row r="4" spans="1:2" ht="65.099999999999994" customHeight="1" x14ac:dyDescent="0.25">
      <c r="A4" s="570" t="s">
        <v>581</v>
      </c>
      <c r="B4" s="577"/>
    </row>
    <row r="5" spans="1:2" ht="24.9" customHeight="1" x14ac:dyDescent="0.25">
      <c r="A5" s="215" t="s">
        <v>253</v>
      </c>
      <c r="B5" s="216" t="s">
        <v>254</v>
      </c>
    </row>
    <row r="6" spans="1:2" ht="154.80000000000001" customHeight="1" x14ac:dyDescent="0.25">
      <c r="A6" s="15" t="s">
        <v>251</v>
      </c>
      <c r="B6" s="16" t="s">
        <v>256</v>
      </c>
    </row>
    <row r="7" spans="1:2" ht="231.6" customHeight="1" x14ac:dyDescent="0.25">
      <c r="A7" s="15" t="s">
        <v>252</v>
      </c>
      <c r="B7" s="16" t="s">
        <v>255</v>
      </c>
    </row>
    <row r="8" spans="1:2" ht="240.6" customHeight="1" x14ac:dyDescent="0.25">
      <c r="A8" s="17" t="s">
        <v>551</v>
      </c>
      <c r="B8" s="18" t="s">
        <v>287</v>
      </c>
    </row>
    <row r="9" spans="1:2" ht="24.9" customHeight="1" x14ac:dyDescent="0.25">
      <c r="A9" s="571" t="s">
        <v>257</v>
      </c>
      <c r="B9" s="571"/>
    </row>
    <row r="10" spans="1:2" ht="24.9" customHeight="1" x14ac:dyDescent="0.25">
      <c r="A10" s="221" t="s">
        <v>258</v>
      </c>
      <c r="B10" s="222" t="s">
        <v>259</v>
      </c>
    </row>
    <row r="11" spans="1:2" s="366" customFormat="1" ht="44.1" customHeight="1" x14ac:dyDescent="0.25">
      <c r="A11" s="30" t="s">
        <v>564</v>
      </c>
      <c r="B11" s="21" t="s">
        <v>565</v>
      </c>
    </row>
    <row r="12" spans="1:2" s="366" customFormat="1" ht="44.1" customHeight="1" x14ac:dyDescent="0.25">
      <c r="A12" s="30" t="s">
        <v>566</v>
      </c>
      <c r="B12" s="324" t="s">
        <v>567</v>
      </c>
    </row>
    <row r="13" spans="1:2" s="366" customFormat="1" ht="44.1" customHeight="1" x14ac:dyDescent="0.25">
      <c r="A13" s="30" t="s">
        <v>568</v>
      </c>
      <c r="B13" s="324" t="s">
        <v>569</v>
      </c>
    </row>
    <row r="14" spans="1:2" s="369" customFormat="1" ht="44.1" customHeight="1" x14ac:dyDescent="0.25">
      <c r="A14" s="30" t="s">
        <v>578</v>
      </c>
      <c r="B14" s="324" t="s">
        <v>579</v>
      </c>
    </row>
    <row r="15" spans="1:2" ht="44.1" customHeight="1" x14ac:dyDescent="0.25">
      <c r="A15" s="19" t="s">
        <v>558</v>
      </c>
      <c r="B15" s="20" t="s">
        <v>261</v>
      </c>
    </row>
    <row r="16" spans="1:2" ht="44.1" customHeight="1" x14ac:dyDescent="0.25">
      <c r="A16" s="19" t="s">
        <v>577</v>
      </c>
      <c r="B16" s="20" t="s">
        <v>262</v>
      </c>
    </row>
    <row r="17" spans="1:2" ht="44.1" customHeight="1" x14ac:dyDescent="0.25">
      <c r="A17" s="19" t="s">
        <v>557</v>
      </c>
      <c r="B17" s="20" t="s">
        <v>263</v>
      </c>
    </row>
    <row r="18" spans="1:2" ht="44.1" customHeight="1" x14ac:dyDescent="0.25">
      <c r="A18" s="19" t="s">
        <v>356</v>
      </c>
      <c r="B18" s="20" t="s">
        <v>355</v>
      </c>
    </row>
    <row r="19" spans="1:2" ht="44.1" customHeight="1" x14ac:dyDescent="0.25">
      <c r="A19" s="19" t="s">
        <v>357</v>
      </c>
      <c r="B19" s="20" t="s">
        <v>343</v>
      </c>
    </row>
    <row r="20" spans="1:2" ht="44.1" customHeight="1" x14ac:dyDescent="0.25">
      <c r="A20" s="19" t="s">
        <v>556</v>
      </c>
      <c r="B20" s="21" t="s">
        <v>580</v>
      </c>
    </row>
    <row r="21" spans="1:2" ht="44.1" customHeight="1" x14ac:dyDescent="0.25">
      <c r="A21" s="19" t="s">
        <v>379</v>
      </c>
      <c r="B21" s="21" t="s">
        <v>408</v>
      </c>
    </row>
    <row r="22" spans="1:2" ht="44.1" customHeight="1" x14ac:dyDescent="0.25">
      <c r="A22" s="19" t="s">
        <v>260</v>
      </c>
      <c r="B22" s="21" t="s">
        <v>264</v>
      </c>
    </row>
    <row r="23" spans="1:2" ht="44.1" customHeight="1" x14ac:dyDescent="0.25">
      <c r="A23" s="19" t="s">
        <v>559</v>
      </c>
      <c r="B23" s="20" t="s">
        <v>265</v>
      </c>
    </row>
    <row r="24" spans="1:2" s="366" customFormat="1" ht="44.1" customHeight="1" x14ac:dyDescent="0.25">
      <c r="A24" s="30" t="s">
        <v>560</v>
      </c>
      <c r="B24" s="20" t="s">
        <v>561</v>
      </c>
    </row>
    <row r="25" spans="1:2" ht="44.1" customHeight="1" x14ac:dyDescent="0.25">
      <c r="A25" s="19" t="s">
        <v>570</v>
      </c>
      <c r="B25" s="20" t="s">
        <v>380</v>
      </c>
    </row>
    <row r="26" spans="1:2" s="366" customFormat="1" ht="44.1" customHeight="1" x14ac:dyDescent="0.25">
      <c r="A26" s="22" t="s">
        <v>11</v>
      </c>
      <c r="B26" s="23" t="s">
        <v>381</v>
      </c>
    </row>
    <row r="27" spans="1:2" ht="44.1" customHeight="1" x14ac:dyDescent="0.25">
      <c r="A27" s="22" t="s">
        <v>562</v>
      </c>
      <c r="B27" s="23" t="s">
        <v>563</v>
      </c>
    </row>
    <row r="28" spans="1:2" ht="81.75" customHeight="1" x14ac:dyDescent="0.25">
      <c r="A28" s="570" t="s">
        <v>582</v>
      </c>
      <c r="B28" s="571"/>
    </row>
    <row r="29" spans="1:2" ht="24.9" customHeight="1" x14ac:dyDescent="0.25">
      <c r="A29" s="215" t="s">
        <v>406</v>
      </c>
      <c r="B29" s="216" t="s">
        <v>259</v>
      </c>
    </row>
    <row r="30" spans="1:2" ht="44.1" customHeight="1" x14ac:dyDescent="0.25">
      <c r="A30" s="30" t="s">
        <v>520</v>
      </c>
      <c r="B30" s="218" t="s">
        <v>522</v>
      </c>
    </row>
    <row r="31" spans="1:2" ht="44.1" customHeight="1" x14ac:dyDescent="0.25">
      <c r="A31" s="30" t="s">
        <v>536</v>
      </c>
      <c r="B31" s="324" t="s">
        <v>573</v>
      </c>
    </row>
    <row r="32" spans="1:2" ht="44.1" customHeight="1" x14ac:dyDescent="0.25">
      <c r="A32" s="367" t="s">
        <v>571</v>
      </c>
      <c r="B32" s="368" t="s">
        <v>572</v>
      </c>
    </row>
    <row r="33" spans="1:2" ht="44.1" customHeight="1" x14ac:dyDescent="0.25">
      <c r="A33" s="376" t="s">
        <v>591</v>
      </c>
      <c r="B33" s="375" t="s">
        <v>592</v>
      </c>
    </row>
    <row r="34" spans="1:2" ht="44.1" customHeight="1" x14ac:dyDescent="0.25">
      <c r="A34" s="30" t="s">
        <v>521</v>
      </c>
      <c r="B34" s="219" t="s">
        <v>523</v>
      </c>
    </row>
    <row r="35" spans="1:2" ht="24.9" customHeight="1" thickBot="1" x14ac:dyDescent="0.3">
      <c r="A35" s="579" t="s">
        <v>383</v>
      </c>
      <c r="B35" s="579"/>
    </row>
    <row r="36" spans="1:2" ht="24.9" customHeight="1" thickBot="1" x14ac:dyDescent="0.3">
      <c r="A36" s="575" t="s">
        <v>346</v>
      </c>
      <c r="B36" s="576"/>
    </row>
    <row r="37" spans="1:2" ht="99" customHeight="1" x14ac:dyDescent="0.25">
      <c r="A37" s="580" t="s">
        <v>583</v>
      </c>
      <c r="B37" s="580"/>
    </row>
    <row r="38" spans="1:2" ht="24.9" customHeight="1" x14ac:dyDescent="0.25">
      <c r="A38" s="215" t="s">
        <v>266</v>
      </c>
      <c r="B38" s="216" t="s">
        <v>254</v>
      </c>
    </row>
    <row r="39" spans="1:2" ht="105" customHeight="1" x14ac:dyDescent="0.25">
      <c r="A39" s="24" t="s">
        <v>134</v>
      </c>
      <c r="B39" s="360" t="s">
        <v>545</v>
      </c>
    </row>
    <row r="40" spans="1:2" ht="99" customHeight="1" x14ac:dyDescent="0.25">
      <c r="A40" s="24" t="s">
        <v>543</v>
      </c>
      <c r="B40" s="359" t="s">
        <v>544</v>
      </c>
    </row>
    <row r="41" spans="1:2" ht="44.1" customHeight="1" x14ac:dyDescent="0.25">
      <c r="A41" s="24" t="s">
        <v>269</v>
      </c>
      <c r="B41" s="16" t="s">
        <v>174</v>
      </c>
    </row>
    <row r="42" spans="1:2" ht="99" customHeight="1" x14ac:dyDescent="0.25">
      <c r="A42" s="24" t="s">
        <v>589</v>
      </c>
      <c r="B42" s="359" t="s">
        <v>544</v>
      </c>
    </row>
    <row r="43" spans="1:2" ht="44.1" customHeight="1" x14ac:dyDescent="0.25">
      <c r="A43" s="24" t="s">
        <v>268</v>
      </c>
      <c r="B43" s="16" t="s">
        <v>164</v>
      </c>
    </row>
    <row r="44" spans="1:2" ht="44.1" customHeight="1" x14ac:dyDescent="0.25">
      <c r="A44" s="24" t="s">
        <v>270</v>
      </c>
      <c r="B44" s="16" t="s">
        <v>165</v>
      </c>
    </row>
    <row r="45" spans="1:2" ht="44.1" customHeight="1" x14ac:dyDescent="0.25">
      <c r="A45" s="24" t="s">
        <v>271</v>
      </c>
      <c r="B45" s="16" t="s">
        <v>207</v>
      </c>
    </row>
    <row r="46" spans="1:2" ht="44.1" customHeight="1" x14ac:dyDescent="0.25">
      <c r="A46" s="24" t="s">
        <v>272</v>
      </c>
      <c r="B46" s="16" t="s">
        <v>208</v>
      </c>
    </row>
    <row r="47" spans="1:2" ht="60" customHeight="1" x14ac:dyDescent="0.25">
      <c r="A47" s="24" t="s">
        <v>273</v>
      </c>
      <c r="B47" s="16" t="s">
        <v>358</v>
      </c>
    </row>
    <row r="48" spans="1:2" ht="60" customHeight="1" x14ac:dyDescent="0.25">
      <c r="A48" s="24" t="s">
        <v>344</v>
      </c>
      <c r="B48" s="16" t="s">
        <v>311</v>
      </c>
    </row>
    <row r="49" spans="1:2" ht="44.1" customHeight="1" x14ac:dyDescent="0.25">
      <c r="A49" s="24" t="s">
        <v>86</v>
      </c>
      <c r="B49" s="16" t="s">
        <v>43</v>
      </c>
    </row>
    <row r="50" spans="1:2" ht="44.1" customHeight="1" x14ac:dyDescent="0.25">
      <c r="A50" s="25" t="s">
        <v>175</v>
      </c>
      <c r="B50" s="16" t="s">
        <v>173</v>
      </c>
    </row>
    <row r="51" spans="1:2" ht="44.1" customHeight="1" x14ac:dyDescent="0.25">
      <c r="A51" s="24" t="s">
        <v>267</v>
      </c>
      <c r="B51" s="16" t="s">
        <v>209</v>
      </c>
    </row>
    <row r="52" spans="1:2" ht="44.1" customHeight="1" x14ac:dyDescent="0.25">
      <c r="A52" s="26" t="s">
        <v>171</v>
      </c>
      <c r="B52" s="18" t="s">
        <v>382</v>
      </c>
    </row>
    <row r="53" spans="1:2" ht="24.9" customHeight="1" thickBot="1" x14ac:dyDescent="0.3">
      <c r="A53" s="581" t="s">
        <v>383</v>
      </c>
      <c r="B53" s="581"/>
    </row>
    <row r="54" spans="1:2" ht="24.9" customHeight="1" thickBot="1" x14ac:dyDescent="0.3">
      <c r="A54" s="582" t="s">
        <v>524</v>
      </c>
      <c r="B54" s="583"/>
    </row>
    <row r="55" spans="1:2" ht="44.1" customHeight="1" thickBot="1" x14ac:dyDescent="0.3">
      <c r="A55" s="580" t="s">
        <v>176</v>
      </c>
      <c r="B55" s="580"/>
    </row>
    <row r="56" spans="1:2" ht="24.9" customHeight="1" thickBot="1" x14ac:dyDescent="0.3">
      <c r="A56" s="582" t="s">
        <v>525</v>
      </c>
      <c r="B56" s="583"/>
    </row>
    <row r="57" spans="1:2" ht="24.9" customHeight="1" x14ac:dyDescent="0.25">
      <c r="A57" s="580" t="s">
        <v>422</v>
      </c>
      <c r="B57" s="584"/>
    </row>
    <row r="58" spans="1:2" ht="24.9" customHeight="1" x14ac:dyDescent="0.25">
      <c r="A58" s="216" t="s">
        <v>304</v>
      </c>
      <c r="B58" s="216" t="s">
        <v>254</v>
      </c>
    </row>
    <row r="59" spans="1:2" ht="44.1" customHeight="1" x14ac:dyDescent="0.25">
      <c r="A59" s="27" t="s">
        <v>303</v>
      </c>
      <c r="B59" s="16" t="s">
        <v>432</v>
      </c>
    </row>
    <row r="60" spans="1:2" ht="44.1" customHeight="1" x14ac:dyDescent="0.25">
      <c r="A60" s="27" t="s">
        <v>133</v>
      </c>
      <c r="B60" s="16" t="s">
        <v>153</v>
      </c>
    </row>
    <row r="61" spans="1:2" ht="44.1" customHeight="1" x14ac:dyDescent="0.25">
      <c r="A61" s="27" t="s">
        <v>21</v>
      </c>
      <c r="B61" s="16" t="s">
        <v>519</v>
      </c>
    </row>
    <row r="62" spans="1:2" ht="44.1" customHeight="1" x14ac:dyDescent="0.25">
      <c r="A62" s="27" t="s">
        <v>188</v>
      </c>
      <c r="B62" s="16" t="s">
        <v>277</v>
      </c>
    </row>
    <row r="63" spans="1:2" ht="44.1" customHeight="1" x14ac:dyDescent="0.25">
      <c r="A63" s="27" t="s">
        <v>8</v>
      </c>
      <c r="B63" s="16" t="s">
        <v>278</v>
      </c>
    </row>
    <row r="64" spans="1:2" ht="44.1" customHeight="1" x14ac:dyDescent="0.25">
      <c r="A64" s="27" t="s">
        <v>31</v>
      </c>
      <c r="B64" s="16" t="s">
        <v>180</v>
      </c>
    </row>
    <row r="65" spans="1:2" ht="44.1" customHeight="1" x14ac:dyDescent="0.25">
      <c r="A65" s="27" t="s">
        <v>32</v>
      </c>
      <c r="B65" s="16" t="s">
        <v>166</v>
      </c>
    </row>
    <row r="66" spans="1:2" ht="44.1" customHeight="1" x14ac:dyDescent="0.25">
      <c r="A66" s="27" t="s">
        <v>203</v>
      </c>
      <c r="B66" s="16" t="s">
        <v>204</v>
      </c>
    </row>
    <row r="67" spans="1:2" ht="44.1" customHeight="1" x14ac:dyDescent="0.25">
      <c r="A67" s="27" t="s">
        <v>205</v>
      </c>
      <c r="B67" s="16" t="s">
        <v>206</v>
      </c>
    </row>
    <row r="68" spans="1:2" ht="44.1" customHeight="1" x14ac:dyDescent="0.25">
      <c r="A68" s="27" t="s">
        <v>274</v>
      </c>
      <c r="B68" s="16" t="s">
        <v>275</v>
      </c>
    </row>
    <row r="69" spans="1:2" ht="44.1" customHeight="1" x14ac:dyDescent="0.25">
      <c r="A69" s="27" t="s">
        <v>276</v>
      </c>
      <c r="B69" s="16" t="s">
        <v>279</v>
      </c>
    </row>
    <row r="70" spans="1:2" ht="44.1" customHeight="1" x14ac:dyDescent="0.25">
      <c r="A70" s="27" t="s">
        <v>280</v>
      </c>
      <c r="B70" s="16" t="s">
        <v>359</v>
      </c>
    </row>
    <row r="71" spans="1:2" ht="44.1" customHeight="1" x14ac:dyDescent="0.25">
      <c r="A71" s="27" t="s">
        <v>19</v>
      </c>
      <c r="B71" s="16" t="s">
        <v>426</v>
      </c>
    </row>
    <row r="72" spans="1:2" ht="44.1" customHeight="1" x14ac:dyDescent="0.25">
      <c r="A72" s="27" t="s">
        <v>20</v>
      </c>
      <c r="B72" s="21" t="s">
        <v>376</v>
      </c>
    </row>
    <row r="73" spans="1:2" ht="44.1" customHeight="1" x14ac:dyDescent="0.25">
      <c r="A73" s="27" t="s">
        <v>377</v>
      </c>
      <c r="B73" s="21" t="s">
        <v>378</v>
      </c>
    </row>
    <row r="74" spans="1:2" ht="44.1" customHeight="1" x14ac:dyDescent="0.25">
      <c r="A74" s="27" t="s">
        <v>23</v>
      </c>
      <c r="B74" s="16" t="s">
        <v>282</v>
      </c>
    </row>
    <row r="75" spans="1:2" ht="44.1" customHeight="1" x14ac:dyDescent="0.25">
      <c r="A75" s="28" t="s">
        <v>179</v>
      </c>
      <c r="B75" s="18" t="s">
        <v>283</v>
      </c>
    </row>
    <row r="76" spans="1:2" ht="24.9" customHeight="1" thickBot="1" x14ac:dyDescent="0.3">
      <c r="A76" s="578" t="s">
        <v>383</v>
      </c>
      <c r="B76" s="585"/>
    </row>
    <row r="77" spans="1:2" ht="24.9" customHeight="1" thickBot="1" x14ac:dyDescent="0.3">
      <c r="A77" s="575" t="s">
        <v>384</v>
      </c>
      <c r="B77" s="576"/>
    </row>
    <row r="78" spans="1:2" ht="24.9" customHeight="1" x14ac:dyDescent="0.25">
      <c r="A78" s="586" t="s">
        <v>383</v>
      </c>
      <c r="B78" s="586"/>
    </row>
    <row r="79" spans="1:2" ht="24.9" customHeight="1" x14ac:dyDescent="0.25">
      <c r="A79" s="215" t="s">
        <v>304</v>
      </c>
      <c r="B79" s="216" t="s">
        <v>254</v>
      </c>
    </row>
    <row r="80" spans="1:2" ht="44.1" customHeight="1" x14ac:dyDescent="0.25">
      <c r="A80" s="19" t="s">
        <v>21</v>
      </c>
      <c r="B80" s="29" t="s">
        <v>360</v>
      </c>
    </row>
    <row r="81" spans="1:2" ht="44.1" customHeight="1" x14ac:dyDescent="0.25">
      <c r="A81" s="19" t="s">
        <v>133</v>
      </c>
      <c r="B81" s="29" t="s">
        <v>177</v>
      </c>
    </row>
    <row r="82" spans="1:2" ht="44.1" customHeight="1" x14ac:dyDescent="0.25">
      <c r="A82" s="19" t="s">
        <v>29</v>
      </c>
      <c r="B82" s="29" t="s">
        <v>1</v>
      </c>
    </row>
    <row r="83" spans="1:2" ht="44.1" customHeight="1" x14ac:dyDescent="0.25">
      <c r="A83" s="19" t="s">
        <v>32</v>
      </c>
      <c r="B83" s="29" t="s">
        <v>361</v>
      </c>
    </row>
    <row r="84" spans="1:2" ht="44.1" customHeight="1" x14ac:dyDescent="0.25">
      <c r="A84" s="19" t="s">
        <v>62</v>
      </c>
      <c r="B84" s="16" t="s">
        <v>167</v>
      </c>
    </row>
    <row r="85" spans="1:2" ht="44.1" customHeight="1" x14ac:dyDescent="0.25">
      <c r="A85" s="19" t="s">
        <v>9</v>
      </c>
      <c r="B85" s="16" t="s">
        <v>362</v>
      </c>
    </row>
    <row r="86" spans="1:2" ht="44.1" customHeight="1" x14ac:dyDescent="0.25">
      <c r="A86" s="19" t="s">
        <v>312</v>
      </c>
      <c r="B86" s="29" t="s">
        <v>51</v>
      </c>
    </row>
    <row r="87" spans="1:2" ht="44.1" customHeight="1" x14ac:dyDescent="0.25">
      <c r="A87" s="27" t="s">
        <v>34</v>
      </c>
      <c r="B87" s="16" t="s">
        <v>318</v>
      </c>
    </row>
    <row r="88" spans="1:2" ht="44.1" customHeight="1" x14ac:dyDescent="0.25">
      <c r="A88" s="27" t="s">
        <v>35</v>
      </c>
      <c r="B88" s="16" t="s">
        <v>319</v>
      </c>
    </row>
    <row r="89" spans="1:2" ht="44.1" customHeight="1" x14ac:dyDescent="0.25">
      <c r="A89" s="19" t="s">
        <v>143</v>
      </c>
      <c r="B89" s="29" t="s">
        <v>285</v>
      </c>
    </row>
    <row r="90" spans="1:2" ht="44.1" customHeight="1" x14ac:dyDescent="0.25">
      <c r="A90" s="19" t="s">
        <v>280</v>
      </c>
      <c r="B90" s="16" t="s">
        <v>363</v>
      </c>
    </row>
    <row r="91" spans="1:2" ht="44.1" customHeight="1" x14ac:dyDescent="0.25">
      <c r="A91" s="19" t="s">
        <v>19</v>
      </c>
      <c r="B91" s="16" t="s">
        <v>426</v>
      </c>
    </row>
    <row r="92" spans="1:2" ht="44.1" customHeight="1" x14ac:dyDescent="0.25">
      <c r="A92" s="19" t="s">
        <v>20</v>
      </c>
      <c r="B92" s="16" t="s">
        <v>281</v>
      </c>
    </row>
    <row r="93" spans="1:2" ht="44.1" customHeight="1" x14ac:dyDescent="0.25">
      <c r="A93" s="22" t="s">
        <v>23</v>
      </c>
      <c r="B93" s="18" t="s">
        <v>282</v>
      </c>
    </row>
    <row r="94" spans="1:2" ht="24.9" customHeight="1" thickBot="1" x14ac:dyDescent="0.3">
      <c r="A94" s="578" t="s">
        <v>383</v>
      </c>
      <c r="B94" s="578"/>
    </row>
    <row r="95" spans="1:2" ht="24.9" customHeight="1" thickBot="1" x14ac:dyDescent="0.3">
      <c r="A95" s="587" t="s">
        <v>546</v>
      </c>
      <c r="B95" s="576"/>
    </row>
    <row r="96" spans="1:2" ht="24.9" customHeight="1" x14ac:dyDescent="0.25">
      <c r="A96" s="588" t="s">
        <v>383</v>
      </c>
      <c r="B96" s="588"/>
    </row>
    <row r="97" spans="1:2" ht="24.9" customHeight="1" x14ac:dyDescent="0.25">
      <c r="A97" s="215" t="s">
        <v>304</v>
      </c>
      <c r="B97" s="216" t="s">
        <v>254</v>
      </c>
    </row>
    <row r="98" spans="1:2" ht="44.1" customHeight="1" x14ac:dyDescent="0.25">
      <c r="A98" s="27" t="s">
        <v>21</v>
      </c>
      <c r="B98" s="29" t="s">
        <v>360</v>
      </c>
    </row>
    <row r="99" spans="1:2" ht="44.1" customHeight="1" x14ac:dyDescent="0.25">
      <c r="A99" s="27" t="s">
        <v>313</v>
      </c>
      <c r="B99" s="16" t="s">
        <v>181</v>
      </c>
    </row>
    <row r="100" spans="1:2" ht="44.1" customHeight="1" x14ac:dyDescent="0.25">
      <c r="A100" s="27" t="s">
        <v>4</v>
      </c>
      <c r="B100" s="50" t="s">
        <v>429</v>
      </c>
    </row>
    <row r="101" spans="1:2" ht="44.1" customHeight="1" x14ac:dyDescent="0.25">
      <c r="A101" s="27" t="s">
        <v>314</v>
      </c>
      <c r="B101" s="16" t="s">
        <v>178</v>
      </c>
    </row>
    <row r="102" spans="1:2" ht="44.1" customHeight="1" x14ac:dyDescent="0.25">
      <c r="A102" s="27" t="s">
        <v>32</v>
      </c>
      <c r="B102" s="16" t="s">
        <v>361</v>
      </c>
    </row>
    <row r="103" spans="1:2" ht="44.1" customHeight="1" x14ac:dyDescent="0.25">
      <c r="A103" s="27" t="s">
        <v>14</v>
      </c>
      <c r="B103" s="16" t="s">
        <v>149</v>
      </c>
    </row>
    <row r="104" spans="1:2" ht="44.1" customHeight="1" x14ac:dyDescent="0.25">
      <c r="A104" s="27" t="s">
        <v>7</v>
      </c>
      <c r="B104" s="16" t="s">
        <v>3</v>
      </c>
    </row>
    <row r="105" spans="1:2" ht="44.1" customHeight="1" x14ac:dyDescent="0.25">
      <c r="A105" s="27" t="s">
        <v>27</v>
      </c>
      <c r="B105" s="16" t="s">
        <v>364</v>
      </c>
    </row>
    <row r="106" spans="1:2" ht="44.1" customHeight="1" x14ac:dyDescent="0.25">
      <c r="A106" s="27" t="s">
        <v>392</v>
      </c>
      <c r="B106" s="31" t="s">
        <v>365</v>
      </c>
    </row>
    <row r="107" spans="1:2" ht="44.1" customHeight="1" x14ac:dyDescent="0.25">
      <c r="A107" s="27" t="s">
        <v>10</v>
      </c>
      <c r="B107" s="16" t="s">
        <v>286</v>
      </c>
    </row>
    <row r="108" spans="1:2" ht="44.1" customHeight="1" x14ac:dyDescent="0.25">
      <c r="A108" s="27" t="s">
        <v>24</v>
      </c>
      <c r="B108" s="16" t="s">
        <v>25</v>
      </c>
    </row>
    <row r="109" spans="1:2" ht="44.1" customHeight="1" x14ac:dyDescent="0.25">
      <c r="A109" s="27" t="s">
        <v>316</v>
      </c>
      <c r="B109" s="16" t="s">
        <v>28</v>
      </c>
    </row>
    <row r="110" spans="1:2" ht="44.1" customHeight="1" x14ac:dyDescent="0.25">
      <c r="A110" s="27" t="s">
        <v>312</v>
      </c>
      <c r="B110" s="16" t="s">
        <v>51</v>
      </c>
    </row>
    <row r="111" spans="1:2" ht="44.1" customHeight="1" x14ac:dyDescent="0.25">
      <c r="A111" s="27" t="s">
        <v>34</v>
      </c>
      <c r="B111" s="16" t="s">
        <v>318</v>
      </c>
    </row>
    <row r="112" spans="1:2" ht="44.1" customHeight="1" x14ac:dyDescent="0.25">
      <c r="A112" s="27" t="s">
        <v>35</v>
      </c>
      <c r="B112" s="16" t="s">
        <v>319</v>
      </c>
    </row>
    <row r="113" spans="1:2" ht="44.1" customHeight="1" x14ac:dyDescent="0.25">
      <c r="A113" s="27" t="s">
        <v>143</v>
      </c>
      <c r="B113" s="29" t="s">
        <v>285</v>
      </c>
    </row>
    <row r="114" spans="1:2" ht="44.1" customHeight="1" x14ac:dyDescent="0.25">
      <c r="A114" s="27" t="s">
        <v>280</v>
      </c>
      <c r="B114" s="16" t="s">
        <v>363</v>
      </c>
    </row>
    <row r="115" spans="1:2" ht="44.1" customHeight="1" x14ac:dyDescent="0.25">
      <c r="A115" s="27" t="s">
        <v>19</v>
      </c>
      <c r="B115" s="16" t="s">
        <v>426</v>
      </c>
    </row>
    <row r="116" spans="1:2" ht="44.1" customHeight="1" x14ac:dyDescent="0.25">
      <c r="A116" s="27" t="s">
        <v>20</v>
      </c>
      <c r="B116" s="16" t="s">
        <v>281</v>
      </c>
    </row>
    <row r="117" spans="1:2" ht="44.1" customHeight="1" x14ac:dyDescent="0.25">
      <c r="A117" s="28" t="s">
        <v>23</v>
      </c>
      <c r="B117" s="18" t="s">
        <v>282</v>
      </c>
    </row>
    <row r="118" spans="1:2" ht="24.9" customHeight="1" thickBot="1" x14ac:dyDescent="0.3">
      <c r="A118" s="578" t="s">
        <v>383</v>
      </c>
      <c r="B118" s="578"/>
    </row>
    <row r="119" spans="1:2" ht="24.9" customHeight="1" thickBot="1" x14ac:dyDescent="0.3">
      <c r="A119" s="587" t="s">
        <v>547</v>
      </c>
      <c r="B119" s="576"/>
    </row>
    <row r="120" spans="1:2" ht="24.9" customHeight="1" x14ac:dyDescent="0.25">
      <c r="A120" s="589" t="s">
        <v>383</v>
      </c>
      <c r="B120" s="589"/>
    </row>
    <row r="121" spans="1:2" ht="24.9" customHeight="1" x14ac:dyDescent="0.25">
      <c r="A121" s="215" t="s">
        <v>304</v>
      </c>
      <c r="B121" s="216" t="s">
        <v>254</v>
      </c>
    </row>
    <row r="122" spans="1:2" ht="44.1" customHeight="1" x14ac:dyDescent="0.25">
      <c r="A122" s="19" t="s">
        <v>21</v>
      </c>
      <c r="B122" s="29" t="s">
        <v>360</v>
      </c>
    </row>
    <row r="123" spans="1:2" ht="44.1" customHeight="1" x14ac:dyDescent="0.25">
      <c r="A123" s="19" t="s">
        <v>64</v>
      </c>
      <c r="B123" s="20" t="s">
        <v>70</v>
      </c>
    </row>
    <row r="124" spans="1:2" ht="44.1" customHeight="1" x14ac:dyDescent="0.25">
      <c r="A124" s="19" t="s">
        <v>32</v>
      </c>
      <c r="B124" s="29" t="s">
        <v>436</v>
      </c>
    </row>
    <row r="125" spans="1:2" ht="44.1" customHeight="1" x14ac:dyDescent="0.25">
      <c r="A125" s="19" t="s">
        <v>62</v>
      </c>
      <c r="B125" s="16" t="s">
        <v>167</v>
      </c>
    </row>
    <row r="126" spans="1:2" ht="44.1" customHeight="1" x14ac:dyDescent="0.25">
      <c r="A126" s="19" t="s">
        <v>50</v>
      </c>
      <c r="B126" s="29" t="s">
        <v>52</v>
      </c>
    </row>
    <row r="127" spans="1:2" ht="44.1" customHeight="1" x14ac:dyDescent="0.25">
      <c r="A127" s="19" t="s">
        <v>143</v>
      </c>
      <c r="B127" s="29" t="s">
        <v>285</v>
      </c>
    </row>
    <row r="128" spans="1:2" ht="44.1" customHeight="1" x14ac:dyDescent="0.25">
      <c r="A128" s="19" t="s">
        <v>280</v>
      </c>
      <c r="B128" s="16" t="s">
        <v>363</v>
      </c>
    </row>
    <row r="129" spans="1:2" ht="44.1" customHeight="1" x14ac:dyDescent="0.25">
      <c r="A129" s="19" t="s">
        <v>19</v>
      </c>
      <c r="B129" s="16" t="s">
        <v>426</v>
      </c>
    </row>
    <row r="130" spans="1:2" ht="44.1" customHeight="1" x14ac:dyDescent="0.25">
      <c r="A130" s="19" t="s">
        <v>20</v>
      </c>
      <c r="B130" s="16" t="s">
        <v>281</v>
      </c>
    </row>
    <row r="131" spans="1:2" ht="44.1" customHeight="1" x14ac:dyDescent="0.25">
      <c r="A131" s="22" t="s">
        <v>23</v>
      </c>
      <c r="B131" s="18" t="s">
        <v>282</v>
      </c>
    </row>
    <row r="132" spans="1:2" ht="24.9" customHeight="1" thickBot="1" x14ac:dyDescent="0.3">
      <c r="A132" s="579" t="s">
        <v>383</v>
      </c>
      <c r="B132" s="579"/>
    </row>
    <row r="133" spans="1:2" ht="24.9" customHeight="1" thickBot="1" x14ac:dyDescent="0.3">
      <c r="A133" s="587" t="s">
        <v>548</v>
      </c>
      <c r="B133" s="576"/>
    </row>
    <row r="134" spans="1:2" ht="60" customHeight="1" x14ac:dyDescent="0.25">
      <c r="A134" s="590" t="s">
        <v>347</v>
      </c>
      <c r="B134" s="590"/>
    </row>
    <row r="135" spans="1:2" ht="24.9" customHeight="1" x14ac:dyDescent="0.25">
      <c r="A135" s="215" t="s">
        <v>304</v>
      </c>
      <c r="B135" s="216" t="s">
        <v>254</v>
      </c>
    </row>
    <row r="136" spans="1:2" ht="44.1" customHeight="1" x14ac:dyDescent="0.25">
      <c r="A136" s="19" t="s">
        <v>21</v>
      </c>
      <c r="B136" s="29" t="s">
        <v>360</v>
      </c>
    </row>
    <row r="137" spans="1:2" ht="44.1" customHeight="1" x14ac:dyDescent="0.25">
      <c r="A137" s="19" t="s">
        <v>64</v>
      </c>
      <c r="B137" s="20" t="s">
        <v>138</v>
      </c>
    </row>
    <row r="138" spans="1:2" ht="44.1" customHeight="1" x14ac:dyDescent="0.25">
      <c r="A138" s="19" t="s">
        <v>32</v>
      </c>
      <c r="B138" s="16" t="s">
        <v>435</v>
      </c>
    </row>
    <row r="139" spans="1:2" ht="44.1" customHeight="1" x14ac:dyDescent="0.25">
      <c r="A139" s="19" t="s">
        <v>135</v>
      </c>
      <c r="B139" s="20" t="s">
        <v>139</v>
      </c>
    </row>
    <row r="140" spans="1:2" ht="44.1" customHeight="1" x14ac:dyDescent="0.25">
      <c r="A140" s="19" t="s">
        <v>136</v>
      </c>
      <c r="B140" s="20" t="s">
        <v>182</v>
      </c>
    </row>
    <row r="141" spans="1:2" ht="44.1" customHeight="1" x14ac:dyDescent="0.25">
      <c r="A141" s="19" t="s">
        <v>143</v>
      </c>
      <c r="B141" s="29" t="s">
        <v>285</v>
      </c>
    </row>
    <row r="142" spans="1:2" ht="44.1" customHeight="1" x14ac:dyDescent="0.25">
      <c r="A142" s="19" t="s">
        <v>288</v>
      </c>
      <c r="B142" s="16" t="s">
        <v>363</v>
      </c>
    </row>
    <row r="143" spans="1:2" ht="44.1" customHeight="1" x14ac:dyDescent="0.25">
      <c r="A143" s="19" t="s">
        <v>19</v>
      </c>
      <c r="B143" s="16" t="s">
        <v>426</v>
      </c>
    </row>
    <row r="144" spans="1:2" ht="44.1" customHeight="1" x14ac:dyDescent="0.25">
      <c r="A144" s="19" t="s">
        <v>20</v>
      </c>
      <c r="B144" s="16" t="s">
        <v>281</v>
      </c>
    </row>
    <row r="145" spans="1:2" ht="24.9" customHeight="1" x14ac:dyDescent="0.25">
      <c r="A145" s="22" t="s">
        <v>23</v>
      </c>
      <c r="B145" s="18" t="s">
        <v>282</v>
      </c>
    </row>
    <row r="146" spans="1:2" ht="24.9" customHeight="1" thickBot="1" x14ac:dyDescent="0.3">
      <c r="A146" s="361"/>
      <c r="B146" s="362"/>
    </row>
    <row r="147" spans="1:2" ht="24.9" customHeight="1" thickBot="1" x14ac:dyDescent="0.3">
      <c r="A147" s="587" t="s">
        <v>552</v>
      </c>
      <c r="B147" s="576"/>
    </row>
    <row r="148" spans="1:2" ht="24.9" customHeight="1" x14ac:dyDescent="0.25">
      <c r="A148" s="591" t="s">
        <v>383</v>
      </c>
      <c r="B148" s="592"/>
    </row>
    <row r="149" spans="1:2" ht="24.9" customHeight="1" x14ac:dyDescent="0.25">
      <c r="A149" s="215" t="s">
        <v>304</v>
      </c>
      <c r="B149" s="216" t="s">
        <v>254</v>
      </c>
    </row>
    <row r="150" spans="1:2" ht="44.1" customHeight="1" x14ac:dyDescent="0.25">
      <c r="A150" s="19" t="s">
        <v>21</v>
      </c>
      <c r="B150" s="29" t="s">
        <v>360</v>
      </c>
    </row>
    <row r="151" spans="1:2" ht="44.1" customHeight="1" x14ac:dyDescent="0.25">
      <c r="A151" s="19" t="s">
        <v>133</v>
      </c>
      <c r="B151" s="29" t="s">
        <v>153</v>
      </c>
    </row>
    <row r="152" spans="1:2" ht="44.1" customHeight="1" x14ac:dyDescent="0.25">
      <c r="A152" s="19" t="s">
        <v>188</v>
      </c>
      <c r="B152" s="29" t="s">
        <v>6</v>
      </c>
    </row>
    <row r="153" spans="1:2" ht="44.1" customHeight="1" x14ac:dyDescent="0.25">
      <c r="A153" s="19" t="s">
        <v>140</v>
      </c>
      <c r="B153" s="29" t="s">
        <v>368</v>
      </c>
    </row>
    <row r="154" spans="1:2" ht="60" customHeight="1" x14ac:dyDescent="0.25">
      <c r="A154" s="19" t="s">
        <v>31</v>
      </c>
      <c r="B154" s="29" t="s">
        <v>549</v>
      </c>
    </row>
    <row r="155" spans="1:2" ht="60" customHeight="1" x14ac:dyDescent="0.25">
      <c r="A155" s="19" t="s">
        <v>32</v>
      </c>
      <c r="B155" s="16" t="s">
        <v>550</v>
      </c>
    </row>
    <row r="156" spans="1:2" ht="44.1" customHeight="1" x14ac:dyDescent="0.25">
      <c r="A156" s="19" t="s">
        <v>53</v>
      </c>
      <c r="B156" s="29" t="s">
        <v>369</v>
      </c>
    </row>
    <row r="157" spans="1:2" ht="44.1" customHeight="1" x14ac:dyDescent="0.25">
      <c r="A157" s="19" t="s">
        <v>294</v>
      </c>
      <c r="B157" s="29" t="s">
        <v>295</v>
      </c>
    </row>
    <row r="158" spans="1:2" ht="44.1" customHeight="1" x14ac:dyDescent="0.25">
      <c r="A158" s="19" t="s">
        <v>280</v>
      </c>
      <c r="B158" s="16" t="s">
        <v>296</v>
      </c>
    </row>
    <row r="159" spans="1:2" ht="44.1" customHeight="1" x14ac:dyDescent="0.25">
      <c r="A159" s="19" t="s">
        <v>184</v>
      </c>
      <c r="B159" s="16" t="s">
        <v>425</v>
      </c>
    </row>
    <row r="160" spans="1:2" ht="44.1" customHeight="1" x14ac:dyDescent="0.25">
      <c r="A160" s="19" t="s">
        <v>54</v>
      </c>
      <c r="B160" s="16" t="s">
        <v>297</v>
      </c>
    </row>
    <row r="161" spans="1:2" ht="44.1" customHeight="1" x14ac:dyDescent="0.25">
      <c r="A161" s="19" t="s">
        <v>23</v>
      </c>
      <c r="B161" s="16" t="s">
        <v>298</v>
      </c>
    </row>
    <row r="162" spans="1:2" ht="44.1" customHeight="1" x14ac:dyDescent="0.25">
      <c r="A162" s="22" t="s">
        <v>150</v>
      </c>
      <c r="B162" s="18" t="s">
        <v>299</v>
      </c>
    </row>
    <row r="163" spans="1:2" ht="24.9" customHeight="1" thickBot="1" x14ac:dyDescent="0.3">
      <c r="A163" s="578" t="s">
        <v>383</v>
      </c>
      <c r="B163" s="585"/>
    </row>
    <row r="164" spans="1:2" ht="24.9" customHeight="1" thickBot="1" x14ac:dyDescent="0.3">
      <c r="A164" s="587" t="s">
        <v>553</v>
      </c>
      <c r="B164" s="576"/>
    </row>
    <row r="165" spans="1:2" ht="24.9" customHeight="1" x14ac:dyDescent="0.25">
      <c r="A165" s="596" t="s">
        <v>383</v>
      </c>
      <c r="B165" s="597"/>
    </row>
    <row r="166" spans="1:2" ht="44.1" customHeight="1" x14ac:dyDescent="0.25">
      <c r="A166" s="215" t="s">
        <v>304</v>
      </c>
      <c r="B166" s="216" t="s">
        <v>254</v>
      </c>
    </row>
    <row r="167" spans="1:2" ht="44.1" customHeight="1" x14ac:dyDescent="0.25">
      <c r="A167" s="19" t="s">
        <v>21</v>
      </c>
      <c r="B167" s="29" t="s">
        <v>360</v>
      </c>
    </row>
    <row r="168" spans="1:2" ht="44.1" customHeight="1" x14ac:dyDescent="0.25">
      <c r="A168" s="19" t="s">
        <v>289</v>
      </c>
      <c r="B168" s="20" t="s">
        <v>87</v>
      </c>
    </row>
    <row r="169" spans="1:2" ht="44.1" customHeight="1" x14ac:dyDescent="0.25">
      <c r="A169" s="19" t="s">
        <v>61</v>
      </c>
      <c r="B169" s="21" t="s">
        <v>350</v>
      </c>
    </row>
    <row r="170" spans="1:2" ht="44.1" customHeight="1" x14ac:dyDescent="0.25">
      <c r="A170" s="19" t="s">
        <v>79</v>
      </c>
      <c r="B170" s="21" t="s">
        <v>290</v>
      </c>
    </row>
    <row r="171" spans="1:2" ht="44.1" customHeight="1" x14ac:dyDescent="0.25">
      <c r="A171" s="19" t="s">
        <v>31</v>
      </c>
      <c r="B171" s="29" t="s">
        <v>73</v>
      </c>
    </row>
    <row r="172" spans="1:2" ht="44.1" customHeight="1" x14ac:dyDescent="0.25">
      <c r="A172" s="19" t="s">
        <v>32</v>
      </c>
      <c r="B172" s="16" t="s">
        <v>367</v>
      </c>
    </row>
    <row r="173" spans="1:2" ht="44.1" customHeight="1" x14ac:dyDescent="0.25">
      <c r="A173" s="19" t="s">
        <v>62</v>
      </c>
      <c r="B173" s="16" t="s">
        <v>167</v>
      </c>
    </row>
    <row r="174" spans="1:2" ht="44.1" customHeight="1" x14ac:dyDescent="0.25">
      <c r="A174" s="19" t="s">
        <v>317</v>
      </c>
      <c r="B174" s="29" t="s">
        <v>51</v>
      </c>
    </row>
    <row r="175" spans="1:2" ht="44.1" customHeight="1" x14ac:dyDescent="0.25">
      <c r="A175" s="19" t="s">
        <v>34</v>
      </c>
      <c r="B175" s="16" t="s">
        <v>318</v>
      </c>
    </row>
    <row r="176" spans="1:2" ht="44.1" customHeight="1" x14ac:dyDescent="0.25">
      <c r="A176" s="19" t="s">
        <v>35</v>
      </c>
      <c r="B176" s="16" t="s">
        <v>319</v>
      </c>
    </row>
    <row r="177" spans="1:2" ht="44.1" customHeight="1" x14ac:dyDescent="0.25">
      <c r="A177" s="19" t="s">
        <v>63</v>
      </c>
      <c r="B177" s="20" t="s">
        <v>83</v>
      </c>
    </row>
    <row r="178" spans="1:2" ht="44.1" customHeight="1" x14ac:dyDescent="0.25">
      <c r="A178" s="19" t="s">
        <v>80</v>
      </c>
      <c r="B178" s="21" t="s">
        <v>349</v>
      </c>
    </row>
    <row r="179" spans="1:2" ht="44.1" customHeight="1" x14ac:dyDescent="0.25">
      <c r="A179" s="22" t="s">
        <v>183</v>
      </c>
      <c r="B179" s="23" t="s">
        <v>84</v>
      </c>
    </row>
    <row r="180" spans="1:2" ht="24.9" customHeight="1" thickBot="1" x14ac:dyDescent="0.3">
      <c r="A180" s="578" t="s">
        <v>383</v>
      </c>
      <c r="B180" s="585"/>
    </row>
    <row r="181" spans="1:2" ht="24.9" customHeight="1" thickBot="1" x14ac:dyDescent="0.3">
      <c r="A181" s="587" t="s">
        <v>554</v>
      </c>
      <c r="B181" s="576"/>
    </row>
    <row r="182" spans="1:2" ht="24.9" customHeight="1" x14ac:dyDescent="0.25">
      <c r="A182" s="596" t="s">
        <v>383</v>
      </c>
      <c r="B182" s="597"/>
    </row>
    <row r="183" spans="1:2" ht="24.9" customHeight="1" x14ac:dyDescent="0.25">
      <c r="A183" s="215" t="s">
        <v>304</v>
      </c>
      <c r="B183" s="216" t="s">
        <v>254</v>
      </c>
    </row>
    <row r="184" spans="1:2" ht="44.1" customHeight="1" x14ac:dyDescent="0.25">
      <c r="A184" s="19" t="s">
        <v>78</v>
      </c>
      <c r="B184" s="29" t="s">
        <v>360</v>
      </c>
    </row>
    <row r="185" spans="1:2" ht="44.1" customHeight="1" x14ac:dyDescent="0.25">
      <c r="A185" s="19" t="s">
        <v>69</v>
      </c>
      <c r="B185" s="20" t="s">
        <v>72</v>
      </c>
    </row>
    <row r="186" spans="1:2" ht="44.1" customHeight="1" x14ac:dyDescent="0.25">
      <c r="A186" s="19" t="s">
        <v>78</v>
      </c>
      <c r="B186" s="20" t="s">
        <v>71</v>
      </c>
    </row>
    <row r="187" spans="1:2" ht="44.1" customHeight="1" x14ac:dyDescent="0.25">
      <c r="A187" s="19" t="s">
        <v>22</v>
      </c>
      <c r="B187" s="16" t="s">
        <v>433</v>
      </c>
    </row>
    <row r="188" spans="1:2" ht="44.1" customHeight="1" x14ac:dyDescent="0.25">
      <c r="A188" s="19" t="s">
        <v>31</v>
      </c>
      <c r="B188" s="29" t="s">
        <v>73</v>
      </c>
    </row>
    <row r="189" spans="1:2" ht="44.1" customHeight="1" x14ac:dyDescent="0.25">
      <c r="A189" s="19" t="s">
        <v>32</v>
      </c>
      <c r="B189" s="16" t="s">
        <v>166</v>
      </c>
    </row>
    <row r="190" spans="1:2" ht="44.1" customHeight="1" x14ac:dyDescent="0.25">
      <c r="A190" s="19" t="s">
        <v>57</v>
      </c>
      <c r="B190" s="29" t="s">
        <v>82</v>
      </c>
    </row>
    <row r="191" spans="1:2" ht="44.1" customHeight="1" x14ac:dyDescent="0.25">
      <c r="A191" s="27" t="s">
        <v>291</v>
      </c>
      <c r="B191" s="20" t="s">
        <v>81</v>
      </c>
    </row>
    <row r="192" spans="1:2" ht="44.1" customHeight="1" x14ac:dyDescent="0.25">
      <c r="A192" s="19" t="s">
        <v>59</v>
      </c>
      <c r="B192" s="20" t="s">
        <v>85</v>
      </c>
    </row>
    <row r="193" spans="1:2" ht="44.1" customHeight="1" x14ac:dyDescent="0.25">
      <c r="A193" s="22" t="s">
        <v>183</v>
      </c>
      <c r="B193" s="23" t="s">
        <v>84</v>
      </c>
    </row>
    <row r="194" spans="1:2" ht="24.9" customHeight="1" thickBot="1" x14ac:dyDescent="0.3">
      <c r="A194" s="578" t="s">
        <v>383</v>
      </c>
      <c r="B194" s="585"/>
    </row>
    <row r="195" spans="1:2" ht="24.9" customHeight="1" thickBot="1" x14ac:dyDescent="0.3">
      <c r="A195" s="582" t="s">
        <v>555</v>
      </c>
      <c r="B195" s="583"/>
    </row>
    <row r="196" spans="1:2" ht="24.9" customHeight="1" x14ac:dyDescent="0.25">
      <c r="A196" s="589" t="s">
        <v>383</v>
      </c>
      <c r="B196" s="574"/>
    </row>
    <row r="197" spans="1:2" s="371" customFormat="1" ht="24.9" customHeight="1" x14ac:dyDescent="0.25">
      <c r="A197" s="215" t="s">
        <v>304</v>
      </c>
      <c r="B197" s="216" t="s">
        <v>254</v>
      </c>
    </row>
    <row r="198" spans="1:2" s="371" customFormat="1" ht="44.1" customHeight="1" x14ac:dyDescent="0.25">
      <c r="A198" s="370" t="s">
        <v>210</v>
      </c>
      <c r="B198" s="29" t="s">
        <v>375</v>
      </c>
    </row>
    <row r="199" spans="1:2" s="371" customFormat="1" ht="44.1" customHeight="1" x14ac:dyDescent="0.25">
      <c r="A199" s="370" t="s">
        <v>211</v>
      </c>
      <c r="B199" s="29" t="s">
        <v>212</v>
      </c>
    </row>
    <row r="200" spans="1:2" s="371" customFormat="1" ht="44.1" customHeight="1" x14ac:dyDescent="0.25">
      <c r="A200" s="370" t="s">
        <v>135</v>
      </c>
      <c r="B200" s="29" t="s">
        <v>213</v>
      </c>
    </row>
    <row r="201" spans="1:2" s="371" customFormat="1" ht="44.1" customHeight="1" x14ac:dyDescent="0.25">
      <c r="A201" s="370" t="s">
        <v>145</v>
      </c>
      <c r="B201" s="29" t="s">
        <v>373</v>
      </c>
    </row>
    <row r="202" spans="1:2" s="371" customFormat="1" ht="44.1" customHeight="1" x14ac:dyDescent="0.25">
      <c r="A202" s="370" t="s">
        <v>194</v>
      </c>
      <c r="B202" s="20" t="s">
        <v>374</v>
      </c>
    </row>
    <row r="203" spans="1:2" s="371" customFormat="1" ht="44.1" customHeight="1" x14ac:dyDescent="0.25">
      <c r="A203" s="372" t="s">
        <v>146</v>
      </c>
      <c r="B203" s="32" t="s">
        <v>284</v>
      </c>
    </row>
    <row r="204" spans="1:2" s="371" customFormat="1" ht="44.1" customHeight="1" x14ac:dyDescent="0.25">
      <c r="A204" s="373" t="s">
        <v>371</v>
      </c>
      <c r="B204" s="32" t="s">
        <v>284</v>
      </c>
    </row>
    <row r="205" spans="1:2" s="371" customFormat="1" ht="44.1" customHeight="1" x14ac:dyDescent="0.25">
      <c r="A205" s="373" t="s">
        <v>372</v>
      </c>
      <c r="B205" s="32" t="s">
        <v>284</v>
      </c>
    </row>
    <row r="206" spans="1:2" ht="44.1" customHeight="1" x14ac:dyDescent="0.25">
      <c r="A206" s="373" t="s">
        <v>370</v>
      </c>
      <c r="B206" s="33" t="s">
        <v>387</v>
      </c>
    </row>
    <row r="207" spans="1:2" ht="24.9" customHeight="1" thickBot="1" x14ac:dyDescent="0.3">
      <c r="A207" s="593" t="s">
        <v>428</v>
      </c>
      <c r="B207" s="593"/>
    </row>
    <row r="208" spans="1:2" ht="24.9" customHeight="1" thickBot="1" x14ac:dyDescent="0.3">
      <c r="A208" s="582" t="s">
        <v>593</v>
      </c>
      <c r="B208" s="583"/>
    </row>
    <row r="209" spans="1:2" ht="24.9" customHeight="1" x14ac:dyDescent="0.25">
      <c r="A209" s="594" t="s">
        <v>348</v>
      </c>
      <c r="B209" s="595"/>
    </row>
    <row r="210" spans="1:2" ht="24.9" customHeight="1" x14ac:dyDescent="0.25">
      <c r="A210" s="215" t="s">
        <v>266</v>
      </c>
      <c r="B210" s="216" t="s">
        <v>254</v>
      </c>
    </row>
    <row r="211" spans="1:2" ht="44.1" customHeight="1" x14ac:dyDescent="0.25">
      <c r="A211" s="19" t="s">
        <v>303</v>
      </c>
      <c r="B211" s="16" t="s">
        <v>302</v>
      </c>
    </row>
    <row r="212" spans="1:2" ht="44.1" customHeight="1" x14ac:dyDescent="0.25">
      <c r="A212" s="19" t="s">
        <v>202</v>
      </c>
      <c r="B212" s="29" t="s">
        <v>301</v>
      </c>
    </row>
    <row r="213" spans="1:2" ht="44.1" customHeight="1" x14ac:dyDescent="0.25">
      <c r="A213" s="19" t="s">
        <v>124</v>
      </c>
      <c r="B213" s="29" t="s">
        <v>423</v>
      </c>
    </row>
    <row r="214" spans="1:2" ht="44.1" customHeight="1" x14ac:dyDescent="0.25">
      <c r="A214" s="19" t="s">
        <v>19</v>
      </c>
      <c r="B214" s="29" t="s">
        <v>424</v>
      </c>
    </row>
    <row r="215" spans="1:2" ht="44.1" customHeight="1" x14ac:dyDescent="0.25">
      <c r="A215" s="22" t="s">
        <v>185</v>
      </c>
      <c r="B215" s="32" t="s">
        <v>584</v>
      </c>
    </row>
    <row r="216" spans="1:2" x14ac:dyDescent="0.25"/>
    <row r="217" spans="1:2" x14ac:dyDescent="0.25"/>
    <row r="218" spans="1:2" x14ac:dyDescent="0.25"/>
    <row r="219" spans="1:2" x14ac:dyDescent="0.25"/>
    <row r="220" spans="1:2" x14ac:dyDescent="0.25"/>
  </sheetData>
  <sheetProtection algorithmName="SHA-512" hashValue="aMSx42RKXHEjfcnxhJ6fKEjaeVIpqSYsMSnoHsZAq1aCEaiclFghuhKyVon/BWBbWt0m4t2wsn3/jN7uv/6i7A==" saltValue="EsUvm5irEtMDIJ0t90cuuA==" spinCount="100000" sheet="1" objects="1" scenarios="1"/>
  <mergeCells count="40">
    <mergeCell ref="A196:B196"/>
    <mergeCell ref="A207:B207"/>
    <mergeCell ref="A208:B208"/>
    <mergeCell ref="A209:B209"/>
    <mergeCell ref="A165:B165"/>
    <mergeCell ref="A180:B180"/>
    <mergeCell ref="A181:B181"/>
    <mergeCell ref="A182:B182"/>
    <mergeCell ref="A194:B194"/>
    <mergeCell ref="A195:B195"/>
    <mergeCell ref="A164:B164"/>
    <mergeCell ref="A95:B95"/>
    <mergeCell ref="A96:B96"/>
    <mergeCell ref="A118:B118"/>
    <mergeCell ref="A119:B119"/>
    <mergeCell ref="A120:B120"/>
    <mergeCell ref="A132:B132"/>
    <mergeCell ref="A133:B133"/>
    <mergeCell ref="A134:B134"/>
    <mergeCell ref="A147:B147"/>
    <mergeCell ref="A148:B148"/>
    <mergeCell ref="A163:B163"/>
    <mergeCell ref="A94:B94"/>
    <mergeCell ref="A35:B35"/>
    <mergeCell ref="A36:B36"/>
    <mergeCell ref="A37:B37"/>
    <mergeCell ref="A53:B53"/>
    <mergeCell ref="A54:B54"/>
    <mergeCell ref="A55:B55"/>
    <mergeCell ref="A56:B56"/>
    <mergeCell ref="A57:B57"/>
    <mergeCell ref="A76:B76"/>
    <mergeCell ref="A77:B77"/>
    <mergeCell ref="A78:B78"/>
    <mergeCell ref="A28:B28"/>
    <mergeCell ref="A1:B1"/>
    <mergeCell ref="A2:B2"/>
    <mergeCell ref="A3:B3"/>
    <mergeCell ref="A4:B4"/>
    <mergeCell ref="A9:B9"/>
  </mergeCells>
  <dataValidations count="1">
    <dataValidation allowBlank="1" showErrorMessage="1" prompt="This excel workbook has been created accessibly to the best of our ability.  There are 15 sets of instructions on this page. There are 15 work sheets. For guidance contact your program representative. " sqref="A1:B1" xr:uid="{00000000-0002-0000-0100-000000000000}"/>
  </dataValidations>
  <hyperlinks>
    <hyperlink ref="A54" location="'Auth Agent Contact Information'!A1" display="Auth. Agent Contact Information" xr:uid="{00000000-0004-0000-0100-000000000000}"/>
    <hyperlink ref="A36" location="Facesheet!A1" display="Grant Subaward Face Sheet" xr:uid="{00000000-0004-0000-0100-000001000000}"/>
    <hyperlink ref="A95" location="Equipment!A1" display="Equipment" xr:uid="{00000000-0004-0000-0100-000002000000}"/>
    <hyperlink ref="B100" r:id="rId1" tooltip="FEMA Authorized Equipment List (AEL)" display="https://www.fema.gov/authorized-equipment-list" xr:uid="{00000000-0004-0000-0100-000003000000}"/>
    <hyperlink ref="A56:B56" location="'Project Ledger'!A1" tooltip="Section 4: Project Ledger" display="Section 4:  PROJECT LEDGER" xr:uid="{00000000-0004-0000-0100-000004000000}"/>
    <hyperlink ref="A77:B77" location="Planning!A1" tooltip="Section 5: Planning" display="Section 5:  PLANNING" xr:uid="{00000000-0004-0000-0100-000005000000}"/>
    <hyperlink ref="A133:B133" location="'Indirect Costs'!A1" tooltip="Section 11:  INDIRECT COST" display="Section 11:  INDIRECT COST" xr:uid="{00000000-0004-0000-0100-000006000000}"/>
    <hyperlink ref="A164:B164" location="'Consultant-Contractor'!A1" tooltip="Section 12:  CONSULTANT / CONTRACTOR" display="Section 12:  CONSULTANT / CONTRACTOR" xr:uid="{00000000-0004-0000-0100-000007000000}"/>
    <hyperlink ref="A181:B181" location="Personnel!A1" tooltip="Section 13:  PERSONNEL" display="Section 13:  PERSONNEL" xr:uid="{00000000-0004-0000-0100-000008000000}"/>
    <hyperlink ref="A147:B147" location="Match!A1" tooltip="Section 14:  MATCH" display="Section 14:  MATCH" xr:uid="{00000000-0004-0000-0100-000009000000}"/>
    <hyperlink ref="A195:B195" location="ICR!A1" tooltip="Section 16: ICR Summary" display="Section 16:  ICR SUMMARY" xr:uid="{00000000-0004-0000-0100-00000A000000}"/>
    <hyperlink ref="A36:B36" location="Facesheet!A1" tooltip="Grant Subaward Face Sheet" display="Section 2:   GRANT SUBAWARD FACE SHEET" xr:uid="{00000000-0004-0000-0100-00000B000000}"/>
    <hyperlink ref="A54:B54" location="'AA Info'!A1" tooltip="Section 3:  AUTHORIZED AGENT CONTACT INFORMATION" display="Section 3:  AUTHORIZED AGENT CONTACT INFORMATION" xr:uid="{00000000-0004-0000-0100-00000C000000}"/>
    <hyperlink ref="A95:B95" location="Equipment!A1" tooltip="Section 7:  EQUIPMENT" display="Section 7:  EQUIPMENT" xr:uid="{00000000-0004-0000-0100-00000D000000}"/>
    <hyperlink ref="A119:B119" location="'M&amp;A'!A1" tooltip="Section 10:  M&amp;A" display="Section 10:  M&amp;A" xr:uid="{00000000-0004-0000-0100-00000E000000}"/>
    <hyperlink ref="B40" r:id="rId2" display="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Unique Entity Identifier Update | GSA." xr:uid="{00000000-0004-0000-0100-00000F000000}"/>
    <hyperlink ref="A208:B208" location="'AA Approval'!A1" tooltip="Section 15:  AUTHORIZED AGENT" display="Section 15:  AUTHORIZED AGENT" xr:uid="{00000000-0004-0000-0100-000010000000}"/>
    <hyperlink ref="B42" r:id="rId3" display="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Unique Entity Identifier Update | GSA." xr:uid="{00000000-0004-0000-0100-000011000000}"/>
  </hyperlinks>
  <pageMargins left="0.7" right="0.7" top="0.75" bottom="0.75" header="0.3" footer="0.3"/>
  <pageSetup scale="28" orientation="portrait" r:id="rId4"/>
  <rowBreaks count="4" manualBreakCount="4">
    <brk id="34" max="2" man="1"/>
    <brk id="75" max="2" man="1"/>
    <brk id="117" max="2" man="1"/>
    <brk id="179" max="2" man="1"/>
  </rowBreaks>
  <tableParts count="1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acesheet">
    <tabColor theme="8" tint="0.39997558519241921"/>
    <pageSetUpPr fitToPage="1"/>
  </sheetPr>
  <dimension ref="A1:L106"/>
  <sheetViews>
    <sheetView showGridLines="0" showZeros="0" tabSelected="1" zoomScale="70" zoomScaleNormal="70" zoomScaleSheetLayoutView="55" zoomScalePageLayoutView="60" workbookViewId="0">
      <selection activeCell="A4" sqref="A4:J4"/>
    </sheetView>
  </sheetViews>
  <sheetFormatPr defaultColWidth="0" defaultRowHeight="13.2" zeroHeight="1" x14ac:dyDescent="0.25"/>
  <cols>
    <col min="1" max="1" width="14.5546875" style="274" customWidth="1"/>
    <col min="2" max="2" width="12.6640625" style="274" customWidth="1"/>
    <col min="3" max="3" width="14.6640625" style="274" customWidth="1"/>
    <col min="4" max="4" width="22.33203125" style="274" customWidth="1"/>
    <col min="5" max="5" width="22.109375" style="274" customWidth="1"/>
    <col min="6" max="6" width="22.33203125" style="274" customWidth="1"/>
    <col min="7" max="7" width="23.5546875" style="274" customWidth="1"/>
    <col min="8" max="8" width="24.88671875" style="274" customWidth="1"/>
    <col min="9" max="9" width="22.6640625" style="274" customWidth="1"/>
    <col min="10" max="10" width="24" style="274" customWidth="1"/>
    <col min="11" max="12" width="0.33203125" style="274" customWidth="1"/>
    <col min="13" max="16384" width="10.6640625" style="274" hidden="1"/>
  </cols>
  <sheetData>
    <row r="1" spans="1:10" ht="32.25" customHeight="1" x14ac:dyDescent="0.25">
      <c r="A1" s="599" t="s">
        <v>126</v>
      </c>
      <c r="B1" s="599"/>
      <c r="C1" s="599"/>
      <c r="D1" s="599"/>
      <c r="E1" s="599"/>
      <c r="F1" s="599"/>
      <c r="G1" s="599"/>
      <c r="H1" s="599"/>
      <c r="I1" s="599"/>
      <c r="J1" s="599"/>
    </row>
    <row r="2" spans="1:10" ht="23.25" customHeight="1" x14ac:dyDescent="0.25">
      <c r="A2" s="600" t="s">
        <v>127</v>
      </c>
      <c r="B2" s="600"/>
      <c r="C2" s="601"/>
      <c r="D2" s="601"/>
      <c r="E2" s="322" t="s">
        <v>111</v>
      </c>
      <c r="F2" s="275"/>
      <c r="G2" s="322" t="s">
        <v>320</v>
      </c>
      <c r="H2" s="276"/>
      <c r="I2" s="322" t="s">
        <v>129</v>
      </c>
      <c r="J2" s="223" t="s">
        <v>594</v>
      </c>
    </row>
    <row r="3" spans="1:10" s="277" customFormat="1" ht="39.75" customHeight="1" x14ac:dyDescent="0.45">
      <c r="A3" s="602" t="s">
        <v>125</v>
      </c>
      <c r="B3" s="602"/>
      <c r="C3" s="602"/>
      <c r="D3" s="602"/>
      <c r="E3" s="602"/>
      <c r="F3" s="602"/>
      <c r="G3" s="602"/>
      <c r="H3" s="602"/>
      <c r="I3" s="602"/>
      <c r="J3" s="602"/>
    </row>
    <row r="4" spans="1:10" s="278" customFormat="1" ht="21" customHeight="1" x14ac:dyDescent="0.25">
      <c r="A4" s="603" t="s">
        <v>130</v>
      </c>
      <c r="B4" s="603"/>
      <c r="C4" s="603"/>
      <c r="D4" s="603"/>
      <c r="E4" s="603"/>
      <c r="F4" s="603"/>
      <c r="G4" s="603"/>
      <c r="H4" s="603"/>
      <c r="I4" s="603"/>
      <c r="J4" s="603"/>
    </row>
    <row r="5" spans="1:10" ht="27" customHeight="1" x14ac:dyDescent="0.25">
      <c r="A5" s="598" t="s">
        <v>131</v>
      </c>
      <c r="B5" s="598"/>
      <c r="C5" s="598"/>
      <c r="D5" s="598"/>
      <c r="E5" s="598"/>
      <c r="F5" s="598"/>
      <c r="G5" s="598"/>
      <c r="H5" s="598"/>
      <c r="I5" s="598"/>
      <c r="J5" s="598"/>
    </row>
    <row r="6" spans="1:10" s="280" customFormat="1" ht="28.5" customHeight="1" x14ac:dyDescent="0.3">
      <c r="A6" s="604" t="s">
        <v>132</v>
      </c>
      <c r="B6" s="604"/>
      <c r="C6" s="605"/>
      <c r="D6" s="605"/>
      <c r="E6" s="605"/>
      <c r="F6" s="605"/>
      <c r="G6" s="605"/>
      <c r="H6" s="279" t="s">
        <v>527</v>
      </c>
      <c r="I6" s="606"/>
      <c r="J6" s="606"/>
    </row>
    <row r="7" spans="1:10" s="280" customFormat="1" ht="34.5" customHeight="1" x14ac:dyDescent="0.3">
      <c r="A7" s="604" t="s">
        <v>74</v>
      </c>
      <c r="B7" s="604"/>
      <c r="C7" s="604"/>
      <c r="D7" s="607"/>
      <c r="E7" s="607"/>
      <c r="F7" s="607"/>
      <c r="G7" s="607"/>
      <c r="H7" s="279" t="s">
        <v>528</v>
      </c>
      <c r="I7" s="608"/>
      <c r="J7" s="608"/>
    </row>
    <row r="8" spans="1:10" s="281" customFormat="1" ht="34.5" customHeight="1" x14ac:dyDescent="0.3">
      <c r="A8" s="604" t="s">
        <v>321</v>
      </c>
      <c r="B8" s="604"/>
      <c r="C8" s="604"/>
      <c r="D8" s="604"/>
      <c r="E8" s="609"/>
      <c r="F8" s="609"/>
      <c r="G8" s="609"/>
      <c r="H8" s="610"/>
      <c r="I8" s="610"/>
      <c r="J8" s="11"/>
    </row>
    <row r="9" spans="1:10" ht="15.75" customHeight="1" x14ac:dyDescent="0.25">
      <c r="A9" s="611" t="s">
        <v>322</v>
      </c>
      <c r="B9" s="611"/>
      <c r="C9" s="611"/>
      <c r="D9" s="611"/>
      <c r="E9" s="611"/>
      <c r="F9" s="611"/>
      <c r="G9" s="611"/>
      <c r="H9" s="282" t="s">
        <v>323</v>
      </c>
      <c r="I9" s="282"/>
      <c r="J9" s="283" t="s">
        <v>324</v>
      </c>
    </row>
    <row r="10" spans="1:10" s="281" customFormat="1" ht="34.5" customHeight="1" x14ac:dyDescent="0.3">
      <c r="A10" s="612" t="s">
        <v>112</v>
      </c>
      <c r="B10" s="612"/>
      <c r="C10" s="612"/>
      <c r="D10" s="613"/>
      <c r="E10" s="613"/>
      <c r="F10" s="613"/>
      <c r="G10" s="613"/>
      <c r="H10" s="614"/>
      <c r="I10" s="614"/>
      <c r="J10" s="284"/>
    </row>
    <row r="11" spans="1:10" s="281" customFormat="1" ht="15.75" customHeight="1" x14ac:dyDescent="0.25">
      <c r="A11" s="616" t="s">
        <v>325</v>
      </c>
      <c r="B11" s="616"/>
      <c r="C11" s="616"/>
      <c r="D11" s="616"/>
      <c r="E11" s="616"/>
      <c r="F11" s="616"/>
      <c r="G11" s="616"/>
      <c r="H11" s="617" t="s">
        <v>326</v>
      </c>
      <c r="I11" s="617"/>
      <c r="J11" s="285" t="s">
        <v>324</v>
      </c>
    </row>
    <row r="12" spans="1:10" s="287" customFormat="1" ht="34.5" customHeight="1" x14ac:dyDescent="0.3">
      <c r="A12" s="618" t="s">
        <v>399</v>
      </c>
      <c r="B12" s="618"/>
      <c r="C12" s="618"/>
      <c r="D12" s="619" t="s">
        <v>540</v>
      </c>
      <c r="E12" s="619"/>
      <c r="F12" s="619"/>
      <c r="G12" s="620" t="s">
        <v>526</v>
      </c>
      <c r="H12" s="286">
        <v>45078</v>
      </c>
      <c r="I12" s="621" t="s">
        <v>351</v>
      </c>
      <c r="J12" s="52" t="s">
        <v>601</v>
      </c>
    </row>
    <row r="13" spans="1:10" s="281" customFormat="1" ht="15.75" customHeight="1" x14ac:dyDescent="0.25">
      <c r="A13" s="622"/>
      <c r="B13" s="622"/>
      <c r="C13" s="622"/>
      <c r="D13" s="622"/>
      <c r="E13" s="622"/>
      <c r="F13" s="622"/>
      <c r="G13" s="620"/>
      <c r="H13" s="320" t="s">
        <v>327</v>
      </c>
      <c r="I13" s="621"/>
      <c r="J13" s="320" t="s">
        <v>398</v>
      </c>
    </row>
    <row r="14" spans="1:10" s="290" customFormat="1" ht="34.5" customHeight="1" x14ac:dyDescent="0.3">
      <c r="A14" s="612" t="s">
        <v>137</v>
      </c>
      <c r="B14" s="612"/>
      <c r="C14" s="612"/>
      <c r="D14" s="623" t="s">
        <v>419</v>
      </c>
      <c r="E14" s="623"/>
      <c r="F14" s="624" t="s">
        <v>352</v>
      </c>
      <c r="G14" s="624"/>
      <c r="H14" s="624"/>
      <c r="I14" s="288"/>
      <c r="J14" s="289" t="s">
        <v>172</v>
      </c>
    </row>
    <row r="15" spans="1:10" s="291" customFormat="1" ht="8.25" customHeight="1" x14ac:dyDescent="0.25">
      <c r="A15" s="625"/>
      <c r="B15" s="625"/>
      <c r="C15" s="625"/>
      <c r="D15" s="625"/>
      <c r="E15" s="625"/>
      <c r="F15" s="625"/>
      <c r="G15" s="625"/>
      <c r="H15" s="625"/>
      <c r="I15" s="625"/>
      <c r="J15" s="625"/>
    </row>
    <row r="16" spans="1:10" s="295" customFormat="1" ht="63.75" customHeight="1" x14ac:dyDescent="0.25">
      <c r="A16" s="292" t="s">
        <v>328</v>
      </c>
      <c r="B16" s="292" t="s">
        <v>12</v>
      </c>
      <c r="C16" s="292" t="s">
        <v>36</v>
      </c>
      <c r="D16" s="319" t="s">
        <v>329</v>
      </c>
      <c r="E16" s="319" t="s">
        <v>330</v>
      </c>
      <c r="F16" s="319" t="s">
        <v>331</v>
      </c>
      <c r="G16" s="293" t="s">
        <v>332</v>
      </c>
      <c r="H16" s="294" t="s">
        <v>333</v>
      </c>
      <c r="I16" s="293" t="s">
        <v>334</v>
      </c>
      <c r="J16" s="293" t="s">
        <v>529</v>
      </c>
    </row>
    <row r="17" spans="1:10" s="295" customFormat="1" ht="24.9" customHeight="1" x14ac:dyDescent="0.25">
      <c r="A17" s="296">
        <v>8</v>
      </c>
      <c r="B17" s="297"/>
      <c r="C17" s="297" t="s">
        <v>542</v>
      </c>
      <c r="D17" s="298"/>
      <c r="E17" s="299"/>
      <c r="F17" s="272">
        <f>D17+E17</f>
        <v>0</v>
      </c>
      <c r="G17" s="300"/>
      <c r="H17" s="301"/>
      <c r="I17" s="272">
        <f>SUM(G17:H17)</f>
        <v>0</v>
      </c>
      <c r="J17" s="272">
        <f>F17+I17</f>
        <v>0</v>
      </c>
    </row>
    <row r="18" spans="1:10" s="295" customFormat="1" ht="24.9" customHeight="1" x14ac:dyDescent="0.25">
      <c r="A18" s="296">
        <v>9</v>
      </c>
      <c r="B18" s="297"/>
      <c r="C18" s="297"/>
      <c r="D18" s="302"/>
      <c r="E18" s="299"/>
      <c r="F18" s="272">
        <f>D18+E18</f>
        <v>0</v>
      </c>
      <c r="G18" s="303"/>
      <c r="H18" s="301"/>
      <c r="I18" s="272">
        <f>SUM(G18:H18)</f>
        <v>0</v>
      </c>
      <c r="J18" s="272">
        <f>F18+I18</f>
        <v>0</v>
      </c>
    </row>
    <row r="19" spans="1:10" s="295" customFormat="1" ht="24.9" customHeight="1" x14ac:dyDescent="0.25">
      <c r="A19" s="296">
        <v>10</v>
      </c>
      <c r="B19" s="297"/>
      <c r="C19" s="297"/>
      <c r="D19" s="302"/>
      <c r="E19" s="299"/>
      <c r="F19" s="272">
        <f>D19+E19</f>
        <v>0</v>
      </c>
      <c r="G19" s="300"/>
      <c r="H19" s="301"/>
      <c r="I19" s="272">
        <f>SUM(G19:H19)</f>
        <v>0</v>
      </c>
      <c r="J19" s="272">
        <f>F19+I19</f>
        <v>0</v>
      </c>
    </row>
    <row r="20" spans="1:10" s="295" customFormat="1" ht="24.9" customHeight="1" x14ac:dyDescent="0.25">
      <c r="A20" s="296">
        <v>11</v>
      </c>
      <c r="B20" s="297"/>
      <c r="C20" s="297"/>
      <c r="D20" s="302"/>
      <c r="E20" s="299"/>
      <c r="F20" s="272">
        <f>D20+E20</f>
        <v>0</v>
      </c>
      <c r="G20" s="300"/>
      <c r="H20" s="301"/>
      <c r="I20" s="272">
        <f>SUM(G20:H20)</f>
        <v>0</v>
      </c>
      <c r="J20" s="272">
        <f>F20+I20</f>
        <v>0</v>
      </c>
    </row>
    <row r="21" spans="1:10" s="295" customFormat="1" ht="24.9" customHeight="1" x14ac:dyDescent="0.25">
      <c r="A21" s="296">
        <v>12</v>
      </c>
      <c r="B21" s="297"/>
      <c r="C21" s="297"/>
      <c r="D21" s="304"/>
      <c r="E21" s="299"/>
      <c r="F21" s="272">
        <f>D21+E21</f>
        <v>0</v>
      </c>
      <c r="G21" s="300"/>
      <c r="H21" s="301"/>
      <c r="I21" s="272">
        <f>SUM(G21:H21)</f>
        <v>0</v>
      </c>
      <c r="J21" s="272">
        <f>F21+I21</f>
        <v>0</v>
      </c>
    </row>
    <row r="22" spans="1:10" ht="27.75" customHeight="1" x14ac:dyDescent="0.25">
      <c r="A22" s="305" t="s">
        <v>335</v>
      </c>
      <c r="B22" s="306" t="s">
        <v>21</v>
      </c>
      <c r="C22" s="307" t="s">
        <v>336</v>
      </c>
      <c r="D22" s="272">
        <f t="shared" ref="D22:J22" si="0">SUM(D17:D21)</f>
        <v>0</v>
      </c>
      <c r="E22" s="272">
        <f t="shared" si="0"/>
        <v>0</v>
      </c>
      <c r="F22" s="272">
        <f t="shared" si="0"/>
        <v>0</v>
      </c>
      <c r="G22" s="272">
        <f t="shared" si="0"/>
        <v>0</v>
      </c>
      <c r="H22" s="272">
        <f t="shared" si="0"/>
        <v>0</v>
      </c>
      <c r="I22" s="272">
        <f t="shared" si="0"/>
        <v>0</v>
      </c>
      <c r="J22" s="272">
        <f t="shared" si="0"/>
        <v>0</v>
      </c>
    </row>
    <row r="23" spans="1:10" ht="137.25" customHeight="1" x14ac:dyDescent="0.3">
      <c r="A23" s="618" t="s">
        <v>337</v>
      </c>
      <c r="B23" s="618"/>
      <c r="C23" s="618"/>
      <c r="D23" s="618"/>
      <c r="E23" s="618"/>
      <c r="F23" s="618"/>
      <c r="G23" s="618"/>
      <c r="H23" s="618"/>
      <c r="I23" s="618"/>
      <c r="J23" s="618"/>
    </row>
    <row r="24" spans="1:10" ht="94.5" customHeight="1" x14ac:dyDescent="0.25">
      <c r="A24" s="615" t="s">
        <v>338</v>
      </c>
      <c r="B24" s="615"/>
      <c r="C24" s="615"/>
      <c r="D24" s="615"/>
      <c r="E24" s="615"/>
      <c r="F24" s="615"/>
      <c r="G24" s="615"/>
      <c r="H24" s="615"/>
      <c r="I24" s="615"/>
      <c r="J24" s="615"/>
    </row>
    <row r="25" spans="1:10" ht="20.25" customHeight="1" x14ac:dyDescent="0.3">
      <c r="A25" s="627" t="s">
        <v>170</v>
      </c>
      <c r="B25" s="627"/>
      <c r="C25" s="627"/>
      <c r="D25" s="627"/>
      <c r="E25" s="627"/>
      <c r="F25" s="627"/>
      <c r="G25" s="627"/>
      <c r="H25" s="627"/>
      <c r="I25" s="627"/>
      <c r="J25" s="627"/>
    </row>
    <row r="26" spans="1:10" ht="34.5" customHeight="1" x14ac:dyDescent="0.25">
      <c r="A26" s="384" t="s">
        <v>37</v>
      </c>
      <c r="B26" s="628"/>
      <c r="C26" s="628"/>
      <c r="D26" s="628"/>
      <c r="E26" s="628"/>
      <c r="F26" s="321" t="s">
        <v>38</v>
      </c>
      <c r="G26" s="628"/>
      <c r="H26" s="628"/>
      <c r="I26" s="628"/>
      <c r="J26" s="628"/>
    </row>
    <row r="27" spans="1:10" ht="34.5" customHeight="1" x14ac:dyDescent="0.25">
      <c r="A27" s="629" t="s">
        <v>39</v>
      </c>
      <c r="B27" s="629"/>
      <c r="C27" s="629"/>
      <c r="D27" s="630"/>
      <c r="E27" s="630"/>
      <c r="F27" s="321" t="s">
        <v>40</v>
      </c>
      <c r="G27" s="631"/>
      <c r="H27" s="631"/>
      <c r="I27" s="309" t="s">
        <v>339</v>
      </c>
      <c r="J27" s="310"/>
    </row>
    <row r="28" spans="1:10" ht="34.5" customHeight="1" x14ac:dyDescent="0.35">
      <c r="A28" s="384" t="s">
        <v>41</v>
      </c>
      <c r="B28" s="308"/>
      <c r="C28" s="632"/>
      <c r="D28" s="632"/>
      <c r="E28" s="632"/>
      <c r="F28" s="632"/>
      <c r="G28" s="321" t="s">
        <v>17</v>
      </c>
      <c r="H28" s="633"/>
      <c r="I28" s="633"/>
      <c r="J28" s="633"/>
    </row>
    <row r="29" spans="1:10" ht="34.5" customHeight="1" x14ac:dyDescent="0.3">
      <c r="A29" s="604" t="s">
        <v>386</v>
      </c>
      <c r="B29" s="604"/>
      <c r="C29" s="604"/>
      <c r="D29" s="604"/>
      <c r="E29" s="634"/>
      <c r="F29" s="634"/>
      <c r="G29" s="635"/>
      <c r="H29" s="635"/>
      <c r="I29" s="635"/>
      <c r="J29" s="635"/>
    </row>
    <row r="30" spans="1:10" ht="5.25" customHeight="1" x14ac:dyDescent="0.3">
      <c r="A30" s="626"/>
      <c r="B30" s="626"/>
      <c r="C30" s="626"/>
      <c r="D30" s="626"/>
      <c r="E30" s="626"/>
      <c r="F30" s="626"/>
      <c r="G30" s="626"/>
      <c r="H30" s="626"/>
      <c r="I30" s="626"/>
      <c r="J30" s="626"/>
    </row>
    <row r="31" spans="1:10" ht="18.75" customHeight="1" x14ac:dyDescent="0.25">
      <c r="A31" s="637" t="s">
        <v>128</v>
      </c>
      <c r="B31" s="637"/>
      <c r="C31" s="637"/>
      <c r="D31" s="637"/>
      <c r="E31" s="637"/>
      <c r="F31" s="637"/>
      <c r="G31" s="637"/>
      <c r="H31" s="637"/>
      <c r="I31" s="637"/>
      <c r="J31" s="637"/>
    </row>
    <row r="32" spans="1:10" ht="21.75" customHeight="1" x14ac:dyDescent="0.25">
      <c r="A32" s="638" t="s">
        <v>42</v>
      </c>
      <c r="B32" s="638"/>
      <c r="C32" s="638"/>
      <c r="D32" s="638"/>
      <c r="E32" s="638"/>
      <c r="F32" s="638"/>
      <c r="G32" s="638"/>
      <c r="H32" s="638"/>
      <c r="I32" s="638"/>
      <c r="J32" s="638"/>
    </row>
    <row r="33" spans="1:10" ht="34.5" customHeight="1" x14ac:dyDescent="0.25">
      <c r="A33" s="639"/>
      <c r="B33" s="639"/>
      <c r="C33" s="639"/>
      <c r="D33" s="639"/>
      <c r="E33" s="639"/>
      <c r="F33" s="311"/>
      <c r="G33" s="639"/>
      <c r="H33" s="639"/>
      <c r="I33" s="639"/>
      <c r="J33" s="639"/>
    </row>
    <row r="34" spans="1:10" ht="15" x14ac:dyDescent="0.25">
      <c r="A34" s="640" t="s">
        <v>340</v>
      </c>
      <c r="B34" s="640"/>
      <c r="C34" s="640"/>
      <c r="D34" s="640"/>
      <c r="E34" s="312" t="s">
        <v>341</v>
      </c>
      <c r="F34" s="313"/>
      <c r="G34" s="641" t="s">
        <v>342</v>
      </c>
      <c r="H34" s="641"/>
      <c r="I34" s="641"/>
      <c r="J34" s="314" t="s">
        <v>341</v>
      </c>
    </row>
    <row r="35" spans="1:10" x14ac:dyDescent="0.25">
      <c r="A35" s="636"/>
      <c r="B35" s="636"/>
      <c r="C35" s="636"/>
      <c r="D35" s="636"/>
      <c r="E35" s="636"/>
      <c r="F35" s="636"/>
      <c r="G35" s="636"/>
      <c r="H35" s="636"/>
      <c r="I35" s="636"/>
      <c r="J35" s="636"/>
    </row>
    <row r="37" spans="1:10" ht="15" hidden="1" x14ac:dyDescent="0.25">
      <c r="C37" s="315"/>
    </row>
    <row r="39" spans="1:10" hidden="1" x14ac:dyDescent="0.25">
      <c r="D39" s="295"/>
    </row>
    <row r="40" spans="1:10" hidden="1" x14ac:dyDescent="0.25">
      <c r="D40" s="316" t="s">
        <v>48</v>
      </c>
      <c r="E40" s="316" t="s">
        <v>430</v>
      </c>
      <c r="F40" s="316"/>
    </row>
    <row r="41" spans="1:10" hidden="1" x14ac:dyDescent="0.25">
      <c r="D41" s="317">
        <f>SUMIF($C$17:$C$21,"EMPG",$E$17:$E$21)</f>
        <v>0</v>
      </c>
      <c r="E41" s="316">
        <f>SUMIF($C$17:$C$21,"EMPG-A",$E$17:$E$21)</f>
        <v>0</v>
      </c>
      <c r="F41" s="316"/>
    </row>
    <row r="42" spans="1:10" hidden="1" x14ac:dyDescent="0.25">
      <c r="D42" s="316"/>
      <c r="E42" s="316"/>
      <c r="F42" s="316"/>
    </row>
    <row r="49" spans="4:4" ht="12" hidden="1" customHeight="1" x14ac:dyDescent="0.25"/>
    <row r="56" spans="4:4" hidden="1" x14ac:dyDescent="0.25">
      <c r="D56" s="318"/>
    </row>
    <row r="106" spans="4:9" hidden="1" x14ac:dyDescent="0.25">
      <c r="D106" s="295"/>
      <c r="G106" s="295"/>
      <c r="H106" s="295"/>
      <c r="I106" s="295"/>
    </row>
  </sheetData>
  <sheetProtection algorithmName="SHA-512" hashValue="JOe82+3TBhoTVa2HO24VMzf/q/2TwhK973zKcrePnosRA4GY/uGF149cfKkIrR3rVKwudBNeBbshZ92N84HqBQ==" saltValue="66k49+aZgR3dJzIOKzPqWQ==" spinCount="100000" sheet="1" objects="1" scenarios="1"/>
  <mergeCells count="51">
    <mergeCell ref="A35:J35"/>
    <mergeCell ref="A31:J31"/>
    <mergeCell ref="A32:J32"/>
    <mergeCell ref="A33:E33"/>
    <mergeCell ref="G33:J33"/>
    <mergeCell ref="A34:D34"/>
    <mergeCell ref="G34:I34"/>
    <mergeCell ref="A30:J30"/>
    <mergeCell ref="A25:J25"/>
    <mergeCell ref="B26:E26"/>
    <mergeCell ref="G26:J26"/>
    <mergeCell ref="A27:C27"/>
    <mergeCell ref="D27:E27"/>
    <mergeCell ref="G27:H27"/>
    <mergeCell ref="C28:F28"/>
    <mergeCell ref="H28:J28"/>
    <mergeCell ref="A29:D29"/>
    <mergeCell ref="E29:F29"/>
    <mergeCell ref="G29:J29"/>
    <mergeCell ref="A24:J24"/>
    <mergeCell ref="A11:G11"/>
    <mergeCell ref="H11:I11"/>
    <mergeCell ref="A12:C12"/>
    <mergeCell ref="D12:F12"/>
    <mergeCell ref="G12:G13"/>
    <mergeCell ref="I12:I13"/>
    <mergeCell ref="A13:F13"/>
    <mergeCell ref="A14:C14"/>
    <mergeCell ref="D14:E14"/>
    <mergeCell ref="F14:H14"/>
    <mergeCell ref="A15:J15"/>
    <mergeCell ref="A23:J23"/>
    <mergeCell ref="A8:D8"/>
    <mergeCell ref="E8:G8"/>
    <mergeCell ref="H8:I8"/>
    <mergeCell ref="A9:G9"/>
    <mergeCell ref="A10:C10"/>
    <mergeCell ref="D10:G10"/>
    <mergeCell ref="H10:I10"/>
    <mergeCell ref="A6:B6"/>
    <mergeCell ref="C6:G6"/>
    <mergeCell ref="I6:J6"/>
    <mergeCell ref="A7:C7"/>
    <mergeCell ref="D7:G7"/>
    <mergeCell ref="I7:J7"/>
    <mergeCell ref="A5:J5"/>
    <mergeCell ref="A1:J1"/>
    <mergeCell ref="A2:B2"/>
    <mergeCell ref="C2:D2"/>
    <mergeCell ref="A3:J3"/>
    <mergeCell ref="A4:J4"/>
  </mergeCells>
  <conditionalFormatting sqref="A17:A20">
    <cfRule type="expression" dxfId="472" priority="7" stopIfTrue="1">
      <formula>#REF!&gt;0</formula>
    </cfRule>
  </conditionalFormatting>
  <conditionalFormatting sqref="A21">
    <cfRule type="expression" dxfId="471" priority="6" stopIfTrue="1">
      <formula>#REF!&gt;0</formula>
    </cfRule>
  </conditionalFormatting>
  <conditionalFormatting sqref="G17">
    <cfRule type="expression" dxfId="470" priority="5" stopIfTrue="1">
      <formula>#REF!&gt;0</formula>
    </cfRule>
  </conditionalFormatting>
  <conditionalFormatting sqref="G18">
    <cfRule type="expression" dxfId="469" priority="4" stopIfTrue="1">
      <formula>#REF!&gt;0</formula>
    </cfRule>
  </conditionalFormatting>
  <conditionalFormatting sqref="G19">
    <cfRule type="expression" dxfId="468" priority="3" stopIfTrue="1">
      <formula>#REF!&gt;0</formula>
    </cfRule>
  </conditionalFormatting>
  <conditionalFormatting sqref="G20">
    <cfRule type="expression" dxfId="467" priority="2" stopIfTrue="1">
      <formula>#REF!&gt;0</formula>
    </cfRule>
  </conditionalFormatting>
  <conditionalFormatting sqref="G21">
    <cfRule type="expression" dxfId="466" priority="1" stopIfTrue="1">
      <formula>#REF!&gt;0</formula>
    </cfRule>
  </conditionalFormatting>
  <dataValidations count="43">
    <dataValidation type="list" allowBlank="1" showInputMessage="1" showErrorMessage="1" sqref="D12:F12" xr:uid="{00000000-0002-0000-0200-000000000000}">
      <formula1>"Emergency Operations Center Grant Program"</formula1>
    </dataValidation>
    <dataValidation allowBlank="1" errorTitle="Payment Address Zip Code" error="Please enter the complete nine digit zip code" promptTitle="Payment Mailing Zip code +4" prompt="Please enter the complete nine diget zip code for the payment mailing address" sqref="J27" xr:uid="{00000000-0002-0000-0200-000001000000}"/>
    <dataValidation allowBlank="1" showErrorMessage="1" sqref="D27:E27" xr:uid="{00000000-0002-0000-0200-000002000000}"/>
    <dataValidation allowBlank="1" showInputMessage="1" sqref="H7 A17" xr:uid="{00000000-0002-0000-0200-000003000000}"/>
    <dataValidation allowBlank="1" showInputMessage="1" showErrorMessage="1" promptTitle="For Cal OES Use Only" prompt="Do not enter information. " sqref="C2" xr:uid="{00000000-0002-0000-0200-000004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200-000005000000}">
      <formula1>"(Select), N/A, 10% de Minimus, Federally Approved ICR"</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200-000006000000}"/>
    <dataValidation allowBlank="1" showErrorMessage="1" promptTitle="2. Implementing Agency" prompt="Enter the Implementing Agency name." sqref="D7:G7" xr:uid="{00000000-0002-0000-0200-000007000000}"/>
    <dataValidation allowBlank="1" showErrorMessage="1" promptTitle="3. Implementing Agency Address" prompt="Enter the street address of the Implementing Agency." sqref="E8:G8" xr:uid="{00000000-0002-0000-0200-000008000000}"/>
    <dataValidation allowBlank="1" showErrorMessage="1" promptTitle="Implementing Agency City" prompt="Enter the city of the Implementing Agency." sqref="H8:I8" xr:uid="{00000000-0002-0000-0200-000009000000}"/>
    <dataValidation type="textLength" allowBlank="1" showErrorMessage="1" errorTitle="Implementing Agency Zip Code +4" error="Please enter the complete nine digit zip code" promptTitle="Implementing Agency Zip Code" prompt="Enter the Zip code +4 of the Implementing Agency." sqref="J8" xr:uid="{00000000-0002-0000-0200-00000A000000}">
      <formula1>9</formula1>
      <formula2>10</formula2>
    </dataValidation>
    <dataValidation type="textLength" allowBlank="1" showErrorMessage="1" errorTitle="Location of Project Zip Code" error="Please enter the complete nine digit zip code. " promptTitle="Location of Project Zip Code" prompt="Please enter the complete nine diget zip code" sqref="J10" xr:uid="{00000000-0002-0000-0200-00000B000000}">
      <formula1>9</formula1>
      <formula2>10</formula2>
    </dataValidation>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200-00000C000000}"/>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xr:uid="{00000000-0002-0000-0200-00000D000000}"/>
    <dataValidation type="textLength" allowBlank="1" showErrorMessage="1" promptTitle="Federally Approved ICR %" prompt="If your Indirect Cost is Fedarally approved, please enter your Federally approved ICR." sqref="I14" xr:uid="{00000000-0002-0000-0200-00000E000000}">
      <formula1>0</formula1>
      <formula2>100</formula2>
    </dataValidation>
    <dataValidation allowBlank="1" showErrorMessage="1" promptTitle="Location of Project County" prompt="Enter the County/Operational Area where the project is located. " sqref="H10" xr:uid="{00000000-0002-0000-0200-00000F000000}"/>
    <dataValidation allowBlank="1" showErrorMessage="1" promptTitle="Certification and Public Records" prompt="Please read item number 13. Certification Found in Row 23A and 14. CA Public Records Act (Found in Row 24A , before signing this document _x000a_" sqref="A23:J23" xr:uid="{00000000-0002-0000-0200-000010000000}"/>
    <dataValidation type="whole" operator="greaterThanOrEqual" allowBlank="1" showErrorMessage="1" promptTitle="12A.  State Funds" prompt="If the fund soure selected for number 12  is a State Fund, please provide amount funded. " sqref="D21" xr:uid="{00000000-0002-0000-0200-000011000000}">
      <formula1>0</formula1>
    </dataValidation>
    <dataValidation type="whole" operator="greaterThanOrEqual" allowBlank="1" showErrorMessage="1" promptTitle="11A.  State Funds" prompt="If the fund soure selected for number 11 is a State Fund, please provide amount funded. " sqref="D20" xr:uid="{00000000-0002-0000-0200-000012000000}">
      <formula1>0</formula1>
    </dataValidation>
    <dataValidation type="whole" operator="greaterThanOrEqual" allowBlank="1" showErrorMessage="1" promptTitle="10A.  State Funds" prompt="If the fund soure selected for number 10 is a State Fund, please provide amount funded. " sqref="D19" xr:uid="{00000000-0002-0000-0200-000013000000}">
      <formula1>0</formula1>
    </dataValidation>
    <dataValidation type="whole" operator="greaterThanOrEqual" allowBlank="1" showErrorMessage="1" promptTitle="9A.  State Funds" prompt="If the fund soure selected for number 9 is a State Fund, please provide amount funded. " sqref="D18" xr:uid="{00000000-0002-0000-0200-000014000000}">
      <formula1>0</formula1>
    </dataValidation>
    <dataValidation type="whole" operator="greaterThanOrEqual" allowBlank="1" showErrorMessage="1" promptTitle="8A.  State Funds" prompt="If the fund soure selected for number 8  is a State Fund, please provide amount funded. " sqref="D17" xr:uid="{00000000-0002-0000-0200-000015000000}">
      <formula1>0</formula1>
    </dataValidation>
    <dataValidation type="whole" operator="greaterThanOrEqual" allowBlank="1" showErrorMessage="1" promptTitle="12B. Federal Funds" prompt="If the fund soure selected for number 12 is a Federal Fund, please provide amount funded. " sqref="E21" xr:uid="{00000000-0002-0000-0200-000016000000}">
      <formula1>0</formula1>
    </dataValidation>
    <dataValidation type="whole" operator="greaterThanOrEqual" allowBlank="1" showErrorMessage="1" promptTitle="11B. Federal Funds" prompt="If the fund soure selected for number 11  is a Federal Fund, please provide amount funded. " sqref="E20" xr:uid="{00000000-0002-0000-0200-000017000000}">
      <formula1>0</formula1>
    </dataValidation>
    <dataValidation type="whole" operator="greaterThanOrEqual" allowBlank="1" showErrorMessage="1" promptTitle="10B. Federal Funds" prompt="If the fund soure selected for number 10 is a Federal Fund, please provide amount funded. " sqref="E19" xr:uid="{00000000-0002-0000-0200-000018000000}">
      <formula1>0</formula1>
    </dataValidation>
    <dataValidation type="whole" operator="greaterThanOrEqual" allowBlank="1" showErrorMessage="1" promptTitle="9B. Federal Funds" prompt="If the fund soure selected for number 9 is a Federal Fund, please provide amount funded. " sqref="E18" xr:uid="{00000000-0002-0000-0200-000019000000}">
      <formula1>0</formula1>
    </dataValidation>
    <dataValidation type="whole" operator="greaterThanOrEqual" allowBlank="1" showErrorMessage="1" promptTitle="8B. Federal Funds" prompt="If the fund soure selected for number 8  is a Federal Fund, please provide amount funded. " sqref="E17" xr:uid="{00000000-0002-0000-0200-00001A000000}">
      <formula1>0</formula1>
    </dataValidation>
    <dataValidation type="whole" operator="greaterThanOrEqual" allowBlank="1" showErrorMessage="1" promptTitle="12D. Cash Match" prompt="Cash Match for fund source selected on number 12." sqref="G21" xr:uid="{00000000-0002-0000-0200-00001B000000}">
      <formula1>0</formula1>
    </dataValidation>
    <dataValidation type="whole" operator="greaterThanOrEqual" allowBlank="1" showErrorMessage="1" promptTitle="11D. Cash Match" prompt="Cash Match for fund source selected on number 11." sqref="G20" xr:uid="{00000000-0002-0000-0200-00001C000000}">
      <formula1>0</formula1>
    </dataValidation>
    <dataValidation type="whole" operator="greaterThanOrEqual" allowBlank="1" showErrorMessage="1" promptTitle="10D. Cash Match" prompt="Cash Match for fund source selected on number 10." sqref="G19" xr:uid="{00000000-0002-0000-0200-00001D000000}">
      <formula1>0</formula1>
    </dataValidation>
    <dataValidation type="whole" operator="greaterThanOrEqual" allowBlank="1" showErrorMessage="1" promptTitle="9D. Cash Match" prompt="Cash Match for fund source selected on number 9." sqref="G18" xr:uid="{00000000-0002-0000-0200-00001E000000}">
      <formula1>0</formula1>
    </dataValidation>
    <dataValidation type="whole" operator="greaterThanOrEqual" allowBlank="1" showErrorMessage="1" promptTitle="8D. Cash Match" prompt="Cash Match for fund source selected on number 8." sqref="G17" xr:uid="{00000000-0002-0000-0200-00001F000000}">
      <formula1>0</formula1>
    </dataValidation>
    <dataValidation type="whole" operator="greaterThanOrEqual" allowBlank="1" showErrorMessage="1" promptTitle="12F. Total Match " prompt="In-Kind Match for the fund source selected on number 12. " sqref="H21" xr:uid="{00000000-0002-0000-0200-000020000000}">
      <formula1>0</formula1>
    </dataValidation>
    <dataValidation type="whole" operator="greaterThanOrEqual" allowBlank="1" showErrorMessage="1" promptTitle="11F. Total Match " prompt="In-Kind Match for the fund source selected on number 11. " sqref="H20" xr:uid="{00000000-0002-0000-0200-000021000000}">
      <formula1>0</formula1>
    </dataValidation>
    <dataValidation type="whole" operator="greaterThanOrEqual" allowBlank="1" showErrorMessage="1" promptTitle="10F. Total Match " prompt="In-Kind Match for the fund source selected on number 10. " sqref="H19" xr:uid="{00000000-0002-0000-0200-000022000000}">
      <formula1>0</formula1>
    </dataValidation>
    <dataValidation type="whole" operator="greaterThanOrEqual" allowBlank="1" showErrorMessage="1" promptTitle="9F. Total Match " prompt="In-Kind Match for the fund source selected on number 9. " sqref="H18" xr:uid="{00000000-0002-0000-0200-000023000000}">
      <formula1>0</formula1>
    </dataValidation>
    <dataValidation type="whole" operator="greaterThanOrEqual" allowBlank="1" showErrorMessage="1" promptTitle="8F. Total Match " prompt="In-Kind Match for the fund source selected on number 8. " sqref="H17" xr:uid="{00000000-0002-0000-0200-000024000000}">
      <formula1>0</formula1>
    </dataValidation>
    <dataValidation allowBlank="1" showErrorMessage="1" errorTitle="Signature Date" error="Enter the signature date this document is signed. (mm/dd/yy)" promptTitle="Signature Date." prompt="Enter the signature date this document is signed. (mm/dd/yy)" sqref="H28:J28" xr:uid="{00000000-0002-0000-0200-000025000000}"/>
    <dataValidation allowBlank="1" showErrorMessage="1" promptTitle="City" prompt="Enter the city of the payment mailing address." sqref="G27:H27" xr:uid="{00000000-0002-0000-0200-000026000000}"/>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200-000027000000}"/>
    <dataValidation allowBlank="1" showErrorMessage="1" promptTitle="For Cal OES Use Only" prompt="Do not enter information." sqref="J2 F2" xr:uid="{00000000-0002-0000-0200-000028000000}"/>
    <dataValidation type="list" allowBlank="1" showErrorMessage="1" promptTitle="8.Grant Year " prompt="Select Grant Year from Drop down List. " sqref="B17:B21" xr:uid="{00000000-0002-0000-0200-000029000000}">
      <formula1>"2022, 2023, 2024, 2025"</formula1>
    </dataValidation>
    <dataValidation type="list" allowBlank="1" showInputMessage="1" showErrorMessage="1" sqref="C17:C21" xr:uid="{00000000-0002-0000-0200-00002A000000}">
      <formula1>"EOC"</formula1>
    </dataValidation>
  </dataValidations>
  <printOptions horizontalCentered="1"/>
  <pageMargins left="0.15" right="0.15" top="0.5" bottom="0.5" header="0.15" footer="0.15"/>
  <pageSetup scale="52" fitToHeight="0" orientation="portrait" r:id="rId1"/>
  <headerFooter scaleWithDoc="0">
    <oddHeader>&amp;C&amp;"Century Gothic,Regular"&amp;8CALIFORNIA GOVERNOR'S OFFICE OF EMERGENCY SERVICES (Cal OES)</oddHeader>
    <oddFooter>&amp;L&amp;"Century Gothic,Regular"&amp;8FY 2023 EOCGP FMFW (Macro) v.23&amp;C&amp;"Century Gothic,Regular"&amp;8&amp;P of &amp;N&amp;R&amp;"Century Gothic,Regular"&amp;8Grant Subaward Face Sheet Cal OES 2-101 (Revised 01/2022)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AInfo">
    <tabColor rgb="FFC598F2"/>
    <pageSetUpPr fitToPage="1"/>
  </sheetPr>
  <dimension ref="A1:H308"/>
  <sheetViews>
    <sheetView showGridLines="0" showZeros="0" zoomScale="65" zoomScaleNormal="65" zoomScaleSheetLayoutView="50" zoomScalePageLayoutView="40" workbookViewId="0">
      <selection activeCell="H2" sqref="H2"/>
    </sheetView>
  </sheetViews>
  <sheetFormatPr defaultColWidth="9.109375" defaultRowHeight="13.2" x14ac:dyDescent="0.25"/>
  <cols>
    <col min="1" max="1" width="22.6640625" style="2" customWidth="1"/>
    <col min="2" max="3" width="40.6640625" style="1" customWidth="1"/>
    <col min="4" max="4" width="55.6640625" style="1" customWidth="1"/>
    <col min="5" max="5" width="30.6640625" style="1" customWidth="1"/>
    <col min="6" max="6" width="20.6640625" style="1" customWidth="1"/>
    <col min="7" max="7" width="24.6640625" style="1" customWidth="1"/>
    <col min="8" max="8" width="65.6640625" style="1" customWidth="1"/>
  </cols>
  <sheetData>
    <row r="1" spans="1:8" ht="35.1" customHeight="1" x14ac:dyDescent="0.25">
      <c r="A1" s="643" t="s">
        <v>113</v>
      </c>
      <c r="B1" s="643"/>
      <c r="C1" s="643"/>
      <c r="D1" s="643"/>
      <c r="E1" s="643"/>
      <c r="F1" s="643"/>
      <c r="G1" s="643"/>
      <c r="H1" s="643"/>
    </row>
    <row r="2" spans="1:8" ht="30" customHeight="1" x14ac:dyDescent="0.35">
      <c r="A2" s="645">
        <f>Facesheet!$C$6</f>
        <v>0</v>
      </c>
      <c r="B2" s="645"/>
      <c r="C2" s="645"/>
      <c r="D2" s="645"/>
      <c r="E2" s="645"/>
      <c r="F2" s="646"/>
      <c r="G2" s="363" t="s">
        <v>303</v>
      </c>
      <c r="H2" s="364"/>
    </row>
    <row r="3" spans="1:8" ht="30" customHeight="1" x14ac:dyDescent="0.4">
      <c r="A3" s="647">
        <f>Facesheet!$F$2</f>
        <v>0</v>
      </c>
      <c r="B3" s="647"/>
      <c r="C3" s="647"/>
      <c r="D3" s="647"/>
      <c r="E3" s="647"/>
      <c r="F3" s="647"/>
      <c r="G3" s="385" t="s">
        <v>602</v>
      </c>
      <c r="H3" s="364"/>
    </row>
    <row r="4" spans="1:8" ht="30" customHeight="1" x14ac:dyDescent="0.25">
      <c r="A4" s="648" t="str">
        <f>Facesheet!$J$2</f>
        <v>2023-0001</v>
      </c>
      <c r="B4" s="648"/>
      <c r="C4" s="648"/>
      <c r="D4" s="648"/>
      <c r="E4" s="648"/>
      <c r="F4" s="649"/>
      <c r="G4" s="217" t="s">
        <v>431</v>
      </c>
      <c r="H4" s="365"/>
    </row>
    <row r="5" spans="1:8" ht="50.1" customHeight="1" x14ac:dyDescent="0.25">
      <c r="A5" s="644"/>
      <c r="B5" s="644"/>
      <c r="C5" s="644"/>
      <c r="D5" s="644"/>
      <c r="E5" s="644"/>
      <c r="F5" s="644"/>
      <c r="G5" s="644"/>
      <c r="H5" s="644"/>
    </row>
    <row r="6" spans="1:8" ht="39.9" customHeight="1" x14ac:dyDescent="0.25">
      <c r="A6" s="353" t="s">
        <v>588</v>
      </c>
      <c r="B6" s="353" t="s">
        <v>353</v>
      </c>
      <c r="C6" s="354" t="s">
        <v>15</v>
      </c>
      <c r="D6" s="354" t="s">
        <v>587</v>
      </c>
      <c r="E6" s="354" t="s">
        <v>46</v>
      </c>
      <c r="F6" s="354" t="s">
        <v>47</v>
      </c>
      <c r="G6" s="354" t="s">
        <v>44</v>
      </c>
      <c r="H6" s="354" t="s">
        <v>45</v>
      </c>
    </row>
    <row r="7" spans="1:8" ht="39.9" customHeight="1" x14ac:dyDescent="0.25">
      <c r="A7" s="198"/>
      <c r="B7" s="198"/>
      <c r="C7" s="198"/>
      <c r="D7" s="198"/>
      <c r="E7" s="198"/>
      <c r="F7" s="199"/>
      <c r="G7" s="200"/>
      <c r="H7" s="201"/>
    </row>
    <row r="8" spans="1:8" ht="39.9" customHeight="1" x14ac:dyDescent="0.25">
      <c r="A8" s="198"/>
      <c r="B8" s="198"/>
      <c r="C8" s="198"/>
      <c r="D8" s="198"/>
      <c r="E8" s="198"/>
      <c r="F8" s="199"/>
      <c r="G8" s="200"/>
      <c r="H8" s="201"/>
    </row>
    <row r="9" spans="1:8" ht="39.9" customHeight="1" x14ac:dyDescent="0.25">
      <c r="A9" s="198"/>
      <c r="B9" s="198"/>
      <c r="C9" s="198"/>
      <c r="D9" s="198"/>
      <c r="E9" s="198"/>
      <c r="F9" s="199"/>
      <c r="G9" s="200"/>
      <c r="H9" s="201"/>
    </row>
    <row r="10" spans="1:8" ht="39.9" customHeight="1" x14ac:dyDescent="0.25">
      <c r="A10" s="198"/>
      <c r="B10" s="198"/>
      <c r="C10" s="198"/>
      <c r="D10" s="198"/>
      <c r="E10" s="198"/>
      <c r="F10" s="199"/>
      <c r="G10" s="200"/>
      <c r="H10" s="201"/>
    </row>
    <row r="11" spans="1:8" ht="39.9" customHeight="1" x14ac:dyDescent="0.25">
      <c r="A11" s="198"/>
      <c r="B11" s="198"/>
      <c r="C11" s="198"/>
      <c r="D11" s="198"/>
      <c r="E11" s="198"/>
      <c r="F11" s="199"/>
      <c r="G11" s="200"/>
      <c r="H11" s="201"/>
    </row>
    <row r="12" spans="1:8" ht="39.9" hidden="1" customHeight="1" x14ac:dyDescent="0.25">
      <c r="A12" s="202" t="s">
        <v>335</v>
      </c>
      <c r="B12" s="203"/>
      <c r="C12" s="203"/>
      <c r="D12" s="203"/>
      <c r="E12" s="203"/>
      <c r="F12" s="203"/>
      <c r="G12" s="203"/>
      <c r="H12" s="204">
        <f>SUBTOTAL(103,Table_AAInfo1[Email])</f>
        <v>0</v>
      </c>
    </row>
    <row r="13" spans="1:8" ht="39.9" customHeight="1" x14ac:dyDescent="0.25">
      <c r="A13" s="650" t="s">
        <v>590</v>
      </c>
      <c r="B13" s="650"/>
      <c r="C13" s="650"/>
      <c r="D13" s="650"/>
      <c r="E13" s="650"/>
      <c r="F13" s="650"/>
      <c r="G13" s="650"/>
      <c r="H13" s="650"/>
    </row>
    <row r="14" spans="1:8" ht="39.9" customHeight="1" x14ac:dyDescent="0.25">
      <c r="A14" s="642"/>
      <c r="B14" s="642"/>
      <c r="C14" s="642"/>
      <c r="D14" s="642"/>
      <c r="E14" s="642"/>
      <c r="F14" s="642"/>
      <c r="G14" s="642"/>
      <c r="H14" s="642"/>
    </row>
    <row r="15" spans="1:8" ht="39.9" customHeight="1" x14ac:dyDescent="0.25">
      <c r="A15" s="353" t="s">
        <v>588</v>
      </c>
      <c r="B15" s="353" t="s">
        <v>530</v>
      </c>
      <c r="C15" s="354" t="s">
        <v>15</v>
      </c>
      <c r="D15" s="354" t="s">
        <v>587</v>
      </c>
      <c r="E15" s="354" t="s">
        <v>46</v>
      </c>
      <c r="F15" s="354" t="s">
        <v>47</v>
      </c>
      <c r="G15" s="354" t="s">
        <v>44</v>
      </c>
      <c r="H15" s="354" t="s">
        <v>45</v>
      </c>
    </row>
    <row r="16" spans="1:8" ht="39.9" customHeight="1" x14ac:dyDescent="0.25">
      <c r="A16" s="198"/>
      <c r="B16" s="198"/>
      <c r="C16" s="198"/>
      <c r="D16" s="198"/>
      <c r="E16" s="198"/>
      <c r="F16" s="199"/>
      <c r="G16" s="200"/>
      <c r="H16" s="201"/>
    </row>
    <row r="17" spans="1:8" ht="39.9" customHeight="1" x14ac:dyDescent="0.25">
      <c r="A17" s="198"/>
      <c r="B17" s="198"/>
      <c r="C17" s="198"/>
      <c r="D17" s="198"/>
      <c r="E17" s="198"/>
      <c r="F17" s="199"/>
      <c r="G17" s="200"/>
      <c r="H17" s="201"/>
    </row>
    <row r="18" spans="1:8" ht="39.9" customHeight="1" x14ac:dyDescent="0.25">
      <c r="A18" s="198"/>
      <c r="B18" s="198"/>
      <c r="C18" s="198"/>
      <c r="D18" s="198"/>
      <c r="E18" s="198"/>
      <c r="F18" s="199"/>
      <c r="G18" s="200"/>
      <c r="H18" s="201"/>
    </row>
    <row r="19" spans="1:8" ht="39.9" customHeight="1" x14ac:dyDescent="0.25">
      <c r="A19" s="198"/>
      <c r="B19" s="198"/>
      <c r="C19" s="198"/>
      <c r="D19" s="198"/>
      <c r="E19" s="198"/>
      <c r="F19" s="199"/>
      <c r="G19" s="200"/>
      <c r="H19" s="201"/>
    </row>
    <row r="20" spans="1:8" ht="39.9" customHeight="1" x14ac:dyDescent="0.25">
      <c r="A20" s="198"/>
      <c r="B20" s="198"/>
      <c r="C20" s="198"/>
      <c r="D20" s="198"/>
      <c r="E20" s="198"/>
      <c r="F20" s="199"/>
      <c r="G20" s="200"/>
      <c r="H20" s="201"/>
    </row>
    <row r="21" spans="1:8" ht="39.9" hidden="1" customHeight="1" x14ac:dyDescent="0.25">
      <c r="A21" s="198" t="s">
        <v>335</v>
      </c>
      <c r="B21" s="198"/>
      <c r="C21" s="198"/>
      <c r="D21" s="198"/>
      <c r="E21" s="198"/>
      <c r="F21" s="198"/>
      <c r="G21" s="198"/>
      <c r="H21" s="205">
        <f>SUBTOTAL(103,Table_AAInfo2[Email])</f>
        <v>0</v>
      </c>
    </row>
    <row r="22" spans="1:8" ht="39.9" customHeight="1" x14ac:dyDescent="0.25">
      <c r="A22" s="3"/>
      <c r="B22" s="4"/>
      <c r="C22" s="4"/>
      <c r="D22" s="4"/>
      <c r="E22" s="4"/>
      <c r="F22" s="4"/>
      <c r="G22" s="4"/>
      <c r="H22" s="4"/>
    </row>
    <row r="23" spans="1:8" ht="39.9" customHeight="1" x14ac:dyDescent="0.25">
      <c r="A23" s="3"/>
      <c r="B23" s="4"/>
      <c r="C23" s="4"/>
      <c r="D23" s="4"/>
      <c r="E23" s="4"/>
      <c r="F23" s="4"/>
      <c r="G23" s="4"/>
      <c r="H23" s="4"/>
    </row>
    <row r="24" spans="1:8" ht="39.9" customHeight="1" x14ac:dyDescent="0.25">
      <c r="A24" s="3"/>
      <c r="B24" s="4"/>
      <c r="C24" s="4"/>
      <c r="D24" s="4"/>
      <c r="E24" s="4"/>
      <c r="F24" s="4"/>
      <c r="G24" s="4"/>
      <c r="H24" s="4"/>
    </row>
    <row r="25" spans="1:8" ht="39.9" customHeight="1" x14ac:dyDescent="0.25"/>
    <row r="26" spans="1:8" ht="39.9" customHeight="1" x14ac:dyDescent="0.25">
      <c r="A26" s="143"/>
      <c r="B26" s="143"/>
      <c r="C26" s="143"/>
      <c r="D26" s="143"/>
      <c r="E26" s="143"/>
      <c r="F26" s="143"/>
      <c r="G26" s="143"/>
      <c r="H26" s="143"/>
    </row>
    <row r="27" spans="1:8" ht="39.9" customHeight="1" x14ac:dyDescent="0.25"/>
    <row r="28" spans="1:8" ht="39.9" customHeight="1" x14ac:dyDescent="0.25"/>
    <row r="29" spans="1:8" ht="39.9" customHeight="1" x14ac:dyDescent="0.25"/>
    <row r="30" spans="1:8" ht="39.9" customHeight="1" x14ac:dyDescent="0.25"/>
    <row r="31" spans="1:8" ht="39.9" customHeight="1" x14ac:dyDescent="0.25"/>
    <row r="32" spans="1:8" ht="39.9" customHeight="1" x14ac:dyDescent="0.25"/>
    <row r="33" ht="39.9" customHeight="1" x14ac:dyDescent="0.25"/>
    <row r="34" ht="39.9" customHeight="1" x14ac:dyDescent="0.25"/>
    <row r="35" ht="39.9" customHeight="1" x14ac:dyDescent="0.25"/>
    <row r="36" ht="39.9" customHeight="1" x14ac:dyDescent="0.25"/>
    <row r="37" ht="39.9" customHeight="1" x14ac:dyDescent="0.25"/>
    <row r="38" ht="39.9" customHeight="1" x14ac:dyDescent="0.25"/>
    <row r="39" ht="39.9" customHeight="1" x14ac:dyDescent="0.25"/>
    <row r="40" ht="39.9" customHeight="1" x14ac:dyDescent="0.25"/>
    <row r="41" ht="39.9" customHeight="1" x14ac:dyDescent="0.25"/>
    <row r="42" ht="39.9" customHeight="1" x14ac:dyDescent="0.25"/>
    <row r="43" ht="39.9" customHeight="1" x14ac:dyDescent="0.25"/>
    <row r="44" ht="39.9" customHeight="1" x14ac:dyDescent="0.25"/>
    <row r="45" ht="39.9" customHeight="1" x14ac:dyDescent="0.25"/>
    <row r="46" ht="39.9" customHeight="1" x14ac:dyDescent="0.25"/>
    <row r="47" ht="39.9" customHeight="1" x14ac:dyDescent="0.25"/>
    <row r="48" ht="39.9" customHeight="1" x14ac:dyDescent="0.25"/>
    <row r="49" ht="39.9" customHeight="1" x14ac:dyDescent="0.25"/>
    <row r="50" ht="39.9" customHeight="1" x14ac:dyDescent="0.25"/>
    <row r="51" ht="39.9" customHeight="1" x14ac:dyDescent="0.25"/>
    <row r="52" ht="39.9" customHeight="1" x14ac:dyDescent="0.25"/>
    <row r="53" ht="39.9" customHeight="1" x14ac:dyDescent="0.25"/>
    <row r="54" ht="39.9" customHeight="1" x14ac:dyDescent="0.25"/>
    <row r="55" ht="39.9" customHeight="1" x14ac:dyDescent="0.25"/>
    <row r="56" ht="39.9" customHeight="1" x14ac:dyDescent="0.25"/>
    <row r="57" ht="39.9" customHeight="1" x14ac:dyDescent="0.25"/>
    <row r="58" ht="39.9" customHeight="1" x14ac:dyDescent="0.25"/>
    <row r="59" ht="39.9" customHeight="1" x14ac:dyDescent="0.25"/>
    <row r="60" ht="39.9" customHeight="1" x14ac:dyDescent="0.25"/>
    <row r="61" ht="39.9" customHeight="1" x14ac:dyDescent="0.25"/>
    <row r="62" ht="39.9" customHeight="1" x14ac:dyDescent="0.25"/>
    <row r="63" ht="39.9" customHeight="1" x14ac:dyDescent="0.25"/>
    <row r="64" ht="39.9" customHeight="1" x14ac:dyDescent="0.25"/>
    <row r="65" ht="39.9" customHeight="1" x14ac:dyDescent="0.25"/>
    <row r="66" ht="39.9" customHeight="1" x14ac:dyDescent="0.25"/>
    <row r="67" ht="39.9" customHeight="1" x14ac:dyDescent="0.25"/>
    <row r="68" ht="39.9" customHeight="1" x14ac:dyDescent="0.25"/>
    <row r="69" ht="39.9" customHeight="1" x14ac:dyDescent="0.25"/>
    <row r="70" ht="39.9" customHeight="1" x14ac:dyDescent="0.25"/>
    <row r="71" ht="39.9" customHeight="1" x14ac:dyDescent="0.25"/>
    <row r="72" ht="39.9" customHeight="1" x14ac:dyDescent="0.25"/>
    <row r="73" ht="39.9" customHeight="1" x14ac:dyDescent="0.25"/>
    <row r="74" ht="39.9" customHeight="1" x14ac:dyDescent="0.25"/>
    <row r="75" ht="39.9" customHeight="1" x14ac:dyDescent="0.25"/>
    <row r="76" ht="39.9" customHeight="1" x14ac:dyDescent="0.25"/>
    <row r="77" ht="39.9" customHeight="1" x14ac:dyDescent="0.25"/>
    <row r="78" ht="39.9" customHeight="1" x14ac:dyDescent="0.25"/>
    <row r="79" ht="39.9" customHeight="1" x14ac:dyDescent="0.25"/>
    <row r="80" ht="39.9" customHeight="1" x14ac:dyDescent="0.25"/>
    <row r="81" ht="39.9" customHeight="1" x14ac:dyDescent="0.25"/>
    <row r="82" ht="39.9" customHeight="1" x14ac:dyDescent="0.25"/>
    <row r="83" ht="39.9" customHeight="1" x14ac:dyDescent="0.25"/>
    <row r="84" ht="39.9" customHeight="1" x14ac:dyDescent="0.25"/>
    <row r="85" ht="39.9" customHeight="1" x14ac:dyDescent="0.25"/>
    <row r="86" ht="39.9" customHeight="1" x14ac:dyDescent="0.25"/>
    <row r="87" ht="39.9" customHeight="1" x14ac:dyDescent="0.25"/>
    <row r="88" ht="39.9" customHeight="1" x14ac:dyDescent="0.25"/>
    <row r="89" ht="39.9" customHeight="1" x14ac:dyDescent="0.25"/>
    <row r="90" ht="39.9" customHeight="1" x14ac:dyDescent="0.25"/>
    <row r="91" ht="39.9" customHeight="1" x14ac:dyDescent="0.25"/>
    <row r="92" ht="39.9" customHeight="1" x14ac:dyDescent="0.25"/>
    <row r="93" ht="39.9" customHeight="1" x14ac:dyDescent="0.25"/>
    <row r="94" ht="39.9" customHeight="1" x14ac:dyDescent="0.25"/>
    <row r="95" ht="39.9" customHeight="1" x14ac:dyDescent="0.25"/>
    <row r="96" ht="39.9" customHeight="1" x14ac:dyDescent="0.25"/>
    <row r="97" ht="39.9" customHeight="1" x14ac:dyDescent="0.25"/>
    <row r="98" ht="39.9" customHeight="1" x14ac:dyDescent="0.25"/>
    <row r="99" ht="39.9" customHeight="1" x14ac:dyDescent="0.25"/>
    <row r="100" ht="39.9" customHeight="1" x14ac:dyDescent="0.25"/>
    <row r="101" ht="39.9" customHeight="1" x14ac:dyDescent="0.25"/>
    <row r="102" ht="39.9" customHeight="1" x14ac:dyDescent="0.25"/>
    <row r="103" ht="39.9" customHeight="1" x14ac:dyDescent="0.25"/>
    <row r="104" ht="39.9" customHeight="1" x14ac:dyDescent="0.25"/>
    <row r="105" ht="39.9" customHeight="1" x14ac:dyDescent="0.25"/>
    <row r="106" ht="39.9" customHeight="1" x14ac:dyDescent="0.25"/>
    <row r="107" ht="39.9" customHeight="1" x14ac:dyDescent="0.25"/>
    <row r="108" ht="39.9" customHeight="1" x14ac:dyDescent="0.25"/>
    <row r="109" ht="39.9" customHeight="1" x14ac:dyDescent="0.25"/>
    <row r="110" ht="39.9" customHeight="1" x14ac:dyDescent="0.25"/>
    <row r="111" ht="39.9" customHeight="1" x14ac:dyDescent="0.25"/>
    <row r="112" ht="39.9" customHeight="1" x14ac:dyDescent="0.25"/>
    <row r="113" ht="39.9" hidden="1" customHeight="1" x14ac:dyDescent="0.25"/>
    <row r="114" ht="39.9" customHeight="1" x14ac:dyDescent="0.25"/>
    <row r="115" ht="39.9" customHeight="1" x14ac:dyDescent="0.25"/>
    <row r="116" ht="39.9" customHeight="1" x14ac:dyDescent="0.25"/>
    <row r="117" ht="39.9" customHeight="1" x14ac:dyDescent="0.25"/>
    <row r="118" ht="39.9" customHeight="1" x14ac:dyDescent="0.25"/>
    <row r="119" ht="39.9" customHeight="1" x14ac:dyDescent="0.25"/>
    <row r="120" ht="39.9" customHeight="1" x14ac:dyDescent="0.25"/>
    <row r="121" ht="39.9" customHeight="1" x14ac:dyDescent="0.25"/>
    <row r="122" ht="39.9" customHeight="1" x14ac:dyDescent="0.25"/>
    <row r="123" ht="39.9" customHeight="1" x14ac:dyDescent="0.25"/>
    <row r="124" ht="39.9" customHeight="1" x14ac:dyDescent="0.25"/>
    <row r="125" ht="39.9" customHeight="1" x14ac:dyDescent="0.25"/>
    <row r="126" ht="39.9" customHeight="1" x14ac:dyDescent="0.25"/>
    <row r="127" ht="39.9" customHeight="1" x14ac:dyDescent="0.25"/>
    <row r="128" ht="39.9" customHeight="1" x14ac:dyDescent="0.25"/>
    <row r="129" ht="39.9" customHeight="1" x14ac:dyDescent="0.25"/>
    <row r="130" ht="39.9" customHeight="1" x14ac:dyDescent="0.25"/>
    <row r="131" ht="39.9" customHeight="1" x14ac:dyDescent="0.25"/>
    <row r="132" ht="39.9" customHeight="1" x14ac:dyDescent="0.25"/>
    <row r="133" ht="39.9" customHeight="1" x14ac:dyDescent="0.25"/>
    <row r="134" ht="39.9" customHeight="1" x14ac:dyDescent="0.25"/>
    <row r="135" ht="39.9" customHeight="1" x14ac:dyDescent="0.25"/>
    <row r="136" ht="39.9" customHeight="1" x14ac:dyDescent="0.25"/>
    <row r="137" ht="39.9" customHeight="1" x14ac:dyDescent="0.25"/>
    <row r="138" ht="39.9" customHeight="1" x14ac:dyDescent="0.25"/>
    <row r="139" ht="39.9" customHeight="1" x14ac:dyDescent="0.25"/>
    <row r="140" ht="39.9" customHeight="1" x14ac:dyDescent="0.25"/>
    <row r="141" ht="39.9" customHeight="1" x14ac:dyDescent="0.25"/>
    <row r="142" ht="39.9" customHeight="1" x14ac:dyDescent="0.25"/>
    <row r="143" ht="39.9" customHeight="1" x14ac:dyDescent="0.25"/>
    <row r="144" ht="39.9" customHeight="1" x14ac:dyDescent="0.25"/>
    <row r="145" ht="39.9" customHeight="1" x14ac:dyDescent="0.25"/>
    <row r="146" ht="39.9" customHeight="1" x14ac:dyDescent="0.25"/>
    <row r="147" ht="39.9" customHeight="1" x14ac:dyDescent="0.25"/>
    <row r="148" ht="39.9" customHeight="1" x14ac:dyDescent="0.25"/>
    <row r="149" ht="39.9" customHeight="1" x14ac:dyDescent="0.25"/>
    <row r="150" ht="39.9" customHeight="1" x14ac:dyDescent="0.25"/>
    <row r="151" ht="39.9" customHeight="1" x14ac:dyDescent="0.25"/>
    <row r="152" ht="39.9" customHeight="1" x14ac:dyDescent="0.25"/>
    <row r="153" ht="39.9" customHeight="1" x14ac:dyDescent="0.25"/>
    <row r="154" ht="39.9" customHeight="1" x14ac:dyDescent="0.25"/>
    <row r="155" ht="39.9" customHeight="1" x14ac:dyDescent="0.25"/>
    <row r="156" ht="39.9" customHeight="1" x14ac:dyDescent="0.25"/>
    <row r="157" ht="39.9" customHeight="1" x14ac:dyDescent="0.25"/>
    <row r="158" ht="39.9" customHeight="1" x14ac:dyDescent="0.25"/>
    <row r="159" ht="39.9" customHeight="1" x14ac:dyDescent="0.25"/>
    <row r="160" ht="39.9" customHeight="1" x14ac:dyDescent="0.25"/>
    <row r="161" ht="39.9" customHeight="1" x14ac:dyDescent="0.25"/>
    <row r="162" ht="39.9" customHeight="1" x14ac:dyDescent="0.25"/>
    <row r="163" ht="39.9" customHeight="1" x14ac:dyDescent="0.25"/>
    <row r="164" ht="39.9" customHeight="1" x14ac:dyDescent="0.25"/>
    <row r="165" ht="39.9" customHeight="1" x14ac:dyDescent="0.25"/>
    <row r="166" ht="39.9" customHeight="1" x14ac:dyDescent="0.25"/>
    <row r="167" ht="39.9" customHeight="1" x14ac:dyDescent="0.25"/>
    <row r="168" ht="39.9" customHeight="1" x14ac:dyDescent="0.25"/>
    <row r="169" ht="39.9" customHeight="1" x14ac:dyDescent="0.25"/>
    <row r="170" ht="39.9" customHeight="1" x14ac:dyDescent="0.25"/>
    <row r="171" ht="39.9" customHeight="1" x14ac:dyDescent="0.25"/>
    <row r="172" ht="39.9" customHeight="1" x14ac:dyDescent="0.25"/>
    <row r="173" ht="39.9" customHeight="1" x14ac:dyDescent="0.25"/>
    <row r="174" ht="39.9" customHeight="1" x14ac:dyDescent="0.25"/>
    <row r="175" ht="39.9" customHeight="1" x14ac:dyDescent="0.25"/>
    <row r="176" ht="39.9" customHeight="1" x14ac:dyDescent="0.25"/>
    <row r="177" ht="39.9" customHeight="1" x14ac:dyDescent="0.25"/>
    <row r="178" ht="39.9" customHeight="1" x14ac:dyDescent="0.25"/>
    <row r="179" ht="39.9" customHeight="1" x14ac:dyDescent="0.25"/>
    <row r="180" ht="39.9" customHeight="1" x14ac:dyDescent="0.25"/>
    <row r="181" ht="39.9" customHeight="1" x14ac:dyDescent="0.25"/>
    <row r="182" ht="39.9" customHeight="1" x14ac:dyDescent="0.25"/>
    <row r="183" ht="39.9" customHeight="1" x14ac:dyDescent="0.25"/>
    <row r="184" ht="39.9" customHeight="1" x14ac:dyDescent="0.25"/>
    <row r="185" ht="39.9" customHeight="1" x14ac:dyDescent="0.25"/>
    <row r="186" ht="39.9" customHeight="1" x14ac:dyDescent="0.25"/>
    <row r="187" ht="39.9" customHeight="1" x14ac:dyDescent="0.25"/>
    <row r="188" ht="39.9" customHeight="1" x14ac:dyDescent="0.25"/>
    <row r="189" ht="39.9" customHeight="1" x14ac:dyDescent="0.25"/>
    <row r="190" ht="39.9" customHeight="1" x14ac:dyDescent="0.25"/>
    <row r="191" ht="39.9" customHeight="1" x14ac:dyDescent="0.25"/>
    <row r="192" ht="39.9" customHeight="1" x14ac:dyDescent="0.25"/>
    <row r="193" ht="39.9" customHeight="1" x14ac:dyDescent="0.25"/>
    <row r="194" ht="39.9" customHeight="1" x14ac:dyDescent="0.25"/>
    <row r="195" ht="39.9" customHeight="1" x14ac:dyDescent="0.25"/>
    <row r="196" ht="39.9" customHeight="1" x14ac:dyDescent="0.25"/>
    <row r="197" ht="39.9" customHeight="1" x14ac:dyDescent="0.25"/>
    <row r="198" ht="39.9" customHeight="1" x14ac:dyDescent="0.25"/>
    <row r="199" ht="39.9" customHeight="1" x14ac:dyDescent="0.25"/>
    <row r="200" ht="39.9" customHeight="1" x14ac:dyDescent="0.25"/>
    <row r="201" ht="39.9" customHeight="1" x14ac:dyDescent="0.25"/>
    <row r="202" ht="39.9" customHeight="1" x14ac:dyDescent="0.25"/>
    <row r="203" ht="39.9" customHeight="1" x14ac:dyDescent="0.25"/>
    <row r="204" ht="39.9" customHeight="1" x14ac:dyDescent="0.25"/>
    <row r="205" ht="39.9" customHeight="1" x14ac:dyDescent="0.25"/>
    <row r="206" ht="39.9" customHeight="1" x14ac:dyDescent="0.25"/>
    <row r="207" ht="39.9" customHeight="1" x14ac:dyDescent="0.25"/>
    <row r="208" ht="39.9" customHeight="1" x14ac:dyDescent="0.25"/>
    <row r="209" ht="39.9" customHeight="1" x14ac:dyDescent="0.25"/>
    <row r="210" ht="39.9" customHeight="1" x14ac:dyDescent="0.25"/>
    <row r="211" ht="39.9" customHeight="1" x14ac:dyDescent="0.25"/>
    <row r="212" ht="39.9" customHeight="1" x14ac:dyDescent="0.25"/>
    <row r="213" ht="39.9" customHeight="1" x14ac:dyDescent="0.25"/>
    <row r="214" ht="39.9" customHeight="1" x14ac:dyDescent="0.25"/>
    <row r="215" ht="39.9" customHeight="1" x14ac:dyDescent="0.25"/>
    <row r="216" ht="39.9" customHeight="1" x14ac:dyDescent="0.25"/>
    <row r="217" ht="39.9" customHeight="1" x14ac:dyDescent="0.25"/>
    <row r="218" ht="39.9" customHeight="1" x14ac:dyDescent="0.25"/>
    <row r="219" ht="39.9" customHeight="1" x14ac:dyDescent="0.25"/>
    <row r="220" ht="39.9" customHeight="1" x14ac:dyDescent="0.25"/>
    <row r="221" ht="39.9" customHeight="1" x14ac:dyDescent="0.25"/>
    <row r="222" ht="39.9" customHeight="1" x14ac:dyDescent="0.25"/>
    <row r="223" ht="39.9" customHeight="1" x14ac:dyDescent="0.25"/>
    <row r="224" ht="39.9" customHeight="1" x14ac:dyDescent="0.25"/>
    <row r="225" ht="39.9" customHeight="1" x14ac:dyDescent="0.25"/>
    <row r="226" ht="39.9" customHeight="1" x14ac:dyDescent="0.25"/>
    <row r="227" ht="39.9" customHeight="1" x14ac:dyDescent="0.25"/>
    <row r="228" ht="39.9" customHeight="1" x14ac:dyDescent="0.25"/>
    <row r="229" ht="39.9" customHeight="1" x14ac:dyDescent="0.25"/>
    <row r="230" ht="39.9" customHeight="1" x14ac:dyDescent="0.25"/>
    <row r="231" ht="39.9" customHeight="1" x14ac:dyDescent="0.25"/>
    <row r="232" ht="39.9" customHeight="1" x14ac:dyDescent="0.25"/>
    <row r="233" ht="39.9" customHeight="1" x14ac:dyDescent="0.25"/>
    <row r="234" ht="39.9" customHeight="1" x14ac:dyDescent="0.25"/>
    <row r="235" ht="39.9" customHeight="1" x14ac:dyDescent="0.25"/>
    <row r="236" ht="39.9" customHeight="1" x14ac:dyDescent="0.25"/>
    <row r="237" ht="39.9" customHeight="1" x14ac:dyDescent="0.25"/>
    <row r="238" ht="39.9" customHeight="1" x14ac:dyDescent="0.25"/>
    <row r="239" ht="39.9" customHeight="1" x14ac:dyDescent="0.25"/>
    <row r="240" ht="39.9" customHeight="1" x14ac:dyDescent="0.25"/>
    <row r="241" ht="39.9" customHeight="1" x14ac:dyDescent="0.25"/>
    <row r="242" ht="39.9" customHeight="1" x14ac:dyDescent="0.25"/>
    <row r="243" ht="39.9" customHeight="1" x14ac:dyDescent="0.25"/>
    <row r="244" ht="39.9" customHeight="1" x14ac:dyDescent="0.25"/>
    <row r="245" ht="39.9" customHeight="1" x14ac:dyDescent="0.25"/>
    <row r="246" ht="39.9" customHeight="1" x14ac:dyDescent="0.25"/>
    <row r="247" ht="39.9" customHeight="1" x14ac:dyDescent="0.25"/>
    <row r="248" ht="39.9" customHeight="1" x14ac:dyDescent="0.25"/>
    <row r="249" ht="39.9" customHeight="1" x14ac:dyDescent="0.25"/>
    <row r="250" ht="39.9" customHeight="1" x14ac:dyDescent="0.25"/>
    <row r="251" ht="39.9" customHeight="1" x14ac:dyDescent="0.25"/>
    <row r="252" ht="39.9" customHeight="1" x14ac:dyDescent="0.25"/>
    <row r="253" ht="39.9" customHeight="1" x14ac:dyDescent="0.25"/>
    <row r="254" ht="39.9" customHeight="1" x14ac:dyDescent="0.25"/>
    <row r="255" ht="39.9" customHeight="1" x14ac:dyDescent="0.25"/>
    <row r="256" ht="39.9" customHeight="1" x14ac:dyDescent="0.25"/>
    <row r="257" ht="39.9" customHeight="1" x14ac:dyDescent="0.25"/>
    <row r="258" ht="39.9" customHeight="1" x14ac:dyDescent="0.25"/>
    <row r="259" ht="39.9" customHeight="1" x14ac:dyDescent="0.25"/>
    <row r="260" ht="39.9" customHeight="1" x14ac:dyDescent="0.25"/>
    <row r="261" ht="39.9" customHeight="1" x14ac:dyDescent="0.25"/>
    <row r="262" ht="39.9" customHeight="1" x14ac:dyDescent="0.25"/>
    <row r="263" ht="39.9" customHeight="1" x14ac:dyDescent="0.25"/>
    <row r="264" ht="39.9" customHeight="1" x14ac:dyDescent="0.25"/>
    <row r="265" ht="39.9" customHeight="1" x14ac:dyDescent="0.25"/>
    <row r="266" ht="39.9" customHeight="1" x14ac:dyDescent="0.25"/>
    <row r="267" ht="39.9" customHeight="1" x14ac:dyDescent="0.25"/>
    <row r="268" ht="39.9" customHeight="1" x14ac:dyDescent="0.25"/>
    <row r="269" ht="39.9" customHeight="1" x14ac:dyDescent="0.25"/>
    <row r="270" ht="39.9" customHeight="1" x14ac:dyDescent="0.25"/>
    <row r="271" ht="39.9" customHeight="1" x14ac:dyDescent="0.25"/>
    <row r="272" ht="39.9" customHeight="1" x14ac:dyDescent="0.25"/>
    <row r="273" ht="39.9" customHeight="1" x14ac:dyDescent="0.25"/>
    <row r="274" ht="39.9" customHeight="1" x14ac:dyDescent="0.25"/>
    <row r="275" ht="39.9" customHeight="1" x14ac:dyDescent="0.25"/>
    <row r="276" ht="39.9" customHeight="1" x14ac:dyDescent="0.25"/>
    <row r="277" ht="54.9" customHeight="1" x14ac:dyDescent="0.25"/>
    <row r="278" ht="39.9" customHeight="1" x14ac:dyDescent="0.25"/>
    <row r="279" ht="39.9" customHeight="1" x14ac:dyDescent="0.25"/>
    <row r="280" ht="39.9" customHeight="1" x14ac:dyDescent="0.25"/>
    <row r="281" ht="39.9" customHeight="1" x14ac:dyDescent="0.25"/>
    <row r="282" ht="39.9" customHeight="1" x14ac:dyDescent="0.25"/>
    <row r="283" ht="39.9" customHeight="1" x14ac:dyDescent="0.25"/>
    <row r="284" ht="39.9" customHeight="1" x14ac:dyDescent="0.25"/>
    <row r="285" ht="39.9" customHeight="1" x14ac:dyDescent="0.25"/>
    <row r="286" ht="42.75" customHeight="1" x14ac:dyDescent="0.25"/>
    <row r="287" ht="39.9" customHeight="1" x14ac:dyDescent="0.25"/>
    <row r="288" ht="39.9" customHeight="1" x14ac:dyDescent="0.25"/>
    <row r="289" ht="39.9" customHeight="1" x14ac:dyDescent="0.25"/>
    <row r="290" ht="39.9" customHeight="1" x14ac:dyDescent="0.25"/>
    <row r="291" ht="39.9" customHeight="1" x14ac:dyDescent="0.25"/>
    <row r="292" ht="39.9" customHeight="1" x14ac:dyDescent="0.25"/>
    <row r="293" ht="39.9" customHeight="1" x14ac:dyDescent="0.25"/>
    <row r="294" ht="39.9" customHeight="1" x14ac:dyDescent="0.25"/>
    <row r="295" ht="45" customHeight="1" x14ac:dyDescent="0.25"/>
    <row r="296" ht="45" customHeight="1" x14ac:dyDescent="0.25"/>
    <row r="297" ht="45" customHeight="1" x14ac:dyDescent="0.25"/>
    <row r="298" ht="45" customHeight="1" x14ac:dyDescent="0.25"/>
    <row r="299" ht="45" customHeight="1" x14ac:dyDescent="0.25"/>
    <row r="300" ht="39.9" customHeight="1" x14ac:dyDescent="0.25"/>
    <row r="301" ht="39.9" customHeight="1" x14ac:dyDescent="0.25"/>
    <row r="302" ht="39.9" customHeight="1" x14ac:dyDescent="0.25"/>
    <row r="303" ht="39.9" customHeight="1" x14ac:dyDescent="0.25"/>
    <row r="304" ht="39.9" customHeight="1" x14ac:dyDescent="0.25"/>
    <row r="305" ht="39.9" customHeight="1" x14ac:dyDescent="0.25"/>
    <row r="306" ht="39.9" customHeight="1" x14ac:dyDescent="0.25"/>
    <row r="307" ht="39.9" customHeight="1" x14ac:dyDescent="0.25"/>
    <row r="308" ht="25.5" customHeight="1" x14ac:dyDescent="0.25"/>
  </sheetData>
  <sheetProtection formatColumns="0" formatRows="0" sort="0" autoFilter="0"/>
  <mergeCells count="7">
    <mergeCell ref="A14:H14"/>
    <mergeCell ref="A1:H1"/>
    <mergeCell ref="A5:H5"/>
    <mergeCell ref="A2:F2"/>
    <mergeCell ref="A3:F3"/>
    <mergeCell ref="A4:F4"/>
    <mergeCell ref="A13:H13"/>
  </mergeCells>
  <phoneticPr fontId="3" type="noConversion"/>
  <dataValidations count="1">
    <dataValidation type="list" allowBlank="1" showInputMessage="1" showErrorMessage="1" sqref="H2" xr:uid="{23690C76-B8AE-491B-9BC2-DF52DD64F3B4}">
      <formula1>"Application, Modification"</formula1>
    </dataValidation>
  </dataValidations>
  <printOptions horizontalCentered="1"/>
  <pageMargins left="0.15" right="0.15" top="0.5" bottom="0.5" header="0.15" footer="0.15"/>
  <pageSetup scale="46"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rojectLedger">
    <tabColor rgb="FF7DBADF"/>
    <pageSetUpPr fitToPage="1"/>
  </sheetPr>
  <dimension ref="A1:Z40"/>
  <sheetViews>
    <sheetView showGridLines="0" showZeros="0" zoomScale="65" zoomScaleNormal="65" zoomScaleSheetLayoutView="50" workbookViewId="0">
      <pane ySplit="8" topLeftCell="A9" activePane="bottomLeft" state="frozen"/>
      <selection sqref="A1:I1"/>
      <selection pane="bottomLeft" sqref="A1:P1"/>
    </sheetView>
  </sheetViews>
  <sheetFormatPr defaultColWidth="9.109375" defaultRowHeight="46.5" customHeight="1" x14ac:dyDescent="0.25"/>
  <cols>
    <col min="1" max="1" width="15.6640625" style="34" customWidth="1"/>
    <col min="2" max="2" width="12.6640625" style="34" customWidth="1"/>
    <col min="3" max="3" width="30.6640625" style="34" customWidth="1"/>
    <col min="4" max="4" width="65.6640625" style="34" customWidth="1"/>
    <col min="5" max="5" width="18.6640625" style="34" customWidth="1"/>
    <col min="6" max="6" width="25.6640625" style="34" customWidth="1"/>
    <col min="7" max="7" width="22.88671875" style="34" customWidth="1"/>
    <col min="8" max="8" width="15.6640625" style="34" customWidth="1"/>
    <col min="9" max="9" width="21.5546875" style="34" customWidth="1"/>
    <col min="10" max="10" width="22.44140625" style="34" customWidth="1"/>
    <col min="11" max="11" width="22.5546875" style="34" customWidth="1"/>
    <col min="12" max="16" width="20.6640625" style="34" customWidth="1"/>
    <col min="17" max="17" width="15.109375" style="34" hidden="1" customWidth="1"/>
    <col min="18" max="18" width="17.44140625" style="34" hidden="1" customWidth="1"/>
    <col min="19" max="26" width="15.6640625" style="34" hidden="1" customWidth="1"/>
    <col min="27" max="16384" width="9.109375" style="34"/>
  </cols>
  <sheetData>
    <row r="1" spans="1:26" ht="35.1" customHeight="1" x14ac:dyDescent="0.25">
      <c r="A1" s="651" t="s">
        <v>0</v>
      </c>
      <c r="B1" s="652"/>
      <c r="C1" s="652"/>
      <c r="D1" s="652"/>
      <c r="E1" s="652"/>
      <c r="F1" s="652"/>
      <c r="G1" s="652"/>
      <c r="H1" s="652"/>
      <c r="I1" s="652"/>
      <c r="J1" s="652"/>
      <c r="K1" s="652"/>
      <c r="L1" s="652"/>
      <c r="M1" s="652"/>
      <c r="N1" s="652"/>
      <c r="O1" s="652"/>
      <c r="P1" s="652"/>
      <c r="Q1" s="387"/>
      <c r="R1" s="387"/>
      <c r="S1" s="132"/>
      <c r="T1" s="132"/>
      <c r="U1" s="132"/>
      <c r="V1" s="132"/>
      <c r="W1" s="132"/>
      <c r="X1" s="132"/>
      <c r="Y1" s="132"/>
      <c r="Z1" s="132"/>
    </row>
    <row r="2" spans="1:26" ht="30" customHeight="1" x14ac:dyDescent="0.35">
      <c r="A2" s="653">
        <f>Facesheet!$C$6</f>
        <v>0</v>
      </c>
      <c r="B2" s="653"/>
      <c r="C2" s="653"/>
      <c r="D2" s="653"/>
      <c r="E2" s="653"/>
      <c r="F2" s="653"/>
      <c r="G2" s="653"/>
      <c r="H2" s="653"/>
      <c r="I2" s="653"/>
      <c r="J2" s="653"/>
      <c r="K2" s="653"/>
      <c r="L2" s="654"/>
      <c r="M2" s="665" t="s">
        <v>303</v>
      </c>
      <c r="N2" s="666"/>
      <c r="O2" s="661"/>
      <c r="P2" s="662"/>
      <c r="Q2" s="133"/>
      <c r="R2" s="133"/>
      <c r="S2" s="133"/>
      <c r="T2" s="133"/>
      <c r="U2" s="133"/>
      <c r="V2" s="133"/>
      <c r="W2" s="133"/>
      <c r="X2" s="133"/>
      <c r="Y2" s="133"/>
      <c r="Z2" s="133"/>
    </row>
    <row r="3" spans="1:26" ht="30" customHeight="1" x14ac:dyDescent="0.4">
      <c r="A3" s="655">
        <f>Facesheet!$F$2</f>
        <v>0</v>
      </c>
      <c r="B3" s="655"/>
      <c r="C3" s="655"/>
      <c r="D3" s="655"/>
      <c r="E3" s="655"/>
      <c r="F3" s="655"/>
      <c r="G3" s="655"/>
      <c r="H3" s="655"/>
      <c r="I3" s="655"/>
      <c r="J3" s="655"/>
      <c r="K3" s="655"/>
      <c r="L3" s="656"/>
      <c r="M3" s="667" t="s">
        <v>602</v>
      </c>
      <c r="N3" s="668"/>
      <c r="O3" s="663"/>
      <c r="P3" s="664"/>
      <c r="Q3" s="134"/>
      <c r="R3" s="134"/>
      <c r="S3" s="134"/>
      <c r="T3" s="134"/>
      <c r="U3" s="134"/>
      <c r="V3" s="134"/>
      <c r="W3" s="134"/>
      <c r="X3" s="134"/>
      <c r="Y3" s="134"/>
      <c r="Z3" s="134"/>
    </row>
    <row r="4" spans="1:26" ht="30" customHeight="1" x14ac:dyDescent="0.25">
      <c r="A4" s="657" t="str">
        <f>Facesheet!$J$2</f>
        <v>2023-0001</v>
      </c>
      <c r="B4" s="657"/>
      <c r="C4" s="657"/>
      <c r="D4" s="657"/>
      <c r="E4" s="657"/>
      <c r="F4" s="657"/>
      <c r="G4" s="657"/>
      <c r="H4" s="657"/>
      <c r="I4" s="388" t="s">
        <v>538</v>
      </c>
      <c r="J4" s="389" t="s">
        <v>585</v>
      </c>
      <c r="K4" s="389" t="s">
        <v>586</v>
      </c>
      <c r="L4" s="390"/>
      <c r="M4" s="665" t="s">
        <v>195</v>
      </c>
      <c r="N4" s="674"/>
      <c r="O4" s="670">
        <f>Facesheet!$H$12</f>
        <v>45078</v>
      </c>
      <c r="P4" s="671"/>
      <c r="Q4" s="134"/>
      <c r="R4" s="134"/>
      <c r="S4" s="134"/>
      <c r="T4" s="134"/>
      <c r="U4" s="134"/>
      <c r="V4" s="134"/>
      <c r="W4" s="134"/>
      <c r="X4" s="134"/>
      <c r="Y4" s="134"/>
      <c r="Z4" s="134"/>
    </row>
    <row r="5" spans="1:26" ht="30" customHeight="1" x14ac:dyDescent="0.25">
      <c r="A5" s="658"/>
      <c r="B5" s="658"/>
      <c r="C5" s="658"/>
      <c r="D5" s="658"/>
      <c r="E5" s="658"/>
      <c r="F5" s="658"/>
      <c r="G5" s="658"/>
      <c r="H5" s="658"/>
      <c r="I5" s="391">
        <f>Facesheet!$E$22</f>
        <v>0</v>
      </c>
      <c r="J5" s="392">
        <f>SUMIF(RangeSolutionArea, "M&amp;A",RangeApproved)</f>
        <v>0</v>
      </c>
      <c r="K5" s="393">
        <f>ROUNDUP(IFERROR(Table1[[#This Row],[Total M&amp;A Expended]]/TotalApproved,0),4)</f>
        <v>0</v>
      </c>
      <c r="L5" s="394"/>
      <c r="M5" s="665" t="s">
        <v>196</v>
      </c>
      <c r="N5" s="674"/>
      <c r="O5" s="672" t="str">
        <f>Facesheet!$J$12</f>
        <v>February 28 ,2026</v>
      </c>
      <c r="P5" s="673"/>
      <c r="Q5" s="134"/>
      <c r="R5" s="134"/>
      <c r="S5" s="134"/>
      <c r="T5" s="134"/>
      <c r="U5" s="134"/>
      <c r="V5" s="134"/>
      <c r="W5" s="134"/>
      <c r="X5" s="134"/>
      <c r="Y5" s="134"/>
      <c r="Z5" s="134"/>
    </row>
    <row r="6" spans="1:26" ht="30" customHeight="1" x14ac:dyDescent="0.25">
      <c r="A6" s="659"/>
      <c r="B6" s="659"/>
      <c r="C6" s="659"/>
      <c r="D6" s="659"/>
      <c r="E6" s="659"/>
      <c r="F6" s="659"/>
      <c r="G6" s="659"/>
      <c r="H6" s="659"/>
      <c r="I6" s="659"/>
      <c r="J6" s="659"/>
      <c r="K6" s="659"/>
      <c r="L6" s="660"/>
      <c r="M6" s="675" t="s">
        <v>431</v>
      </c>
      <c r="N6" s="675"/>
      <c r="O6" s="669"/>
      <c r="P6" s="669"/>
      <c r="Q6" s="135"/>
      <c r="R6" s="135"/>
      <c r="S6" s="135"/>
      <c r="T6" s="135"/>
      <c r="U6" s="135"/>
      <c r="V6" s="135"/>
      <c r="W6" s="135"/>
      <c r="X6" s="135"/>
      <c r="Y6" s="135"/>
      <c r="Z6" s="135"/>
    </row>
    <row r="7" spans="1:26" ht="50.1" customHeight="1" x14ac:dyDescent="0.25">
      <c r="A7" s="395" t="s">
        <v>305</v>
      </c>
      <c r="B7" s="395" t="s">
        <v>21</v>
      </c>
      <c r="C7" s="395" t="s">
        <v>236</v>
      </c>
      <c r="D7" s="395" t="s">
        <v>219</v>
      </c>
      <c r="E7" s="395" t="s">
        <v>220</v>
      </c>
      <c r="F7" s="395" t="s">
        <v>187</v>
      </c>
      <c r="G7" s="395" t="s">
        <v>189</v>
      </c>
      <c r="H7" s="395" t="s">
        <v>190</v>
      </c>
      <c r="I7" s="395" t="s">
        <v>214</v>
      </c>
      <c r="J7" s="389" t="s">
        <v>237</v>
      </c>
      <c r="K7" s="389" t="s">
        <v>235</v>
      </c>
      <c r="L7" s="389" t="s">
        <v>221</v>
      </c>
      <c r="M7" s="389" t="s">
        <v>216</v>
      </c>
      <c r="N7" s="389" t="s">
        <v>427</v>
      </c>
      <c r="O7" s="389" t="s">
        <v>198</v>
      </c>
      <c r="P7" s="389" t="s">
        <v>400</v>
      </c>
      <c r="Q7" s="144" t="s">
        <v>409</v>
      </c>
      <c r="R7" s="144" t="s">
        <v>410</v>
      </c>
      <c r="S7" s="144" t="s">
        <v>411</v>
      </c>
      <c r="T7" s="144" t="s">
        <v>412</v>
      </c>
      <c r="U7" s="144" t="s">
        <v>413</v>
      </c>
      <c r="V7" s="144" t="s">
        <v>414</v>
      </c>
      <c r="W7" s="144" t="s">
        <v>415</v>
      </c>
      <c r="X7" s="144" t="s">
        <v>416</v>
      </c>
      <c r="Y7" s="144" t="s">
        <v>417</v>
      </c>
      <c r="Z7" s="144" t="s">
        <v>418</v>
      </c>
    </row>
    <row r="8" spans="1:26" ht="20.399999999999999" x14ac:dyDescent="0.25">
      <c r="A8" s="389">
        <v>0</v>
      </c>
      <c r="B8" s="389">
        <v>0</v>
      </c>
      <c r="C8" s="389">
        <v>0</v>
      </c>
      <c r="D8" s="389">
        <v>0</v>
      </c>
      <c r="E8" s="389">
        <v>0</v>
      </c>
      <c r="F8" s="389">
        <v>0</v>
      </c>
      <c r="G8" s="389">
        <v>0</v>
      </c>
      <c r="H8" s="389">
        <v>0</v>
      </c>
      <c r="I8" s="389">
        <v>0</v>
      </c>
      <c r="J8" s="396">
        <f>SUM(RangeCost)</f>
        <v>0</v>
      </c>
      <c r="K8" s="396">
        <f>SUM(RangePrevious)</f>
        <v>0</v>
      </c>
      <c r="L8" s="396">
        <f>SUM(RangeThisRequest)</f>
        <v>0</v>
      </c>
      <c r="M8" s="396">
        <f>SUM(RangeApproved)</f>
        <v>0</v>
      </c>
      <c r="N8" s="396">
        <f>SUM(RangeProjectTotal)</f>
        <v>0</v>
      </c>
      <c r="O8" s="396">
        <f>SUM(RangeBalance)</f>
        <v>0</v>
      </c>
      <c r="P8" s="397">
        <f>ROUNDDOWN(IFERROR(TotalApproved/TotalCost,0),3)</f>
        <v>0</v>
      </c>
      <c r="Q8" s="398">
        <v>0</v>
      </c>
      <c r="R8" s="145">
        <v>0</v>
      </c>
      <c r="S8" s="145">
        <v>0</v>
      </c>
      <c r="T8" s="145">
        <v>0</v>
      </c>
      <c r="U8" s="145">
        <v>0</v>
      </c>
      <c r="V8" s="145">
        <v>0</v>
      </c>
      <c r="W8" s="145">
        <v>0</v>
      </c>
      <c r="X8" s="145">
        <v>0</v>
      </c>
      <c r="Y8" s="145">
        <v>0</v>
      </c>
      <c r="Z8" s="145">
        <v>0</v>
      </c>
    </row>
    <row r="9" spans="1:26" ht="0.15" customHeight="1" x14ac:dyDescent="0.25">
      <c r="A9" s="151">
        <v>0</v>
      </c>
      <c r="B9" s="151">
        <v>0</v>
      </c>
      <c r="C9" s="151">
        <v>0</v>
      </c>
      <c r="D9" s="151">
        <v>0</v>
      </c>
      <c r="E9" s="151">
        <v>0</v>
      </c>
      <c r="F9" s="151">
        <v>0</v>
      </c>
      <c r="G9" s="151">
        <v>0</v>
      </c>
      <c r="H9" s="151">
        <v>0</v>
      </c>
      <c r="I9" s="151">
        <v>0</v>
      </c>
      <c r="J9" s="197">
        <v>0</v>
      </c>
      <c r="K9" s="162">
        <v>0</v>
      </c>
      <c r="L9" s="197">
        <v>0</v>
      </c>
      <c r="M9" s="197">
        <v>0</v>
      </c>
      <c r="N9" s="162">
        <v>0</v>
      </c>
      <c r="O9" s="162">
        <v>0</v>
      </c>
      <c r="P9" s="399">
        <v>0</v>
      </c>
      <c r="Q9" s="357">
        <v>0</v>
      </c>
      <c r="R9" s="358">
        <v>0</v>
      </c>
      <c r="S9" s="358">
        <v>0</v>
      </c>
      <c r="T9" s="358">
        <v>0</v>
      </c>
      <c r="U9" s="358">
        <v>0</v>
      </c>
      <c r="V9" s="358">
        <v>0</v>
      </c>
      <c r="W9" s="358">
        <v>0</v>
      </c>
      <c r="X9" s="358">
        <v>0</v>
      </c>
      <c r="Y9" s="358">
        <v>0</v>
      </c>
      <c r="Z9" s="358">
        <v>0</v>
      </c>
    </row>
    <row r="10" spans="1:26" ht="21" x14ac:dyDescent="0.25">
      <c r="A10" s="151"/>
      <c r="B10" s="151"/>
      <c r="C10" s="151"/>
      <c r="D10" s="151"/>
      <c r="E10" s="151"/>
      <c r="F10" s="151"/>
      <c r="G10" s="151"/>
      <c r="H10" s="151"/>
      <c r="I10" s="151"/>
      <c r="J10" s="197"/>
      <c r="K10" s="162"/>
      <c r="L10" s="197"/>
      <c r="M10" s="197">
        <f t="shared" ref="M10:M40" si="0">L10+K10</f>
        <v>0</v>
      </c>
      <c r="N10" s="162">
        <f t="shared" ref="N10:N40" si="1">ROUNDDOWN(M10*4/3,0)</f>
        <v>0</v>
      </c>
      <c r="O10" s="162">
        <f t="shared" ref="O10:O40" si="2">J10-M10</f>
        <v>0</v>
      </c>
      <c r="P10" s="399">
        <f t="shared" ref="P10:P40" si="3">ROUNDDOWN(IFERROR(M10/J10, 0),3)</f>
        <v>0</v>
      </c>
      <c r="Q10" s="160"/>
      <c r="R10" s="157"/>
      <c r="S10" s="157"/>
      <c r="T10" s="157"/>
      <c r="U10" s="157"/>
      <c r="V10" s="157"/>
      <c r="W10" s="157"/>
      <c r="X10" s="157"/>
      <c r="Y10" s="157"/>
      <c r="Z10" s="157"/>
    </row>
    <row r="11" spans="1:26" ht="21" x14ac:dyDescent="0.25">
      <c r="A11" s="151"/>
      <c r="B11" s="151"/>
      <c r="C11" s="151"/>
      <c r="D11" s="151"/>
      <c r="E11" s="151"/>
      <c r="F11" s="151"/>
      <c r="G11" s="151"/>
      <c r="H11" s="151"/>
      <c r="I11" s="151"/>
      <c r="J11" s="162"/>
      <c r="K11" s="162"/>
      <c r="L11" s="162"/>
      <c r="M11" s="162">
        <f t="shared" si="0"/>
        <v>0</v>
      </c>
      <c r="N11" s="162">
        <f t="shared" si="1"/>
        <v>0</v>
      </c>
      <c r="O11" s="162">
        <f t="shared" si="2"/>
        <v>0</v>
      </c>
      <c r="P11" s="399">
        <f t="shared" si="3"/>
        <v>0</v>
      </c>
      <c r="Q11" s="160"/>
      <c r="R11" s="157"/>
      <c r="S11" s="157"/>
      <c r="T11" s="157"/>
      <c r="U11" s="157"/>
      <c r="V11" s="157"/>
      <c r="W11" s="157"/>
      <c r="X11" s="157"/>
      <c r="Y11" s="157"/>
      <c r="Z11" s="157"/>
    </row>
    <row r="12" spans="1:26" ht="21" x14ac:dyDescent="0.25">
      <c r="A12" s="151"/>
      <c r="B12" s="151"/>
      <c r="C12" s="151"/>
      <c r="D12" s="151"/>
      <c r="E12" s="151"/>
      <c r="F12" s="151"/>
      <c r="G12" s="151"/>
      <c r="H12" s="151"/>
      <c r="I12" s="151"/>
      <c r="J12" s="197"/>
      <c r="K12" s="162"/>
      <c r="L12" s="197"/>
      <c r="M12" s="197">
        <f t="shared" si="0"/>
        <v>0</v>
      </c>
      <c r="N12" s="162">
        <f t="shared" si="1"/>
        <v>0</v>
      </c>
      <c r="O12" s="197">
        <f t="shared" si="2"/>
        <v>0</v>
      </c>
      <c r="P12" s="399">
        <f t="shared" si="3"/>
        <v>0</v>
      </c>
      <c r="Q12" s="160"/>
      <c r="R12" s="157"/>
      <c r="S12" s="157"/>
      <c r="T12" s="157"/>
      <c r="U12" s="157"/>
      <c r="V12" s="157"/>
      <c r="W12" s="157"/>
      <c r="X12" s="157"/>
      <c r="Y12" s="157"/>
      <c r="Z12" s="157"/>
    </row>
    <row r="13" spans="1:26" ht="21" x14ac:dyDescent="0.25">
      <c r="A13" s="151"/>
      <c r="B13" s="151"/>
      <c r="C13" s="151"/>
      <c r="D13" s="151"/>
      <c r="E13" s="151"/>
      <c r="F13" s="151"/>
      <c r="G13" s="151"/>
      <c r="H13" s="151"/>
      <c r="I13" s="151"/>
      <c r="J13" s="162"/>
      <c r="K13" s="162"/>
      <c r="L13" s="162"/>
      <c r="M13" s="162">
        <f t="shared" si="0"/>
        <v>0</v>
      </c>
      <c r="N13" s="162">
        <f t="shared" si="1"/>
        <v>0</v>
      </c>
      <c r="O13" s="162">
        <f t="shared" si="2"/>
        <v>0</v>
      </c>
      <c r="P13" s="399">
        <f t="shared" si="3"/>
        <v>0</v>
      </c>
      <c r="Q13" s="160"/>
      <c r="R13" s="157"/>
      <c r="S13" s="157"/>
      <c r="T13" s="157"/>
      <c r="U13" s="157"/>
      <c r="V13" s="157"/>
      <c r="W13" s="157"/>
      <c r="X13" s="157"/>
      <c r="Y13" s="157"/>
      <c r="Z13" s="157"/>
    </row>
    <row r="14" spans="1:26" ht="21" x14ac:dyDescent="0.25">
      <c r="A14" s="151"/>
      <c r="B14" s="151"/>
      <c r="C14" s="151"/>
      <c r="D14" s="151"/>
      <c r="E14" s="151"/>
      <c r="F14" s="151"/>
      <c r="G14" s="151"/>
      <c r="H14" s="151"/>
      <c r="I14" s="151"/>
      <c r="J14" s="197"/>
      <c r="K14" s="162"/>
      <c r="L14" s="197"/>
      <c r="M14" s="197">
        <f t="shared" si="0"/>
        <v>0</v>
      </c>
      <c r="N14" s="162">
        <f t="shared" si="1"/>
        <v>0</v>
      </c>
      <c r="O14" s="162">
        <f t="shared" si="2"/>
        <v>0</v>
      </c>
      <c r="P14" s="399">
        <f t="shared" si="3"/>
        <v>0</v>
      </c>
      <c r="Q14" s="160"/>
      <c r="R14" s="157"/>
      <c r="S14" s="157"/>
      <c r="T14" s="157"/>
      <c r="U14" s="157"/>
      <c r="V14" s="157"/>
      <c r="W14" s="157"/>
      <c r="X14" s="157"/>
      <c r="Y14" s="157"/>
      <c r="Z14" s="157"/>
    </row>
    <row r="15" spans="1:26" ht="21" x14ac:dyDescent="0.25">
      <c r="A15" s="151"/>
      <c r="B15" s="151"/>
      <c r="C15" s="151"/>
      <c r="D15" s="151"/>
      <c r="E15" s="151"/>
      <c r="F15" s="151"/>
      <c r="G15" s="151"/>
      <c r="H15" s="151"/>
      <c r="I15" s="151"/>
      <c r="J15" s="197"/>
      <c r="K15" s="162"/>
      <c r="L15" s="197"/>
      <c r="M15" s="197">
        <f t="shared" si="0"/>
        <v>0</v>
      </c>
      <c r="N15" s="162">
        <f t="shared" si="1"/>
        <v>0</v>
      </c>
      <c r="O15" s="162">
        <f t="shared" si="2"/>
        <v>0</v>
      </c>
      <c r="P15" s="399">
        <f t="shared" si="3"/>
        <v>0</v>
      </c>
      <c r="Q15" s="160"/>
      <c r="R15" s="157"/>
      <c r="S15" s="157"/>
      <c r="T15" s="157"/>
      <c r="U15" s="157"/>
      <c r="V15" s="157"/>
      <c r="W15" s="157"/>
      <c r="X15" s="157"/>
      <c r="Y15" s="157"/>
      <c r="Z15" s="157"/>
    </row>
    <row r="16" spans="1:26" ht="21" x14ac:dyDescent="0.25">
      <c r="A16" s="151"/>
      <c r="B16" s="151"/>
      <c r="C16" s="151"/>
      <c r="D16" s="151"/>
      <c r="E16" s="151"/>
      <c r="F16" s="151"/>
      <c r="G16" s="151"/>
      <c r="H16" s="151"/>
      <c r="I16" s="151"/>
      <c r="J16" s="197"/>
      <c r="K16" s="162"/>
      <c r="L16" s="197"/>
      <c r="M16" s="197">
        <f t="shared" si="0"/>
        <v>0</v>
      </c>
      <c r="N16" s="162">
        <f t="shared" si="1"/>
        <v>0</v>
      </c>
      <c r="O16" s="162">
        <f t="shared" si="2"/>
        <v>0</v>
      </c>
      <c r="P16" s="399">
        <f t="shared" si="3"/>
        <v>0</v>
      </c>
      <c r="Q16" s="160"/>
      <c r="R16" s="157"/>
      <c r="S16" s="157"/>
      <c r="T16" s="157"/>
      <c r="U16" s="157"/>
      <c r="V16" s="157"/>
      <c r="W16" s="157"/>
      <c r="X16" s="157"/>
      <c r="Y16" s="157"/>
      <c r="Z16" s="157"/>
    </row>
    <row r="17" spans="1:26" ht="21" x14ac:dyDescent="0.25">
      <c r="A17" s="151"/>
      <c r="B17" s="151"/>
      <c r="C17" s="151"/>
      <c r="D17" s="151"/>
      <c r="E17" s="151"/>
      <c r="F17" s="151"/>
      <c r="G17" s="151"/>
      <c r="H17" s="151"/>
      <c r="I17" s="151"/>
      <c r="J17" s="197"/>
      <c r="K17" s="162"/>
      <c r="L17" s="197"/>
      <c r="M17" s="197">
        <f t="shared" si="0"/>
        <v>0</v>
      </c>
      <c r="N17" s="162">
        <f t="shared" si="1"/>
        <v>0</v>
      </c>
      <c r="O17" s="162">
        <f t="shared" si="2"/>
        <v>0</v>
      </c>
      <c r="P17" s="399">
        <f t="shared" si="3"/>
        <v>0</v>
      </c>
      <c r="Q17" s="160"/>
      <c r="R17" s="157"/>
      <c r="S17" s="157"/>
      <c r="T17" s="157"/>
      <c r="U17" s="157"/>
      <c r="V17" s="157"/>
      <c r="W17" s="157"/>
      <c r="X17" s="157"/>
      <c r="Y17" s="157"/>
      <c r="Z17" s="157"/>
    </row>
    <row r="18" spans="1:26" ht="21" x14ac:dyDescent="0.25">
      <c r="A18" s="151"/>
      <c r="B18" s="151"/>
      <c r="C18" s="151"/>
      <c r="D18" s="151"/>
      <c r="E18" s="151"/>
      <c r="F18" s="151"/>
      <c r="G18" s="151"/>
      <c r="H18" s="151"/>
      <c r="I18" s="151"/>
      <c r="J18" s="197"/>
      <c r="K18" s="162"/>
      <c r="L18" s="197"/>
      <c r="M18" s="197">
        <f t="shared" si="0"/>
        <v>0</v>
      </c>
      <c r="N18" s="162">
        <f t="shared" si="1"/>
        <v>0</v>
      </c>
      <c r="O18" s="162">
        <f t="shared" si="2"/>
        <v>0</v>
      </c>
      <c r="P18" s="399">
        <f t="shared" si="3"/>
        <v>0</v>
      </c>
      <c r="Q18" s="160"/>
      <c r="R18" s="157"/>
      <c r="S18" s="157"/>
      <c r="T18" s="157"/>
      <c r="U18" s="157"/>
      <c r="V18" s="157"/>
      <c r="W18" s="157"/>
      <c r="X18" s="157"/>
      <c r="Y18" s="157"/>
      <c r="Z18" s="157"/>
    </row>
    <row r="19" spans="1:26" ht="21" x14ac:dyDescent="0.25">
      <c r="A19" s="173"/>
      <c r="B19" s="173"/>
      <c r="C19" s="173"/>
      <c r="D19" s="151"/>
      <c r="E19" s="173"/>
      <c r="F19" s="173"/>
      <c r="G19" s="173"/>
      <c r="H19" s="173"/>
      <c r="I19" s="173"/>
      <c r="J19" s="208"/>
      <c r="K19" s="176"/>
      <c r="L19" s="208"/>
      <c r="M19" s="208">
        <f t="shared" si="0"/>
        <v>0</v>
      </c>
      <c r="N19" s="162">
        <f t="shared" si="1"/>
        <v>0</v>
      </c>
      <c r="O19" s="162">
        <f t="shared" si="2"/>
        <v>0</v>
      </c>
      <c r="P19" s="399">
        <f t="shared" si="3"/>
        <v>0</v>
      </c>
      <c r="Q19" s="273"/>
      <c r="R19" s="207"/>
      <c r="S19" s="207"/>
      <c r="T19" s="207"/>
      <c r="U19" s="207"/>
      <c r="V19" s="207"/>
      <c r="W19" s="207"/>
      <c r="X19" s="207"/>
      <c r="Y19" s="207"/>
      <c r="Z19" s="207"/>
    </row>
    <row r="20" spans="1:26" ht="21" x14ac:dyDescent="0.25">
      <c r="A20" s="173"/>
      <c r="B20" s="173"/>
      <c r="C20" s="173"/>
      <c r="D20" s="173"/>
      <c r="E20" s="173"/>
      <c r="F20" s="173"/>
      <c r="G20" s="173"/>
      <c r="H20" s="173"/>
      <c r="I20" s="173"/>
      <c r="J20" s="208"/>
      <c r="K20" s="176"/>
      <c r="L20" s="208"/>
      <c r="M20" s="208">
        <f t="shared" si="0"/>
        <v>0</v>
      </c>
      <c r="N20" s="162">
        <f t="shared" si="1"/>
        <v>0</v>
      </c>
      <c r="O20" s="162">
        <f t="shared" si="2"/>
        <v>0</v>
      </c>
      <c r="P20" s="399">
        <f t="shared" si="3"/>
        <v>0</v>
      </c>
      <c r="Q20" s="273"/>
      <c r="R20" s="207"/>
      <c r="S20" s="207"/>
      <c r="T20" s="207"/>
      <c r="U20" s="207"/>
      <c r="V20" s="207"/>
      <c r="W20" s="207"/>
      <c r="X20" s="207"/>
      <c r="Y20" s="207"/>
      <c r="Z20" s="207"/>
    </row>
    <row r="21" spans="1:26" ht="21" x14ac:dyDescent="0.25">
      <c r="A21" s="173"/>
      <c r="B21" s="173"/>
      <c r="C21" s="173"/>
      <c r="D21" s="173"/>
      <c r="E21" s="173"/>
      <c r="F21" s="173"/>
      <c r="G21" s="173"/>
      <c r="H21" s="173"/>
      <c r="I21" s="173"/>
      <c r="J21" s="208"/>
      <c r="K21" s="176"/>
      <c r="L21" s="208"/>
      <c r="M21" s="208">
        <f t="shared" si="0"/>
        <v>0</v>
      </c>
      <c r="N21" s="162">
        <f t="shared" si="1"/>
        <v>0</v>
      </c>
      <c r="O21" s="162">
        <f t="shared" si="2"/>
        <v>0</v>
      </c>
      <c r="P21" s="399">
        <f t="shared" si="3"/>
        <v>0</v>
      </c>
      <c r="Q21" s="273"/>
      <c r="R21" s="207"/>
      <c r="S21" s="207"/>
      <c r="T21" s="207"/>
      <c r="U21" s="207"/>
      <c r="V21" s="207"/>
      <c r="W21" s="207"/>
      <c r="X21" s="207"/>
      <c r="Y21" s="207"/>
      <c r="Z21" s="207"/>
    </row>
    <row r="22" spans="1:26" ht="21" x14ac:dyDescent="0.25">
      <c r="A22" s="173"/>
      <c r="B22" s="173"/>
      <c r="C22" s="173"/>
      <c r="D22" s="173"/>
      <c r="E22" s="173"/>
      <c r="F22" s="173"/>
      <c r="G22" s="173"/>
      <c r="H22" s="173"/>
      <c r="I22" s="173"/>
      <c r="J22" s="208"/>
      <c r="K22" s="176"/>
      <c r="L22" s="208"/>
      <c r="M22" s="208">
        <f t="shared" si="0"/>
        <v>0</v>
      </c>
      <c r="N22" s="162">
        <f t="shared" si="1"/>
        <v>0</v>
      </c>
      <c r="O22" s="162">
        <f t="shared" si="2"/>
        <v>0</v>
      </c>
      <c r="P22" s="399">
        <f t="shared" si="3"/>
        <v>0</v>
      </c>
      <c r="Q22" s="273"/>
      <c r="R22" s="207"/>
      <c r="S22" s="207"/>
      <c r="T22" s="207"/>
      <c r="U22" s="207"/>
      <c r="V22" s="207"/>
      <c r="W22" s="207"/>
      <c r="X22" s="207"/>
      <c r="Y22" s="207"/>
      <c r="Z22" s="207"/>
    </row>
    <row r="23" spans="1:26" ht="21" x14ac:dyDescent="0.25">
      <c r="A23" s="173"/>
      <c r="B23" s="173"/>
      <c r="C23" s="173"/>
      <c r="D23" s="173"/>
      <c r="E23" s="173"/>
      <c r="F23" s="173"/>
      <c r="G23" s="173"/>
      <c r="H23" s="173"/>
      <c r="I23" s="173"/>
      <c r="J23" s="208"/>
      <c r="K23" s="176"/>
      <c r="L23" s="208"/>
      <c r="M23" s="208">
        <f t="shared" si="0"/>
        <v>0</v>
      </c>
      <c r="N23" s="162">
        <f t="shared" si="1"/>
        <v>0</v>
      </c>
      <c r="O23" s="162">
        <f t="shared" si="2"/>
        <v>0</v>
      </c>
      <c r="P23" s="399">
        <f t="shared" si="3"/>
        <v>0</v>
      </c>
      <c r="Q23" s="273"/>
      <c r="R23" s="207"/>
      <c r="S23" s="207"/>
      <c r="T23" s="207"/>
      <c r="U23" s="207"/>
      <c r="V23" s="207"/>
      <c r="W23" s="207"/>
      <c r="X23" s="207"/>
      <c r="Y23" s="207"/>
      <c r="Z23" s="207"/>
    </row>
    <row r="24" spans="1:26" ht="21" x14ac:dyDescent="0.25">
      <c r="A24" s="173"/>
      <c r="B24" s="173"/>
      <c r="C24" s="173"/>
      <c r="D24" s="173"/>
      <c r="E24" s="173"/>
      <c r="F24" s="173"/>
      <c r="G24" s="173"/>
      <c r="H24" s="173"/>
      <c r="I24" s="173"/>
      <c r="J24" s="208"/>
      <c r="K24" s="176"/>
      <c r="L24" s="208"/>
      <c r="M24" s="208">
        <f t="shared" si="0"/>
        <v>0</v>
      </c>
      <c r="N24" s="162">
        <f t="shared" si="1"/>
        <v>0</v>
      </c>
      <c r="O24" s="162">
        <f t="shared" si="2"/>
        <v>0</v>
      </c>
      <c r="P24" s="399">
        <f t="shared" si="3"/>
        <v>0</v>
      </c>
      <c r="Q24" s="273"/>
      <c r="R24" s="207"/>
      <c r="S24" s="207"/>
      <c r="T24" s="207"/>
      <c r="U24" s="207"/>
      <c r="V24" s="207"/>
      <c r="W24" s="207"/>
      <c r="X24" s="207"/>
      <c r="Y24" s="207"/>
      <c r="Z24" s="207"/>
    </row>
    <row r="25" spans="1:26" ht="21" x14ac:dyDescent="0.25">
      <c r="A25" s="173"/>
      <c r="B25" s="173"/>
      <c r="C25" s="173"/>
      <c r="D25" s="173"/>
      <c r="E25" s="173"/>
      <c r="F25" s="173"/>
      <c r="G25" s="173"/>
      <c r="H25" s="173"/>
      <c r="I25" s="173"/>
      <c r="J25" s="208"/>
      <c r="K25" s="176"/>
      <c r="L25" s="208"/>
      <c r="M25" s="208">
        <f t="shared" si="0"/>
        <v>0</v>
      </c>
      <c r="N25" s="162">
        <f t="shared" si="1"/>
        <v>0</v>
      </c>
      <c r="O25" s="162">
        <f t="shared" si="2"/>
        <v>0</v>
      </c>
      <c r="P25" s="399">
        <f t="shared" si="3"/>
        <v>0</v>
      </c>
      <c r="Q25" s="273"/>
      <c r="R25" s="207"/>
      <c r="S25" s="207"/>
      <c r="T25" s="207"/>
      <c r="U25" s="207"/>
      <c r="V25" s="207"/>
      <c r="W25" s="207"/>
      <c r="X25" s="207"/>
      <c r="Y25" s="207"/>
      <c r="Z25" s="207"/>
    </row>
    <row r="26" spans="1:26" ht="21" x14ac:dyDescent="0.25">
      <c r="A26" s="173"/>
      <c r="B26" s="173"/>
      <c r="C26" s="173"/>
      <c r="D26" s="173"/>
      <c r="E26" s="173"/>
      <c r="F26" s="173"/>
      <c r="G26" s="173"/>
      <c r="H26" s="173"/>
      <c r="I26" s="173"/>
      <c r="J26" s="208"/>
      <c r="K26" s="176"/>
      <c r="L26" s="208"/>
      <c r="M26" s="208">
        <f t="shared" si="0"/>
        <v>0</v>
      </c>
      <c r="N26" s="162">
        <f t="shared" si="1"/>
        <v>0</v>
      </c>
      <c r="O26" s="162">
        <f t="shared" si="2"/>
        <v>0</v>
      </c>
      <c r="P26" s="399">
        <f t="shared" si="3"/>
        <v>0</v>
      </c>
      <c r="Q26" s="273"/>
      <c r="R26" s="207"/>
      <c r="S26" s="207"/>
      <c r="T26" s="207"/>
      <c r="U26" s="207"/>
      <c r="V26" s="207"/>
      <c r="W26" s="207"/>
      <c r="X26" s="207"/>
      <c r="Y26" s="207"/>
      <c r="Z26" s="207"/>
    </row>
    <row r="27" spans="1:26" ht="21" x14ac:dyDescent="0.25">
      <c r="A27" s="173"/>
      <c r="B27" s="173"/>
      <c r="C27" s="173"/>
      <c r="D27" s="173"/>
      <c r="E27" s="173"/>
      <c r="F27" s="173"/>
      <c r="G27" s="173"/>
      <c r="H27" s="173"/>
      <c r="I27" s="173"/>
      <c r="J27" s="208"/>
      <c r="K27" s="176"/>
      <c r="L27" s="208"/>
      <c r="M27" s="208">
        <f t="shared" si="0"/>
        <v>0</v>
      </c>
      <c r="N27" s="162">
        <f t="shared" si="1"/>
        <v>0</v>
      </c>
      <c r="O27" s="162">
        <f t="shared" si="2"/>
        <v>0</v>
      </c>
      <c r="P27" s="399">
        <f t="shared" si="3"/>
        <v>0</v>
      </c>
      <c r="Q27" s="273"/>
      <c r="R27" s="207"/>
      <c r="S27" s="207"/>
      <c r="T27" s="207"/>
      <c r="U27" s="207"/>
      <c r="V27" s="207"/>
      <c r="W27" s="207"/>
      <c r="X27" s="207"/>
      <c r="Y27" s="207"/>
      <c r="Z27" s="207"/>
    </row>
    <row r="28" spans="1:26" ht="21" x14ac:dyDescent="0.25">
      <c r="A28" s="151"/>
      <c r="B28" s="151"/>
      <c r="C28" s="151"/>
      <c r="D28" s="151"/>
      <c r="E28" s="151"/>
      <c r="F28" s="151"/>
      <c r="G28" s="151"/>
      <c r="H28" s="151"/>
      <c r="I28" s="151"/>
      <c r="J28" s="162"/>
      <c r="K28" s="162"/>
      <c r="L28" s="162"/>
      <c r="M28" s="162">
        <f t="shared" si="0"/>
        <v>0</v>
      </c>
      <c r="N28" s="162">
        <f t="shared" si="1"/>
        <v>0</v>
      </c>
      <c r="O28" s="162">
        <f t="shared" si="2"/>
        <v>0</v>
      </c>
      <c r="P28" s="399">
        <f t="shared" si="3"/>
        <v>0</v>
      </c>
      <c r="Q28" s="160"/>
      <c r="R28" s="157"/>
      <c r="S28" s="157"/>
      <c r="T28" s="157"/>
      <c r="U28" s="157"/>
      <c r="V28" s="157"/>
      <c r="W28" s="157"/>
      <c r="X28" s="157"/>
      <c r="Y28" s="157"/>
      <c r="Z28" s="157"/>
    </row>
    <row r="29" spans="1:26" ht="21" x14ac:dyDescent="0.25">
      <c r="A29" s="151"/>
      <c r="B29" s="151"/>
      <c r="C29" s="151"/>
      <c r="D29" s="151"/>
      <c r="E29" s="151"/>
      <c r="F29" s="151"/>
      <c r="G29" s="151"/>
      <c r="H29" s="151"/>
      <c r="I29" s="151"/>
      <c r="J29" s="162"/>
      <c r="K29" s="162"/>
      <c r="L29" s="162"/>
      <c r="M29" s="162">
        <f t="shared" si="0"/>
        <v>0</v>
      </c>
      <c r="N29" s="162">
        <f t="shared" si="1"/>
        <v>0</v>
      </c>
      <c r="O29" s="162">
        <f t="shared" si="2"/>
        <v>0</v>
      </c>
      <c r="P29" s="399">
        <f t="shared" si="3"/>
        <v>0</v>
      </c>
      <c r="Q29" s="160"/>
      <c r="R29" s="157"/>
      <c r="S29" s="157"/>
      <c r="T29" s="157"/>
      <c r="U29" s="157"/>
      <c r="V29" s="157"/>
      <c r="W29" s="157"/>
      <c r="X29" s="157"/>
      <c r="Y29" s="157"/>
      <c r="Z29" s="157"/>
    </row>
    <row r="30" spans="1:26" ht="21" x14ac:dyDescent="0.25">
      <c r="A30" s="151"/>
      <c r="B30" s="151"/>
      <c r="C30" s="151"/>
      <c r="D30" s="151"/>
      <c r="E30" s="151"/>
      <c r="F30" s="151"/>
      <c r="G30" s="151"/>
      <c r="H30" s="151"/>
      <c r="I30" s="151"/>
      <c r="J30" s="162"/>
      <c r="K30" s="162"/>
      <c r="L30" s="162"/>
      <c r="M30" s="162">
        <f t="shared" si="0"/>
        <v>0</v>
      </c>
      <c r="N30" s="162">
        <f t="shared" si="1"/>
        <v>0</v>
      </c>
      <c r="O30" s="162">
        <f t="shared" si="2"/>
        <v>0</v>
      </c>
      <c r="P30" s="399">
        <f t="shared" si="3"/>
        <v>0</v>
      </c>
      <c r="Q30" s="160"/>
      <c r="R30" s="157"/>
      <c r="S30" s="157"/>
      <c r="T30" s="157"/>
      <c r="U30" s="157"/>
      <c r="V30" s="157"/>
      <c r="W30" s="157"/>
      <c r="X30" s="157"/>
      <c r="Y30" s="157"/>
      <c r="Z30" s="157"/>
    </row>
    <row r="31" spans="1:26" ht="21" x14ac:dyDescent="0.25">
      <c r="A31" s="151"/>
      <c r="B31" s="151"/>
      <c r="C31" s="151"/>
      <c r="D31" s="151"/>
      <c r="E31" s="151"/>
      <c r="F31" s="151"/>
      <c r="G31" s="151"/>
      <c r="H31" s="151"/>
      <c r="I31" s="151"/>
      <c r="J31" s="162"/>
      <c r="K31" s="162"/>
      <c r="L31" s="162"/>
      <c r="M31" s="162">
        <f t="shared" si="0"/>
        <v>0</v>
      </c>
      <c r="N31" s="162">
        <f t="shared" si="1"/>
        <v>0</v>
      </c>
      <c r="O31" s="162">
        <f t="shared" si="2"/>
        <v>0</v>
      </c>
      <c r="P31" s="399">
        <f t="shared" si="3"/>
        <v>0</v>
      </c>
      <c r="Q31" s="160"/>
      <c r="R31" s="157"/>
      <c r="S31" s="157"/>
      <c r="T31" s="157"/>
      <c r="U31" s="157"/>
      <c r="V31" s="157"/>
      <c r="W31" s="157"/>
      <c r="X31" s="157"/>
      <c r="Y31" s="157"/>
      <c r="Z31" s="157"/>
    </row>
    <row r="32" spans="1:26" ht="21" x14ac:dyDescent="0.25">
      <c r="A32" s="151"/>
      <c r="B32" s="151"/>
      <c r="C32" s="151"/>
      <c r="D32" s="151"/>
      <c r="E32" s="151"/>
      <c r="F32" s="151"/>
      <c r="G32" s="151"/>
      <c r="H32" s="151"/>
      <c r="I32" s="151"/>
      <c r="J32" s="162"/>
      <c r="K32" s="162"/>
      <c r="L32" s="162"/>
      <c r="M32" s="162">
        <f t="shared" si="0"/>
        <v>0</v>
      </c>
      <c r="N32" s="162">
        <f t="shared" si="1"/>
        <v>0</v>
      </c>
      <c r="O32" s="162">
        <f t="shared" si="2"/>
        <v>0</v>
      </c>
      <c r="P32" s="399">
        <f t="shared" si="3"/>
        <v>0</v>
      </c>
      <c r="Q32" s="160"/>
      <c r="R32" s="157"/>
      <c r="S32" s="157"/>
      <c r="T32" s="157"/>
      <c r="U32" s="157"/>
      <c r="V32" s="157"/>
      <c r="W32" s="157"/>
      <c r="X32" s="157"/>
      <c r="Y32" s="157"/>
      <c r="Z32" s="157"/>
    </row>
    <row r="33" spans="1:26" ht="21" x14ac:dyDescent="0.25">
      <c r="A33" s="151"/>
      <c r="B33" s="151"/>
      <c r="C33" s="151"/>
      <c r="D33" s="151"/>
      <c r="E33" s="151"/>
      <c r="F33" s="151"/>
      <c r="G33" s="151"/>
      <c r="H33" s="151"/>
      <c r="I33" s="151"/>
      <c r="J33" s="162"/>
      <c r="K33" s="162"/>
      <c r="L33" s="162"/>
      <c r="M33" s="162">
        <f t="shared" si="0"/>
        <v>0</v>
      </c>
      <c r="N33" s="162">
        <f t="shared" si="1"/>
        <v>0</v>
      </c>
      <c r="O33" s="162">
        <f t="shared" si="2"/>
        <v>0</v>
      </c>
      <c r="P33" s="399">
        <f t="shared" si="3"/>
        <v>0</v>
      </c>
      <c r="Q33" s="160"/>
      <c r="R33" s="157"/>
      <c r="S33" s="157"/>
      <c r="T33" s="157"/>
      <c r="U33" s="157"/>
      <c r="V33" s="157"/>
      <c r="W33" s="157"/>
      <c r="X33" s="157"/>
      <c r="Y33" s="157"/>
      <c r="Z33" s="157"/>
    </row>
    <row r="34" spans="1:26" ht="21" x14ac:dyDescent="0.25">
      <c r="A34" s="151"/>
      <c r="B34" s="151"/>
      <c r="C34" s="151"/>
      <c r="D34" s="151"/>
      <c r="E34" s="151"/>
      <c r="F34" s="151"/>
      <c r="G34" s="151"/>
      <c r="H34" s="151"/>
      <c r="I34" s="151"/>
      <c r="J34" s="162"/>
      <c r="K34" s="162"/>
      <c r="L34" s="162"/>
      <c r="M34" s="162">
        <f t="shared" si="0"/>
        <v>0</v>
      </c>
      <c r="N34" s="162">
        <f t="shared" si="1"/>
        <v>0</v>
      </c>
      <c r="O34" s="162">
        <f t="shared" si="2"/>
        <v>0</v>
      </c>
      <c r="P34" s="399">
        <f t="shared" si="3"/>
        <v>0</v>
      </c>
      <c r="Q34" s="160"/>
      <c r="R34" s="157"/>
      <c r="S34" s="157"/>
      <c r="T34" s="157"/>
      <c r="U34" s="157"/>
      <c r="V34" s="157"/>
      <c r="W34" s="157"/>
      <c r="X34" s="157"/>
      <c r="Y34" s="157"/>
      <c r="Z34" s="157"/>
    </row>
    <row r="35" spans="1:26" ht="21" x14ac:dyDescent="0.25">
      <c r="A35" s="173"/>
      <c r="B35" s="173"/>
      <c r="C35" s="173"/>
      <c r="D35" s="173"/>
      <c r="E35" s="173"/>
      <c r="F35" s="173"/>
      <c r="G35" s="173"/>
      <c r="H35" s="173"/>
      <c r="I35" s="173"/>
      <c r="J35" s="176"/>
      <c r="K35" s="176"/>
      <c r="L35" s="176"/>
      <c r="M35" s="176">
        <f t="shared" si="0"/>
        <v>0</v>
      </c>
      <c r="N35" s="162">
        <f t="shared" si="1"/>
        <v>0</v>
      </c>
      <c r="O35" s="162">
        <f t="shared" si="2"/>
        <v>0</v>
      </c>
      <c r="P35" s="399">
        <f t="shared" si="3"/>
        <v>0</v>
      </c>
      <c r="Q35" s="273"/>
      <c r="R35" s="207"/>
      <c r="S35" s="207"/>
      <c r="T35" s="207"/>
      <c r="U35" s="207"/>
      <c r="V35" s="207"/>
      <c r="W35" s="207"/>
      <c r="X35" s="207"/>
      <c r="Y35" s="207"/>
      <c r="Z35" s="207"/>
    </row>
    <row r="36" spans="1:26" ht="21" x14ac:dyDescent="0.25">
      <c r="A36" s="173"/>
      <c r="B36" s="173"/>
      <c r="C36" s="173"/>
      <c r="D36" s="173"/>
      <c r="E36" s="173"/>
      <c r="F36" s="173"/>
      <c r="G36" s="173"/>
      <c r="H36" s="173"/>
      <c r="I36" s="173"/>
      <c r="J36" s="176"/>
      <c r="K36" s="176"/>
      <c r="L36" s="176"/>
      <c r="M36" s="176">
        <f t="shared" si="0"/>
        <v>0</v>
      </c>
      <c r="N36" s="162">
        <f t="shared" si="1"/>
        <v>0</v>
      </c>
      <c r="O36" s="162">
        <f t="shared" si="2"/>
        <v>0</v>
      </c>
      <c r="P36" s="399">
        <f t="shared" si="3"/>
        <v>0</v>
      </c>
      <c r="Q36" s="273"/>
      <c r="R36" s="207"/>
      <c r="S36" s="207"/>
      <c r="T36" s="207"/>
      <c r="U36" s="207"/>
      <c r="V36" s="207"/>
      <c r="W36" s="207"/>
      <c r="X36" s="207"/>
      <c r="Y36" s="207"/>
      <c r="Z36" s="207"/>
    </row>
    <row r="37" spans="1:26" ht="21" x14ac:dyDescent="0.25">
      <c r="A37" s="173"/>
      <c r="B37" s="173"/>
      <c r="C37" s="173"/>
      <c r="D37" s="173"/>
      <c r="E37" s="173"/>
      <c r="F37" s="173"/>
      <c r="G37" s="173"/>
      <c r="H37" s="173"/>
      <c r="I37" s="173"/>
      <c r="J37" s="176"/>
      <c r="K37" s="176"/>
      <c r="L37" s="176"/>
      <c r="M37" s="176">
        <f t="shared" si="0"/>
        <v>0</v>
      </c>
      <c r="N37" s="162">
        <f t="shared" si="1"/>
        <v>0</v>
      </c>
      <c r="O37" s="162">
        <f t="shared" si="2"/>
        <v>0</v>
      </c>
      <c r="P37" s="399">
        <f t="shared" si="3"/>
        <v>0</v>
      </c>
      <c r="Q37" s="273"/>
      <c r="R37" s="207"/>
      <c r="S37" s="207"/>
      <c r="T37" s="207"/>
      <c r="U37" s="207"/>
      <c r="V37" s="207"/>
      <c r="W37" s="207"/>
      <c r="X37" s="207"/>
      <c r="Y37" s="207"/>
      <c r="Z37" s="207"/>
    </row>
    <row r="38" spans="1:26" ht="21" x14ac:dyDescent="0.25">
      <c r="A38" s="173"/>
      <c r="B38" s="173"/>
      <c r="C38" s="173"/>
      <c r="D38" s="173"/>
      <c r="E38" s="173"/>
      <c r="F38" s="173"/>
      <c r="G38" s="173"/>
      <c r="H38" s="173"/>
      <c r="I38" s="173"/>
      <c r="J38" s="176"/>
      <c r="K38" s="176"/>
      <c r="L38" s="176"/>
      <c r="M38" s="176">
        <f t="shared" si="0"/>
        <v>0</v>
      </c>
      <c r="N38" s="162">
        <f t="shared" si="1"/>
        <v>0</v>
      </c>
      <c r="O38" s="162">
        <f t="shared" si="2"/>
        <v>0</v>
      </c>
      <c r="P38" s="399">
        <f t="shared" si="3"/>
        <v>0</v>
      </c>
      <c r="Q38" s="273"/>
      <c r="R38" s="207"/>
      <c r="S38" s="207"/>
      <c r="T38" s="207"/>
      <c r="U38" s="207"/>
      <c r="V38" s="207"/>
      <c r="W38" s="207"/>
      <c r="X38" s="207"/>
      <c r="Y38" s="207"/>
      <c r="Z38" s="207"/>
    </row>
    <row r="39" spans="1:26" ht="21" x14ac:dyDescent="0.25">
      <c r="A39" s="173"/>
      <c r="B39" s="173"/>
      <c r="C39" s="173"/>
      <c r="D39" s="173"/>
      <c r="E39" s="173"/>
      <c r="F39" s="173"/>
      <c r="G39" s="173"/>
      <c r="H39" s="173"/>
      <c r="I39" s="173"/>
      <c r="J39" s="176"/>
      <c r="K39" s="176"/>
      <c r="L39" s="176"/>
      <c r="M39" s="176">
        <f t="shared" si="0"/>
        <v>0</v>
      </c>
      <c r="N39" s="162">
        <f t="shared" si="1"/>
        <v>0</v>
      </c>
      <c r="O39" s="162">
        <f t="shared" si="2"/>
        <v>0</v>
      </c>
      <c r="P39" s="399">
        <f t="shared" si="3"/>
        <v>0</v>
      </c>
      <c r="Q39" s="273"/>
      <c r="R39" s="207"/>
      <c r="S39" s="207"/>
      <c r="T39" s="207"/>
      <c r="U39" s="207"/>
      <c r="V39" s="207"/>
      <c r="W39" s="207"/>
      <c r="X39" s="207"/>
      <c r="Y39" s="207"/>
      <c r="Z39" s="207"/>
    </row>
    <row r="40" spans="1:26" ht="21" x14ac:dyDescent="0.25">
      <c r="A40" s="173"/>
      <c r="B40" s="173"/>
      <c r="C40" s="173"/>
      <c r="D40" s="173"/>
      <c r="E40" s="173"/>
      <c r="F40" s="173"/>
      <c r="G40" s="173"/>
      <c r="H40" s="173"/>
      <c r="I40" s="173"/>
      <c r="J40" s="176"/>
      <c r="K40" s="176"/>
      <c r="L40" s="176"/>
      <c r="M40" s="176">
        <f t="shared" si="0"/>
        <v>0</v>
      </c>
      <c r="N40" s="162">
        <f t="shared" si="1"/>
        <v>0</v>
      </c>
      <c r="O40" s="162">
        <f t="shared" si="2"/>
        <v>0</v>
      </c>
      <c r="P40" s="399">
        <f t="shared" si="3"/>
        <v>0</v>
      </c>
      <c r="Q40" s="273"/>
      <c r="R40" s="207"/>
      <c r="S40" s="207"/>
      <c r="T40" s="207"/>
      <c r="U40" s="207"/>
      <c r="V40" s="207"/>
      <c r="W40" s="207"/>
      <c r="X40" s="207"/>
      <c r="Y40" s="207"/>
      <c r="Z40" s="207"/>
    </row>
  </sheetData>
  <sheetProtection sheet="1" formatCells="0" formatColumns="0" formatRows="0" insertColumns="0" insertRows="0" insertHyperlinks="0" deleteColumns="0" deleteRows="0" sort="0" autoFilter="0" pivotTables="0"/>
  <dataConsolidate link="1"/>
  <mergeCells count="16">
    <mergeCell ref="A6:L6"/>
    <mergeCell ref="O2:P2"/>
    <mergeCell ref="O3:P3"/>
    <mergeCell ref="M2:N2"/>
    <mergeCell ref="M3:N3"/>
    <mergeCell ref="O6:P6"/>
    <mergeCell ref="O4:P4"/>
    <mergeCell ref="O5:P5"/>
    <mergeCell ref="M4:N4"/>
    <mergeCell ref="M5:N5"/>
    <mergeCell ref="M6:N6"/>
    <mergeCell ref="A1:P1"/>
    <mergeCell ref="A2:L2"/>
    <mergeCell ref="A3:L3"/>
    <mergeCell ref="A4:H4"/>
    <mergeCell ref="A5:H5"/>
  </mergeCells>
  <phoneticPr fontId="69" type="noConversion"/>
  <conditionalFormatting sqref="K5">
    <cfRule type="cellIs" dxfId="424" priority="1" operator="greaterThan">
      <formula>0.05</formula>
    </cfRule>
  </conditionalFormatting>
  <conditionalFormatting sqref="L8">
    <cfRule type="cellIs" dxfId="423" priority="3" operator="notEqual">
      <formula>0</formula>
    </cfRule>
  </conditionalFormatting>
  <conditionalFormatting sqref="J8">
    <cfRule type="cellIs" dxfId="422" priority="2" operator="notEqual">
      <formula>$I$5</formula>
    </cfRule>
  </conditionalFormatting>
  <conditionalFormatting sqref="L10:L40">
    <cfRule type="cellIs" dxfId="421" priority="4" stopIfTrue="1" operator="notEqual">
      <formula>0</formula>
    </cfRule>
  </conditionalFormatting>
  <conditionalFormatting sqref="P10:P40">
    <cfRule type="cellIs" dxfId="420" priority="5" stopIfTrue="1" operator="equal">
      <formula>1</formula>
    </cfRule>
  </conditionalFormatting>
  <dataValidations count="12">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O3" xr:uid="{00000000-0002-0000-0400-000000000000}">
      <formula1>0</formula1>
    </dataValidation>
    <dataValidation showInputMessage="1" showErrorMessage="1" sqref="C10:D40" xr:uid="{00000000-0002-0000-0400-000001000000}"/>
    <dataValidation type="whole" operator="greaterThan" allowBlank="1" showInputMessage="1" showErrorMessage="1" errorTitle="BUDGETED COST" error="Enter the Budged Cost for this project, rounded DOWN to the nearest dollar." sqref="J10:J40" xr:uid="{00000000-0002-0000-0400-000002000000}">
      <formula1>0</formula1>
    </dataValidation>
    <dataValidation type="list" allowBlank="1" showInputMessage="1" showErrorMessage="1" sqref="A10:A40" xr:uid="{00000000-0002-0000-0400-000003000000}">
      <formula1>"Direct, Subaward"</formula1>
    </dataValidation>
    <dataValidation type="list" allowBlank="1" showInputMessage="1" showErrorMessage="1" sqref="I10:I40" xr:uid="{00000000-0002-0000-0400-000004000000}">
      <formula1>"Deployable, Shareable, Both, N/A"</formula1>
    </dataValidation>
    <dataValidation type="list" allowBlank="1" showInputMessage="1" showErrorMessage="1" sqref="G10:G40" xr:uid="{00000000-0002-0000-0400-000005000000}">
      <formula1>DD_PL_CoreCapabilities</formula1>
    </dataValidation>
    <dataValidation type="list" allowBlank="1" showInputMessage="1" showErrorMessage="1" sqref="H10:H40" xr:uid="{00000000-0002-0000-0400-000006000000}">
      <formula1>"Build, Sustain"</formula1>
    </dataValidation>
    <dataValidation type="list" allowBlank="1" showInputMessage="1" showErrorMessage="1" sqref="E10:E40" xr:uid="{00000000-0002-0000-0400-000007000000}">
      <formula1>DD_PL_SolutionArea</formula1>
    </dataValidation>
    <dataValidation type="whole" operator="lessThanOrEqual" allowBlank="1" showInputMessage="1" showErrorMessage="1" errorTitle="AMOUNT THIS REQUEST" error="Please enter a dollar amount less than or equal to the available balance for this project." sqref="L10:L40" xr:uid="{00000000-0002-0000-0400-000008000000}">
      <formula1>J10-K10</formula1>
    </dataValidation>
    <dataValidation type="list" allowBlank="1" showInputMessage="1" showErrorMessage="1" sqref="F10:F40" xr:uid="{00000000-0002-0000-0400-000009000000}">
      <formula1>INDIRECT(VLOOKUP(E10,DD_PL_SubCat_Lookup,2,0))</formula1>
    </dataValidation>
    <dataValidation type="list" allowBlank="1" showInputMessage="1" sqref="B10:B40" xr:uid="{00000000-0002-0000-0400-00000A000000}">
      <formula1>"A,B,C,D,E,F,G,H,I,J,K,L,M,N,O,P,Q,R,S,T,U,V,W,X,Y,Z"</formula1>
    </dataValidation>
    <dataValidation type="list" allowBlank="1" showInputMessage="1" showErrorMessage="1" sqref="O2:P2" xr:uid="{93F0AA02-02BE-4E63-A2C2-4023839BEDA4}">
      <formula1>"Application, Modification, Advance, Reimbursement, Final Reimbursement"</formula1>
    </dataValidation>
  </dataValidations>
  <printOptions horizontalCentered="1"/>
  <pageMargins left="0.15" right="0.15" top="0.5" bottom="0.5" header="0.15" footer="0.15"/>
  <pageSetup scale="36"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ignoredErrors>
    <ignoredError sqref="M8:N8"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Organization">
    <tabColor rgb="FF6699FF"/>
    <pageSetUpPr fitToPage="1"/>
  </sheetPr>
  <dimension ref="A1:X211"/>
  <sheetViews>
    <sheetView showGridLines="0" showZeros="0" zoomScale="65" zoomScaleNormal="65" zoomScaleSheetLayoutView="50" workbookViewId="0">
      <pane ySplit="9" topLeftCell="A10" activePane="bottomLeft" state="frozen"/>
      <selection sqref="A1:Q1"/>
      <selection pane="bottomLeft" sqref="A1:K1"/>
    </sheetView>
  </sheetViews>
  <sheetFormatPr defaultColWidth="9.109375" defaultRowHeight="13.2" x14ac:dyDescent="0.25"/>
  <cols>
    <col min="1" max="1" width="12.6640625" style="9" customWidth="1"/>
    <col min="2" max="2" width="15.6640625" style="9" customWidth="1"/>
    <col min="3" max="3" width="41.5546875" style="9" customWidth="1"/>
    <col min="4" max="4" width="50" style="9" customWidth="1"/>
    <col min="5" max="5" width="39.33203125" style="9" customWidth="1"/>
    <col min="6" max="6" width="37" style="9" customWidth="1"/>
    <col min="7" max="11" width="20.6640625" style="9" customWidth="1"/>
    <col min="12" max="12" width="20.109375" style="9" hidden="1" customWidth="1"/>
    <col min="13" max="14" width="21.6640625" style="9" hidden="1" customWidth="1"/>
    <col min="15" max="21" width="15.6640625" style="40" hidden="1" customWidth="1"/>
    <col min="22" max="24" width="15.6640625" style="40" customWidth="1"/>
    <col min="25" max="16384" width="9.109375" style="9"/>
  </cols>
  <sheetData>
    <row r="1" spans="1:24" s="137" customFormat="1" ht="35.1" customHeight="1" x14ac:dyDescent="0.35">
      <c r="A1" s="683" t="s">
        <v>403</v>
      </c>
      <c r="B1" s="683"/>
      <c r="C1" s="683"/>
      <c r="D1" s="683"/>
      <c r="E1" s="683"/>
      <c r="F1" s="683"/>
      <c r="G1" s="683"/>
      <c r="H1" s="683"/>
      <c r="I1" s="683"/>
      <c r="J1" s="683"/>
      <c r="K1" s="683"/>
      <c r="L1" s="55"/>
      <c r="M1" s="55"/>
      <c r="N1" s="55"/>
      <c r="O1" s="136"/>
      <c r="P1" s="136"/>
      <c r="Q1" s="136"/>
      <c r="R1" s="136"/>
      <c r="S1" s="136"/>
      <c r="T1" s="136"/>
      <c r="U1" s="136"/>
      <c r="V1" s="136"/>
      <c r="W1" s="136"/>
      <c r="X1" s="136"/>
    </row>
    <row r="2" spans="1:24" s="137" customFormat="1" ht="30" customHeight="1" x14ac:dyDescent="0.35">
      <c r="A2" s="684">
        <f>Facesheet!$C$6</f>
        <v>0</v>
      </c>
      <c r="B2" s="684"/>
      <c r="C2" s="684"/>
      <c r="D2" s="684"/>
      <c r="E2" s="684"/>
      <c r="F2" s="684"/>
      <c r="G2" s="685"/>
      <c r="H2" s="676" t="s">
        <v>303</v>
      </c>
      <c r="I2" s="677"/>
      <c r="J2" s="679"/>
      <c r="K2" s="680"/>
      <c r="L2" s="136"/>
      <c r="M2" s="136"/>
      <c r="N2" s="136"/>
      <c r="O2" s="136"/>
      <c r="P2" s="136"/>
      <c r="Q2" s="136"/>
      <c r="R2" s="136"/>
      <c r="S2" s="136"/>
      <c r="T2" s="136"/>
      <c r="U2" s="136"/>
    </row>
    <row r="3" spans="1:24" s="137" customFormat="1" ht="30" customHeight="1" x14ac:dyDescent="0.4">
      <c r="A3" s="686">
        <f>Facesheet!$F$2</f>
        <v>0</v>
      </c>
      <c r="B3" s="686"/>
      <c r="C3" s="686"/>
      <c r="D3" s="686"/>
      <c r="E3" s="686"/>
      <c r="F3" s="686"/>
      <c r="G3" s="686"/>
      <c r="H3" s="678"/>
      <c r="I3" s="678"/>
      <c r="J3" s="681"/>
      <c r="K3" s="682"/>
      <c r="L3" s="136"/>
      <c r="M3" s="136"/>
      <c r="N3" s="136"/>
      <c r="O3" s="136"/>
      <c r="P3" s="136"/>
      <c r="Q3" s="136"/>
      <c r="R3" s="136"/>
      <c r="S3" s="136"/>
      <c r="T3" s="136"/>
      <c r="U3" s="136"/>
    </row>
    <row r="4" spans="1:24" s="137" customFormat="1" ht="30" customHeight="1" x14ac:dyDescent="0.25">
      <c r="A4" s="687" t="str">
        <f>Facesheet!$J$2</f>
        <v>2023-0001</v>
      </c>
      <c r="B4" s="687"/>
      <c r="C4" s="687"/>
      <c r="D4" s="687"/>
      <c r="E4" s="687"/>
      <c r="F4" s="687"/>
      <c r="G4" s="688"/>
      <c r="H4" s="698" t="s">
        <v>195</v>
      </c>
      <c r="I4" s="699"/>
      <c r="J4" s="692">
        <f>Facesheet!$H$12</f>
        <v>45078</v>
      </c>
      <c r="K4" s="693"/>
      <c r="L4" s="136"/>
      <c r="M4" s="136"/>
      <c r="N4" s="136"/>
      <c r="O4" s="136"/>
      <c r="P4" s="136"/>
      <c r="Q4" s="136"/>
      <c r="R4" s="136"/>
      <c r="S4" s="136"/>
      <c r="T4" s="136"/>
      <c r="U4" s="136"/>
    </row>
    <row r="5" spans="1:24" s="142" customFormat="1" ht="30" customHeight="1" x14ac:dyDescent="0.25">
      <c r="A5" s="689"/>
      <c r="B5" s="689"/>
      <c r="C5" s="689"/>
      <c r="D5" s="689"/>
      <c r="E5" s="689"/>
      <c r="F5" s="689"/>
      <c r="G5" s="690"/>
      <c r="H5" s="698" t="s">
        <v>196</v>
      </c>
      <c r="I5" s="698"/>
      <c r="J5" s="694" t="str">
        <f>Facesheet!$J$12</f>
        <v>February 28 ,2026</v>
      </c>
      <c r="K5" s="695"/>
      <c r="L5" s="141"/>
      <c r="M5" s="141"/>
      <c r="N5" s="141"/>
      <c r="O5" s="141"/>
      <c r="P5" s="141"/>
      <c r="Q5" s="141"/>
      <c r="R5" s="141"/>
      <c r="S5" s="141"/>
      <c r="T5" s="141"/>
      <c r="U5" s="141"/>
    </row>
    <row r="6" spans="1:24" s="142" customFormat="1" ht="30" customHeight="1" x14ac:dyDescent="0.25">
      <c r="A6" s="691"/>
      <c r="B6" s="691"/>
      <c r="C6" s="691"/>
      <c r="D6" s="691"/>
      <c r="E6" s="691"/>
      <c r="F6" s="691"/>
      <c r="G6" s="690"/>
      <c r="H6" s="696" t="s">
        <v>431</v>
      </c>
      <c r="I6" s="696"/>
      <c r="J6" s="697"/>
      <c r="K6" s="697"/>
      <c r="L6" s="141"/>
      <c r="M6" s="141"/>
      <c r="N6" s="141"/>
      <c r="O6" s="141"/>
      <c r="P6" s="141"/>
      <c r="Q6" s="141"/>
      <c r="R6" s="141"/>
      <c r="S6" s="141"/>
      <c r="T6" s="141"/>
      <c r="U6" s="141"/>
    </row>
    <row r="7" spans="1:24" s="14" customFormat="1" ht="50.1" customHeight="1" x14ac:dyDescent="0.25">
      <c r="A7" s="326" t="s">
        <v>21</v>
      </c>
      <c r="B7" s="327" t="s">
        <v>186</v>
      </c>
      <c r="C7" s="326" t="s">
        <v>18</v>
      </c>
      <c r="D7" s="328" t="s">
        <v>187</v>
      </c>
      <c r="E7" s="328" t="s">
        <v>217</v>
      </c>
      <c r="F7" s="328" t="s">
        <v>50</v>
      </c>
      <c r="G7" s="327" t="s">
        <v>218</v>
      </c>
      <c r="H7" s="327" t="s">
        <v>307</v>
      </c>
      <c r="I7" s="327" t="s">
        <v>215</v>
      </c>
      <c r="J7" s="327" t="s">
        <v>216</v>
      </c>
      <c r="K7" s="327" t="s">
        <v>198</v>
      </c>
      <c r="L7" s="229" t="s">
        <v>409</v>
      </c>
      <c r="M7" s="229" t="s">
        <v>410</v>
      </c>
      <c r="N7" s="229" t="s">
        <v>411</v>
      </c>
      <c r="O7" s="229" t="s">
        <v>412</v>
      </c>
      <c r="P7" s="229" t="s">
        <v>413</v>
      </c>
      <c r="Q7" s="229" t="s">
        <v>414</v>
      </c>
      <c r="R7" s="229" t="s">
        <v>415</v>
      </c>
      <c r="S7" s="229" t="s">
        <v>416</v>
      </c>
      <c r="T7" s="229" t="s">
        <v>417</v>
      </c>
      <c r="U7" s="229" t="s">
        <v>418</v>
      </c>
    </row>
    <row r="8" spans="1:24" s="14" customFormat="1" ht="21" x14ac:dyDescent="0.25">
      <c r="A8" s="329">
        <v>0</v>
      </c>
      <c r="B8" s="329"/>
      <c r="C8" s="330"/>
      <c r="D8" s="331">
        <v>0</v>
      </c>
      <c r="E8" s="332">
        <v>0</v>
      </c>
      <c r="F8" s="333"/>
      <c r="G8" s="334">
        <f>SUM(RangeCost)</f>
        <v>0</v>
      </c>
      <c r="H8" s="334">
        <f>SUM(RangePrevious)</f>
        <v>0</v>
      </c>
      <c r="I8" s="334">
        <f>SUM(RangeThisRequest)</f>
        <v>0</v>
      </c>
      <c r="J8" s="334">
        <f>SUM(RangeApproved)</f>
        <v>0</v>
      </c>
      <c r="K8" s="334">
        <f>SUM(RangeBalance)</f>
        <v>0</v>
      </c>
      <c r="L8" s="230"/>
      <c r="M8" s="230"/>
      <c r="N8" s="230"/>
      <c r="O8" s="230"/>
      <c r="P8" s="230"/>
      <c r="Q8" s="230"/>
      <c r="R8" s="230"/>
      <c r="S8" s="230"/>
      <c r="T8" s="230"/>
      <c r="U8" s="230"/>
    </row>
    <row r="9" spans="1:24" s="140" customFormat="1" ht="0.15" customHeight="1" x14ac:dyDescent="0.25">
      <c r="A9" s="232">
        <v>0</v>
      </c>
      <c r="B9" s="232">
        <v>0</v>
      </c>
      <c r="C9" s="232">
        <v>0</v>
      </c>
      <c r="D9" s="228">
        <v>0</v>
      </c>
      <c r="E9" s="228">
        <v>0</v>
      </c>
      <c r="F9" s="228">
        <v>0</v>
      </c>
      <c r="G9" s="233">
        <v>0</v>
      </c>
      <c r="H9" s="233">
        <v>0</v>
      </c>
      <c r="I9" s="233">
        <v>0</v>
      </c>
      <c r="J9" s="233">
        <v>0</v>
      </c>
      <c r="K9" s="233">
        <v>0</v>
      </c>
      <c r="L9" s="231">
        <v>0</v>
      </c>
      <c r="M9" s="231">
        <v>0</v>
      </c>
      <c r="N9" s="231">
        <v>0</v>
      </c>
      <c r="O9" s="231">
        <v>0</v>
      </c>
      <c r="P9" s="231">
        <v>0</v>
      </c>
      <c r="Q9" s="231">
        <v>0</v>
      </c>
      <c r="R9" s="231">
        <v>0</v>
      </c>
      <c r="S9" s="231">
        <v>0</v>
      </c>
      <c r="T9" s="231">
        <v>0</v>
      </c>
      <c r="U9" s="231">
        <v>0</v>
      </c>
    </row>
    <row r="10" spans="1:24" s="161" customFormat="1" ht="21" x14ac:dyDescent="0.25">
      <c r="A10" s="173"/>
      <c r="B10" s="173"/>
      <c r="C10" s="173"/>
      <c r="D10" s="173"/>
      <c r="E10" s="175"/>
      <c r="F10" s="175"/>
      <c r="G10" s="176"/>
      <c r="H10" s="174"/>
      <c r="I10" s="176"/>
      <c r="J10" s="174">
        <f t="shared" ref="J10:J30" si="0">I10+H10</f>
        <v>0</v>
      </c>
      <c r="K10" s="174">
        <f t="shared" ref="K10:K30" si="1">G10-J10</f>
        <v>0</v>
      </c>
      <c r="L10" s="175"/>
      <c r="M10" s="175"/>
      <c r="N10" s="175"/>
      <c r="O10" s="175"/>
      <c r="P10" s="175"/>
      <c r="Q10" s="175"/>
      <c r="R10" s="175"/>
      <c r="S10" s="175"/>
      <c r="T10" s="175"/>
      <c r="U10" s="175"/>
    </row>
    <row r="11" spans="1:24" s="161" customFormat="1" ht="21" x14ac:dyDescent="0.25">
      <c r="A11" s="173"/>
      <c r="B11" s="173"/>
      <c r="C11" s="173"/>
      <c r="D11" s="173"/>
      <c r="E11" s="175"/>
      <c r="F11" s="175"/>
      <c r="G11" s="176"/>
      <c r="H11" s="174"/>
      <c r="I11" s="176"/>
      <c r="J11" s="174">
        <f t="shared" si="0"/>
        <v>0</v>
      </c>
      <c r="K11" s="174">
        <f t="shared" si="1"/>
        <v>0</v>
      </c>
      <c r="L11" s="175"/>
      <c r="M11" s="175"/>
      <c r="N11" s="175"/>
      <c r="O11" s="175"/>
      <c r="P11" s="175"/>
      <c r="Q11" s="175"/>
      <c r="R11" s="175"/>
      <c r="S11" s="175"/>
      <c r="T11" s="175"/>
      <c r="U11" s="175"/>
    </row>
    <row r="12" spans="1:24" s="161" customFormat="1" ht="21" x14ac:dyDescent="0.25">
      <c r="A12" s="173"/>
      <c r="B12" s="173"/>
      <c r="C12" s="173"/>
      <c r="D12" s="173"/>
      <c r="E12" s="175"/>
      <c r="F12" s="175"/>
      <c r="G12" s="176"/>
      <c r="H12" s="174"/>
      <c r="I12" s="176"/>
      <c r="J12" s="174">
        <f t="shared" si="0"/>
        <v>0</v>
      </c>
      <c r="K12" s="174">
        <f t="shared" si="1"/>
        <v>0</v>
      </c>
      <c r="L12" s="175"/>
      <c r="M12" s="175"/>
      <c r="N12" s="175"/>
      <c r="O12" s="175"/>
      <c r="P12" s="175"/>
      <c r="Q12" s="175"/>
      <c r="R12" s="175"/>
      <c r="S12" s="175"/>
      <c r="T12" s="175"/>
      <c r="U12" s="175"/>
    </row>
    <row r="13" spans="1:24" s="161" customFormat="1" ht="21" x14ac:dyDescent="0.25">
      <c r="A13" s="173"/>
      <c r="B13" s="173"/>
      <c r="C13" s="173"/>
      <c r="D13" s="173"/>
      <c r="E13" s="175"/>
      <c r="F13" s="175"/>
      <c r="G13" s="176"/>
      <c r="H13" s="174"/>
      <c r="I13" s="176"/>
      <c r="J13" s="174">
        <f t="shared" si="0"/>
        <v>0</v>
      </c>
      <c r="K13" s="174">
        <f t="shared" si="1"/>
        <v>0</v>
      </c>
      <c r="L13" s="175"/>
      <c r="M13" s="175"/>
      <c r="N13" s="175"/>
      <c r="O13" s="175"/>
      <c r="P13" s="175"/>
      <c r="Q13" s="175"/>
      <c r="R13" s="175"/>
      <c r="S13" s="175"/>
      <c r="T13" s="175"/>
      <c r="U13" s="175"/>
    </row>
    <row r="14" spans="1:24" s="161" customFormat="1" ht="21" x14ac:dyDescent="0.25">
      <c r="A14" s="173"/>
      <c r="B14" s="173"/>
      <c r="C14" s="173"/>
      <c r="D14" s="173"/>
      <c r="E14" s="175"/>
      <c r="F14" s="175"/>
      <c r="G14" s="176"/>
      <c r="H14" s="174"/>
      <c r="I14" s="176"/>
      <c r="J14" s="174">
        <f t="shared" si="0"/>
        <v>0</v>
      </c>
      <c r="K14" s="174">
        <f t="shared" si="1"/>
        <v>0</v>
      </c>
      <c r="L14" s="175"/>
      <c r="M14" s="175"/>
      <c r="N14" s="175"/>
      <c r="O14" s="175"/>
      <c r="P14" s="175"/>
      <c r="Q14" s="175"/>
      <c r="R14" s="175"/>
      <c r="S14" s="175"/>
      <c r="T14" s="175"/>
      <c r="U14" s="175"/>
    </row>
    <row r="15" spans="1:24" s="161" customFormat="1" ht="21" x14ac:dyDescent="0.25">
      <c r="A15" s="173"/>
      <c r="B15" s="173"/>
      <c r="C15" s="173"/>
      <c r="D15" s="173"/>
      <c r="E15" s="175"/>
      <c r="F15" s="175"/>
      <c r="G15" s="176"/>
      <c r="H15" s="174"/>
      <c r="I15" s="176"/>
      <c r="J15" s="174">
        <f t="shared" si="0"/>
        <v>0</v>
      </c>
      <c r="K15" s="174">
        <f t="shared" si="1"/>
        <v>0</v>
      </c>
      <c r="L15" s="175"/>
      <c r="M15" s="175"/>
      <c r="N15" s="175"/>
      <c r="O15" s="175"/>
      <c r="P15" s="175"/>
      <c r="Q15" s="175"/>
      <c r="R15" s="175"/>
      <c r="S15" s="175"/>
      <c r="T15" s="175"/>
      <c r="U15" s="175"/>
    </row>
    <row r="16" spans="1:24" s="161" customFormat="1" ht="21" x14ac:dyDescent="0.25">
      <c r="A16" s="151"/>
      <c r="B16" s="151"/>
      <c r="C16" s="151"/>
      <c r="D16" s="151"/>
      <c r="E16" s="152"/>
      <c r="F16" s="152"/>
      <c r="G16" s="162"/>
      <c r="H16" s="156"/>
      <c r="I16" s="162"/>
      <c r="J16" s="156">
        <f t="shared" si="0"/>
        <v>0</v>
      </c>
      <c r="K16" s="156">
        <f t="shared" si="1"/>
        <v>0</v>
      </c>
      <c r="L16" s="152"/>
      <c r="M16" s="152"/>
      <c r="N16" s="152"/>
      <c r="O16" s="152"/>
      <c r="P16" s="152"/>
      <c r="Q16" s="152"/>
      <c r="R16" s="152"/>
      <c r="S16" s="152"/>
      <c r="T16" s="152"/>
      <c r="U16" s="152"/>
    </row>
    <row r="17" spans="1:21" s="161" customFormat="1" ht="21" x14ac:dyDescent="0.25">
      <c r="A17" s="151"/>
      <c r="B17" s="151"/>
      <c r="C17" s="151"/>
      <c r="D17" s="151"/>
      <c r="E17" s="152"/>
      <c r="F17" s="152"/>
      <c r="G17" s="162"/>
      <c r="H17" s="156"/>
      <c r="I17" s="162"/>
      <c r="J17" s="156">
        <f t="shared" si="0"/>
        <v>0</v>
      </c>
      <c r="K17" s="156">
        <f t="shared" si="1"/>
        <v>0</v>
      </c>
      <c r="L17" s="152"/>
      <c r="M17" s="152"/>
      <c r="N17" s="152"/>
      <c r="O17" s="152"/>
      <c r="P17" s="152"/>
      <c r="Q17" s="152"/>
      <c r="R17" s="152"/>
      <c r="S17" s="152"/>
      <c r="T17" s="152"/>
      <c r="U17" s="152"/>
    </row>
    <row r="18" spans="1:21" s="161" customFormat="1" ht="21" x14ac:dyDescent="0.25">
      <c r="A18" s="151"/>
      <c r="B18" s="151"/>
      <c r="C18" s="151"/>
      <c r="D18" s="151"/>
      <c r="E18" s="152"/>
      <c r="F18" s="152"/>
      <c r="G18" s="162"/>
      <c r="H18" s="156"/>
      <c r="I18" s="162"/>
      <c r="J18" s="156">
        <f t="shared" si="0"/>
        <v>0</v>
      </c>
      <c r="K18" s="156">
        <f t="shared" si="1"/>
        <v>0</v>
      </c>
      <c r="L18" s="152"/>
      <c r="M18" s="152"/>
      <c r="N18" s="152"/>
      <c r="O18" s="152"/>
      <c r="P18" s="152"/>
      <c r="Q18" s="152"/>
      <c r="R18" s="152"/>
      <c r="S18" s="152"/>
      <c r="T18" s="152"/>
      <c r="U18" s="152"/>
    </row>
    <row r="19" spans="1:21" s="161" customFormat="1" ht="21" x14ac:dyDescent="0.25">
      <c r="A19" s="151"/>
      <c r="B19" s="151"/>
      <c r="C19" s="151"/>
      <c r="D19" s="151"/>
      <c r="E19" s="152"/>
      <c r="F19" s="152"/>
      <c r="G19" s="162"/>
      <c r="H19" s="156"/>
      <c r="I19" s="162"/>
      <c r="J19" s="156">
        <f t="shared" si="0"/>
        <v>0</v>
      </c>
      <c r="K19" s="156">
        <f t="shared" si="1"/>
        <v>0</v>
      </c>
      <c r="L19" s="152"/>
      <c r="M19" s="152"/>
      <c r="N19" s="152"/>
      <c r="O19" s="152"/>
      <c r="P19" s="152"/>
      <c r="Q19" s="152"/>
      <c r="R19" s="152"/>
      <c r="S19" s="152"/>
      <c r="T19" s="152"/>
      <c r="U19" s="152"/>
    </row>
    <row r="20" spans="1:21" s="161" customFormat="1" ht="21" x14ac:dyDescent="0.25">
      <c r="A20" s="151"/>
      <c r="B20" s="151"/>
      <c r="C20" s="151"/>
      <c r="D20" s="151"/>
      <c r="E20" s="152"/>
      <c r="F20" s="152"/>
      <c r="G20" s="162"/>
      <c r="H20" s="156"/>
      <c r="I20" s="162"/>
      <c r="J20" s="156">
        <f t="shared" si="0"/>
        <v>0</v>
      </c>
      <c r="K20" s="156">
        <f t="shared" si="1"/>
        <v>0</v>
      </c>
      <c r="L20" s="152"/>
      <c r="M20" s="152"/>
      <c r="N20" s="152"/>
      <c r="O20" s="152"/>
      <c r="P20" s="152"/>
      <c r="Q20" s="152"/>
      <c r="R20" s="152"/>
      <c r="S20" s="152"/>
      <c r="T20" s="152"/>
      <c r="U20" s="152"/>
    </row>
    <row r="21" spans="1:21" s="161" customFormat="1" ht="21" x14ac:dyDescent="0.25">
      <c r="A21" s="151"/>
      <c r="B21" s="151"/>
      <c r="C21" s="151"/>
      <c r="D21" s="151"/>
      <c r="E21" s="152"/>
      <c r="F21" s="152"/>
      <c r="G21" s="162"/>
      <c r="H21" s="156"/>
      <c r="I21" s="162"/>
      <c r="J21" s="156">
        <f t="shared" si="0"/>
        <v>0</v>
      </c>
      <c r="K21" s="156">
        <f t="shared" si="1"/>
        <v>0</v>
      </c>
      <c r="L21" s="152"/>
      <c r="M21" s="152"/>
      <c r="N21" s="152"/>
      <c r="O21" s="152"/>
      <c r="P21" s="152"/>
      <c r="Q21" s="152"/>
      <c r="R21" s="152"/>
      <c r="S21" s="152"/>
      <c r="T21" s="152"/>
      <c r="U21" s="152"/>
    </row>
    <row r="22" spans="1:21" s="161" customFormat="1" ht="21" x14ac:dyDescent="0.25">
      <c r="A22" s="173"/>
      <c r="B22" s="173"/>
      <c r="C22" s="173"/>
      <c r="D22" s="173"/>
      <c r="E22" s="175"/>
      <c r="F22" s="175"/>
      <c r="G22" s="176"/>
      <c r="H22" s="174"/>
      <c r="I22" s="176"/>
      <c r="J22" s="174">
        <f t="shared" si="0"/>
        <v>0</v>
      </c>
      <c r="K22" s="174">
        <f t="shared" si="1"/>
        <v>0</v>
      </c>
      <c r="L22" s="175"/>
      <c r="M22" s="175"/>
      <c r="N22" s="175"/>
      <c r="O22" s="175"/>
      <c r="P22" s="175"/>
      <c r="Q22" s="175"/>
      <c r="R22" s="175"/>
      <c r="S22" s="175"/>
      <c r="T22" s="175"/>
      <c r="U22" s="175"/>
    </row>
    <row r="23" spans="1:21" s="161" customFormat="1" ht="21" x14ac:dyDescent="0.25">
      <c r="A23" s="173"/>
      <c r="B23" s="173"/>
      <c r="C23" s="173"/>
      <c r="D23" s="173"/>
      <c r="E23" s="175"/>
      <c r="F23" s="175"/>
      <c r="G23" s="176"/>
      <c r="H23" s="174"/>
      <c r="I23" s="176"/>
      <c r="J23" s="174">
        <f t="shared" si="0"/>
        <v>0</v>
      </c>
      <c r="K23" s="174">
        <f t="shared" si="1"/>
        <v>0</v>
      </c>
      <c r="L23" s="175"/>
      <c r="M23" s="175"/>
      <c r="N23" s="175"/>
      <c r="O23" s="175"/>
      <c r="P23" s="175"/>
      <c r="Q23" s="175"/>
      <c r="R23" s="175"/>
      <c r="S23" s="175"/>
      <c r="T23" s="175"/>
      <c r="U23" s="175"/>
    </row>
    <row r="24" spans="1:21" s="161" customFormat="1" ht="21" x14ac:dyDescent="0.25">
      <c r="A24" s="173"/>
      <c r="B24" s="173"/>
      <c r="C24" s="173"/>
      <c r="D24" s="173"/>
      <c r="E24" s="175"/>
      <c r="F24" s="175"/>
      <c r="G24" s="176"/>
      <c r="H24" s="174"/>
      <c r="I24" s="176"/>
      <c r="J24" s="174">
        <f t="shared" si="0"/>
        <v>0</v>
      </c>
      <c r="K24" s="174">
        <f t="shared" si="1"/>
        <v>0</v>
      </c>
      <c r="L24" s="175"/>
      <c r="M24" s="175"/>
      <c r="N24" s="175"/>
      <c r="O24" s="175"/>
      <c r="P24" s="175"/>
      <c r="Q24" s="175"/>
      <c r="R24" s="175"/>
      <c r="S24" s="175"/>
      <c r="T24" s="175"/>
      <c r="U24" s="175"/>
    </row>
    <row r="25" spans="1:21" s="161" customFormat="1" ht="21" x14ac:dyDescent="0.25">
      <c r="A25" s="173"/>
      <c r="B25" s="173"/>
      <c r="C25" s="173"/>
      <c r="D25" s="173"/>
      <c r="E25" s="175"/>
      <c r="F25" s="175"/>
      <c r="G25" s="176"/>
      <c r="H25" s="174"/>
      <c r="I25" s="176"/>
      <c r="J25" s="174">
        <f t="shared" si="0"/>
        <v>0</v>
      </c>
      <c r="K25" s="174">
        <f t="shared" si="1"/>
        <v>0</v>
      </c>
      <c r="L25" s="175"/>
      <c r="M25" s="175"/>
      <c r="N25" s="175"/>
      <c r="O25" s="175"/>
      <c r="P25" s="175"/>
      <c r="Q25" s="175"/>
      <c r="R25" s="175"/>
      <c r="S25" s="175"/>
      <c r="T25" s="175"/>
      <c r="U25" s="175"/>
    </row>
    <row r="26" spans="1:21" s="161" customFormat="1" ht="21" x14ac:dyDescent="0.25">
      <c r="A26" s="173"/>
      <c r="B26" s="173"/>
      <c r="C26" s="173"/>
      <c r="D26" s="173"/>
      <c r="E26" s="175"/>
      <c r="F26" s="175"/>
      <c r="G26" s="176"/>
      <c r="H26" s="174"/>
      <c r="I26" s="176"/>
      <c r="J26" s="174">
        <f t="shared" si="0"/>
        <v>0</v>
      </c>
      <c r="K26" s="174">
        <f t="shared" si="1"/>
        <v>0</v>
      </c>
      <c r="L26" s="175"/>
      <c r="M26" s="175"/>
      <c r="N26" s="175"/>
      <c r="O26" s="175"/>
      <c r="P26" s="175"/>
      <c r="Q26" s="175"/>
      <c r="R26" s="175"/>
      <c r="S26" s="175"/>
      <c r="T26" s="175"/>
      <c r="U26" s="175"/>
    </row>
    <row r="27" spans="1:21" s="161" customFormat="1" ht="21" x14ac:dyDescent="0.25">
      <c r="A27" s="151"/>
      <c r="B27" s="151"/>
      <c r="C27" s="151"/>
      <c r="D27" s="151"/>
      <c r="E27" s="152"/>
      <c r="F27" s="152"/>
      <c r="G27" s="162"/>
      <c r="H27" s="156"/>
      <c r="I27" s="162"/>
      <c r="J27" s="156">
        <f t="shared" si="0"/>
        <v>0</v>
      </c>
      <c r="K27" s="156">
        <f t="shared" si="1"/>
        <v>0</v>
      </c>
      <c r="L27" s="152"/>
      <c r="M27" s="152"/>
      <c r="N27" s="152"/>
      <c r="O27" s="152"/>
      <c r="P27" s="152"/>
      <c r="Q27" s="152"/>
      <c r="R27" s="152"/>
      <c r="S27" s="152"/>
      <c r="T27" s="152"/>
      <c r="U27" s="152"/>
    </row>
    <row r="28" spans="1:21" s="161" customFormat="1" ht="21" x14ac:dyDescent="0.25">
      <c r="A28" s="151"/>
      <c r="B28" s="151"/>
      <c r="C28" s="151"/>
      <c r="D28" s="151"/>
      <c r="E28" s="152"/>
      <c r="F28" s="152"/>
      <c r="G28" s="162"/>
      <c r="H28" s="156"/>
      <c r="I28" s="162"/>
      <c r="J28" s="156">
        <f t="shared" si="0"/>
        <v>0</v>
      </c>
      <c r="K28" s="156">
        <f t="shared" si="1"/>
        <v>0</v>
      </c>
      <c r="L28" s="152"/>
      <c r="M28" s="152"/>
      <c r="N28" s="152"/>
      <c r="O28" s="152"/>
      <c r="P28" s="152"/>
      <c r="Q28" s="152"/>
      <c r="R28" s="152"/>
      <c r="S28" s="152"/>
      <c r="T28" s="152"/>
      <c r="U28" s="152"/>
    </row>
    <row r="29" spans="1:21" s="161" customFormat="1" ht="21" x14ac:dyDescent="0.25">
      <c r="A29" s="151"/>
      <c r="B29" s="151"/>
      <c r="C29" s="151"/>
      <c r="D29" s="151"/>
      <c r="E29" s="152"/>
      <c r="F29" s="152"/>
      <c r="G29" s="162"/>
      <c r="H29" s="156"/>
      <c r="I29" s="162"/>
      <c r="J29" s="156">
        <f t="shared" si="0"/>
        <v>0</v>
      </c>
      <c r="K29" s="156">
        <f t="shared" si="1"/>
        <v>0</v>
      </c>
      <c r="L29" s="152"/>
      <c r="M29" s="152"/>
      <c r="N29" s="152"/>
      <c r="O29" s="152"/>
      <c r="P29" s="152"/>
      <c r="Q29" s="152"/>
      <c r="R29" s="152"/>
      <c r="S29" s="152"/>
      <c r="T29" s="152"/>
      <c r="U29" s="152"/>
    </row>
    <row r="30" spans="1:21" s="161" customFormat="1" ht="21" x14ac:dyDescent="0.25">
      <c r="A30" s="151"/>
      <c r="B30" s="151"/>
      <c r="C30" s="151"/>
      <c r="D30" s="151"/>
      <c r="E30" s="152"/>
      <c r="F30" s="152"/>
      <c r="G30" s="162"/>
      <c r="H30" s="156"/>
      <c r="I30" s="162"/>
      <c r="J30" s="156">
        <f t="shared" si="0"/>
        <v>0</v>
      </c>
      <c r="K30" s="156">
        <f t="shared" si="1"/>
        <v>0</v>
      </c>
      <c r="L30" s="152"/>
      <c r="M30" s="152"/>
      <c r="N30" s="152"/>
      <c r="O30" s="152"/>
      <c r="P30" s="152"/>
      <c r="Q30" s="152"/>
      <c r="R30" s="152"/>
      <c r="S30" s="152"/>
      <c r="T30" s="152"/>
      <c r="U30" s="152"/>
    </row>
    <row r="31" spans="1:21" s="140" customFormat="1" ht="15" x14ac:dyDescent="0.25">
      <c r="A31" s="9"/>
      <c r="B31" s="9"/>
      <c r="C31" s="9"/>
      <c r="D31" s="9"/>
      <c r="E31" s="9"/>
      <c r="F31" s="9"/>
      <c r="G31" s="9"/>
      <c r="H31" s="9"/>
      <c r="I31" s="9"/>
      <c r="J31" s="9"/>
      <c r="K31" s="9"/>
      <c r="L31" s="9"/>
      <c r="M31" s="9"/>
      <c r="N31" s="9"/>
      <c r="O31" s="40"/>
      <c r="P31" s="40"/>
      <c r="Q31" s="40"/>
      <c r="R31" s="40"/>
      <c r="S31" s="40"/>
      <c r="T31" s="40"/>
      <c r="U31" s="40"/>
    </row>
    <row r="32" spans="1:21" s="140" customFormat="1" ht="15" x14ac:dyDescent="0.25">
      <c r="A32" s="9"/>
      <c r="B32" s="9"/>
      <c r="C32" s="9"/>
      <c r="D32" s="9"/>
      <c r="E32" s="9"/>
      <c r="F32" s="9"/>
      <c r="G32" s="9"/>
      <c r="H32" s="9"/>
      <c r="I32" s="9"/>
      <c r="J32" s="9"/>
      <c r="K32" s="9"/>
      <c r="L32" s="9"/>
      <c r="M32" s="9"/>
      <c r="N32" s="9"/>
      <c r="O32" s="40"/>
      <c r="P32" s="40"/>
      <c r="Q32" s="40"/>
      <c r="R32" s="40"/>
      <c r="S32" s="40"/>
      <c r="T32" s="40"/>
      <c r="U32" s="40"/>
    </row>
    <row r="33" spans="1:21" s="140" customFormat="1" ht="15" x14ac:dyDescent="0.25">
      <c r="A33" s="9"/>
      <c r="B33" s="9"/>
      <c r="C33" s="9"/>
      <c r="D33" s="9"/>
      <c r="E33" s="9"/>
      <c r="F33" s="9"/>
      <c r="G33" s="9"/>
      <c r="H33" s="9"/>
      <c r="I33" s="9"/>
      <c r="J33" s="9"/>
      <c r="K33" s="9"/>
      <c r="L33" s="9"/>
      <c r="M33" s="9"/>
      <c r="N33" s="9"/>
      <c r="O33" s="40"/>
      <c r="P33" s="40"/>
      <c r="Q33" s="40"/>
      <c r="R33" s="40"/>
      <c r="S33" s="40"/>
      <c r="T33" s="40"/>
      <c r="U33" s="40"/>
    </row>
    <row r="34" spans="1:21" s="140" customFormat="1" ht="15" x14ac:dyDescent="0.25">
      <c r="A34" s="9"/>
      <c r="B34" s="9"/>
      <c r="C34" s="9"/>
      <c r="D34" s="9"/>
      <c r="E34" s="9"/>
      <c r="F34" s="9"/>
      <c r="G34" s="9"/>
      <c r="H34" s="9"/>
      <c r="I34" s="9"/>
      <c r="J34" s="9"/>
      <c r="K34" s="9"/>
      <c r="L34" s="9"/>
      <c r="M34" s="9"/>
      <c r="N34" s="9"/>
      <c r="O34" s="40"/>
      <c r="P34" s="40"/>
      <c r="Q34" s="40"/>
      <c r="R34" s="40"/>
      <c r="S34" s="40"/>
      <c r="T34" s="40"/>
      <c r="U34" s="40"/>
    </row>
    <row r="35" spans="1:21" s="140" customFormat="1" ht="15" x14ac:dyDescent="0.25">
      <c r="A35" s="9"/>
      <c r="B35" s="9"/>
      <c r="C35" s="9"/>
      <c r="D35" s="9"/>
      <c r="E35" s="9"/>
      <c r="F35" s="9"/>
      <c r="G35" s="9"/>
      <c r="H35" s="9"/>
      <c r="I35" s="9"/>
      <c r="J35" s="9"/>
      <c r="K35" s="9"/>
      <c r="L35" s="9"/>
      <c r="M35" s="9"/>
      <c r="N35" s="9"/>
      <c r="O35" s="40"/>
      <c r="P35" s="40"/>
      <c r="Q35" s="40"/>
      <c r="R35" s="40"/>
      <c r="S35" s="40"/>
      <c r="T35" s="40"/>
      <c r="U35" s="40"/>
    </row>
    <row r="36" spans="1:21" s="140" customFormat="1" ht="15" x14ac:dyDescent="0.25">
      <c r="A36" s="9"/>
      <c r="B36" s="9"/>
      <c r="C36" s="9"/>
      <c r="D36" s="9"/>
      <c r="E36" s="9"/>
      <c r="F36" s="9"/>
      <c r="G36" s="9"/>
      <c r="H36" s="9"/>
      <c r="I36" s="9"/>
      <c r="J36" s="9"/>
      <c r="K36" s="9"/>
      <c r="L36" s="9"/>
      <c r="M36" s="9"/>
      <c r="N36" s="9"/>
      <c r="O36" s="40"/>
      <c r="P36" s="40"/>
      <c r="Q36" s="40"/>
      <c r="R36" s="40"/>
      <c r="S36" s="40"/>
      <c r="T36" s="40"/>
      <c r="U36" s="40"/>
    </row>
    <row r="37" spans="1:21" s="140" customFormat="1" ht="15" x14ac:dyDescent="0.25">
      <c r="A37" s="9"/>
      <c r="B37" s="9"/>
      <c r="C37" s="9"/>
      <c r="D37" s="9"/>
      <c r="E37" s="9"/>
      <c r="F37" s="9"/>
      <c r="G37" s="9"/>
      <c r="H37" s="9"/>
      <c r="I37" s="9"/>
      <c r="J37" s="9"/>
      <c r="K37" s="9"/>
      <c r="L37" s="9"/>
      <c r="M37" s="9"/>
      <c r="N37" s="9"/>
      <c r="O37" s="40"/>
      <c r="P37" s="40"/>
      <c r="Q37" s="40"/>
      <c r="R37" s="40"/>
      <c r="S37" s="40"/>
      <c r="T37" s="40"/>
      <c r="U37" s="40"/>
    </row>
    <row r="38" spans="1:21" s="140" customFormat="1" ht="15" x14ac:dyDescent="0.25">
      <c r="A38" s="9"/>
      <c r="B38" s="9"/>
      <c r="C38" s="9"/>
      <c r="D38" s="9"/>
      <c r="E38" s="9"/>
      <c r="F38" s="9"/>
      <c r="G38" s="9"/>
      <c r="H38" s="9"/>
      <c r="I38" s="9"/>
      <c r="J38" s="9"/>
      <c r="K38" s="9"/>
      <c r="L38" s="9"/>
      <c r="M38" s="9"/>
      <c r="N38" s="9"/>
      <c r="O38" s="40"/>
      <c r="P38" s="40"/>
      <c r="Q38" s="40"/>
      <c r="R38" s="40"/>
      <c r="S38" s="40"/>
      <c r="T38" s="40"/>
      <c r="U38" s="40"/>
    </row>
    <row r="39" spans="1:21" s="140" customFormat="1" ht="15" x14ac:dyDescent="0.25">
      <c r="A39" s="9"/>
      <c r="B39" s="9"/>
      <c r="C39" s="9"/>
      <c r="D39" s="9"/>
      <c r="E39" s="9"/>
      <c r="F39" s="9"/>
      <c r="G39" s="9"/>
      <c r="H39" s="9"/>
      <c r="I39" s="9"/>
      <c r="J39" s="9"/>
      <c r="K39" s="9"/>
      <c r="L39" s="9"/>
      <c r="M39" s="9"/>
      <c r="N39" s="9"/>
      <c r="O39" s="40"/>
      <c r="P39" s="40"/>
      <c r="Q39" s="40"/>
      <c r="R39" s="40"/>
      <c r="S39" s="40"/>
      <c r="T39" s="40"/>
      <c r="U39" s="40"/>
    </row>
    <row r="40" spans="1:21" s="140" customFormat="1" ht="15" x14ac:dyDescent="0.25">
      <c r="A40" s="9"/>
      <c r="B40" s="9"/>
      <c r="C40" s="9"/>
      <c r="D40" s="9"/>
      <c r="E40" s="9"/>
      <c r="F40" s="9"/>
      <c r="G40" s="9"/>
      <c r="H40" s="9"/>
      <c r="I40" s="9"/>
      <c r="J40" s="9"/>
      <c r="K40" s="9"/>
      <c r="L40" s="9"/>
      <c r="M40" s="9"/>
      <c r="N40" s="9"/>
      <c r="O40" s="40"/>
      <c r="P40" s="40"/>
      <c r="Q40" s="40"/>
      <c r="R40" s="40"/>
      <c r="S40" s="40"/>
      <c r="T40" s="40"/>
      <c r="U40" s="40"/>
    </row>
    <row r="41" spans="1:21" s="140" customFormat="1" ht="15" x14ac:dyDescent="0.25">
      <c r="A41" s="9"/>
      <c r="B41" s="9"/>
      <c r="C41" s="9"/>
      <c r="D41" s="9"/>
      <c r="E41" s="9"/>
      <c r="F41" s="9"/>
      <c r="G41" s="9"/>
      <c r="H41" s="9"/>
      <c r="I41" s="9"/>
      <c r="J41" s="9"/>
      <c r="K41" s="9"/>
      <c r="L41" s="9"/>
      <c r="M41" s="9"/>
      <c r="N41" s="9"/>
      <c r="O41" s="40"/>
      <c r="P41" s="40"/>
      <c r="Q41" s="40"/>
      <c r="R41" s="40"/>
      <c r="S41" s="40"/>
      <c r="T41" s="40"/>
      <c r="U41" s="40"/>
    </row>
    <row r="42" spans="1:21" s="140" customFormat="1" ht="15" x14ac:dyDescent="0.25">
      <c r="A42" s="9"/>
      <c r="B42" s="9"/>
      <c r="C42" s="9"/>
      <c r="D42" s="9"/>
      <c r="E42" s="9"/>
      <c r="F42" s="9"/>
      <c r="G42" s="9"/>
      <c r="H42" s="9"/>
      <c r="I42" s="9"/>
      <c r="J42" s="9"/>
      <c r="K42" s="9"/>
      <c r="L42" s="9"/>
      <c r="M42" s="9"/>
      <c r="N42" s="9"/>
      <c r="O42" s="40"/>
      <c r="P42" s="40"/>
      <c r="Q42" s="40"/>
      <c r="R42" s="40"/>
      <c r="S42" s="40"/>
      <c r="T42" s="40"/>
      <c r="U42" s="40"/>
    </row>
    <row r="43" spans="1:21" s="140" customFormat="1" ht="15" x14ac:dyDescent="0.25">
      <c r="A43" s="9"/>
      <c r="B43" s="9"/>
      <c r="C43" s="9"/>
      <c r="D43" s="9"/>
      <c r="E43" s="9"/>
      <c r="F43" s="9"/>
      <c r="G43" s="9"/>
      <c r="H43" s="9"/>
      <c r="I43" s="9"/>
      <c r="J43" s="9"/>
      <c r="K43" s="9"/>
      <c r="L43" s="9"/>
      <c r="M43" s="9"/>
      <c r="N43" s="9"/>
      <c r="O43" s="40"/>
      <c r="P43" s="40"/>
      <c r="Q43" s="40"/>
      <c r="R43" s="40"/>
      <c r="S43" s="40"/>
      <c r="T43" s="40"/>
      <c r="U43" s="40"/>
    </row>
    <row r="44" spans="1:21" s="140" customFormat="1" ht="15" x14ac:dyDescent="0.25">
      <c r="A44" s="9"/>
      <c r="B44" s="9"/>
      <c r="C44" s="9"/>
      <c r="D44" s="9"/>
      <c r="E44" s="9"/>
      <c r="F44" s="9"/>
      <c r="G44" s="9"/>
      <c r="H44" s="9"/>
      <c r="I44" s="9"/>
      <c r="J44" s="9"/>
      <c r="K44" s="9"/>
      <c r="L44" s="9"/>
      <c r="M44" s="9"/>
      <c r="N44" s="9"/>
      <c r="O44" s="40"/>
      <c r="P44" s="40"/>
      <c r="Q44" s="40"/>
      <c r="R44" s="40"/>
      <c r="S44" s="40"/>
      <c r="T44" s="40"/>
      <c r="U44" s="40"/>
    </row>
    <row r="45" spans="1:21" s="140" customFormat="1" ht="15" x14ac:dyDescent="0.25">
      <c r="A45" s="9"/>
      <c r="B45" s="9"/>
      <c r="C45" s="9"/>
      <c r="D45" s="9"/>
      <c r="E45" s="9"/>
      <c r="F45" s="9"/>
      <c r="G45" s="9"/>
      <c r="H45" s="9"/>
      <c r="I45" s="9"/>
      <c r="J45" s="9"/>
      <c r="K45" s="9"/>
      <c r="L45" s="9"/>
      <c r="M45" s="9"/>
      <c r="N45" s="9"/>
      <c r="O45" s="40"/>
      <c r="P45" s="40"/>
      <c r="Q45" s="40"/>
      <c r="R45" s="40"/>
      <c r="S45" s="40"/>
      <c r="T45" s="40"/>
      <c r="U45" s="40"/>
    </row>
    <row r="46" spans="1:21" s="140" customFormat="1" ht="15" x14ac:dyDescent="0.25">
      <c r="A46" s="9"/>
      <c r="B46" s="9"/>
      <c r="C46" s="9"/>
      <c r="D46" s="9"/>
      <c r="E46" s="9"/>
      <c r="F46" s="9"/>
      <c r="G46" s="9"/>
      <c r="H46" s="9"/>
      <c r="I46" s="9"/>
      <c r="J46" s="9"/>
      <c r="K46" s="9"/>
      <c r="L46" s="9"/>
      <c r="M46" s="9"/>
      <c r="N46" s="9"/>
      <c r="O46" s="40"/>
      <c r="P46" s="40"/>
      <c r="Q46" s="40"/>
      <c r="R46" s="40"/>
      <c r="S46" s="40"/>
      <c r="T46" s="40"/>
      <c r="U46" s="40"/>
    </row>
    <row r="47" spans="1:21" s="140" customFormat="1" ht="15" x14ac:dyDescent="0.25">
      <c r="A47" s="9"/>
      <c r="B47" s="9"/>
      <c r="C47" s="9"/>
      <c r="D47" s="9"/>
      <c r="E47" s="9"/>
      <c r="F47" s="9"/>
      <c r="G47" s="9"/>
      <c r="H47" s="9"/>
      <c r="I47" s="9"/>
      <c r="J47" s="9"/>
      <c r="K47" s="9"/>
      <c r="L47" s="9"/>
      <c r="M47" s="9"/>
      <c r="N47" s="9"/>
      <c r="O47" s="40"/>
      <c r="P47" s="40"/>
      <c r="Q47" s="40"/>
      <c r="R47" s="40"/>
      <c r="S47" s="40"/>
      <c r="T47" s="40"/>
      <c r="U47" s="40"/>
    </row>
    <row r="48" spans="1:21" s="140" customFormat="1" ht="15" x14ac:dyDescent="0.25">
      <c r="A48" s="9"/>
      <c r="B48" s="9"/>
      <c r="C48" s="9"/>
      <c r="D48" s="9"/>
      <c r="E48" s="9"/>
      <c r="F48" s="9"/>
      <c r="G48" s="9"/>
      <c r="H48" s="9"/>
      <c r="I48" s="9"/>
      <c r="J48" s="9"/>
      <c r="K48" s="9"/>
      <c r="L48" s="9"/>
      <c r="M48" s="9"/>
      <c r="N48" s="9"/>
      <c r="O48" s="40"/>
      <c r="P48" s="40"/>
      <c r="Q48" s="40"/>
      <c r="R48" s="40"/>
      <c r="S48" s="40"/>
      <c r="T48" s="40"/>
      <c r="U48" s="40"/>
    </row>
    <row r="49" spans="1:21" s="140" customFormat="1" ht="15" x14ac:dyDescent="0.25">
      <c r="A49" s="9"/>
      <c r="B49" s="9"/>
      <c r="C49" s="9"/>
      <c r="D49" s="9"/>
      <c r="E49" s="9"/>
      <c r="F49" s="9"/>
      <c r="G49" s="9"/>
      <c r="H49" s="9"/>
      <c r="I49" s="9"/>
      <c r="J49" s="9"/>
      <c r="K49" s="9"/>
      <c r="L49" s="9"/>
      <c r="M49" s="9"/>
      <c r="N49" s="9"/>
      <c r="O49" s="40"/>
      <c r="P49" s="40"/>
      <c r="Q49" s="40"/>
      <c r="R49" s="40"/>
      <c r="S49" s="40"/>
      <c r="T49" s="40"/>
      <c r="U49" s="40"/>
    </row>
    <row r="50" spans="1:21" s="140" customFormat="1" ht="15" x14ac:dyDescent="0.25">
      <c r="A50" s="9"/>
      <c r="B50" s="9"/>
      <c r="C50" s="9"/>
      <c r="D50" s="9"/>
      <c r="E50" s="9"/>
      <c r="F50" s="9"/>
      <c r="G50" s="9"/>
      <c r="H50" s="9"/>
      <c r="I50" s="9"/>
      <c r="J50" s="9"/>
      <c r="K50" s="9"/>
      <c r="L50" s="9"/>
      <c r="M50" s="9"/>
      <c r="N50" s="9"/>
      <c r="O50" s="40"/>
      <c r="P50" s="40"/>
      <c r="Q50" s="40"/>
      <c r="R50" s="40"/>
      <c r="S50" s="40"/>
      <c r="T50" s="40"/>
      <c r="U50" s="40"/>
    </row>
    <row r="51" spans="1:21" s="140" customFormat="1" ht="15" x14ac:dyDescent="0.25">
      <c r="A51" s="9"/>
      <c r="B51" s="9"/>
      <c r="C51" s="9"/>
      <c r="D51" s="9"/>
      <c r="E51" s="9"/>
      <c r="F51" s="9"/>
      <c r="G51" s="9"/>
      <c r="H51" s="9"/>
      <c r="I51" s="9"/>
      <c r="J51" s="9"/>
      <c r="K51" s="9"/>
      <c r="L51" s="9"/>
      <c r="M51" s="9"/>
      <c r="N51" s="9"/>
      <c r="O51" s="40"/>
      <c r="P51" s="40"/>
      <c r="Q51" s="40"/>
      <c r="R51" s="40"/>
      <c r="S51" s="40"/>
      <c r="T51" s="40"/>
      <c r="U51" s="40"/>
    </row>
    <row r="52" spans="1:21" s="140" customFormat="1" ht="15" x14ac:dyDescent="0.25">
      <c r="A52" s="9"/>
      <c r="B52" s="9"/>
      <c r="C52" s="9"/>
      <c r="D52" s="9"/>
      <c r="E52" s="9"/>
      <c r="F52" s="9"/>
      <c r="G52" s="9"/>
      <c r="H52" s="9"/>
      <c r="I52" s="9"/>
      <c r="J52" s="9"/>
      <c r="K52" s="9"/>
      <c r="L52" s="9"/>
      <c r="M52" s="9"/>
      <c r="N52" s="9"/>
      <c r="O52" s="40"/>
      <c r="P52" s="40"/>
      <c r="Q52" s="40"/>
      <c r="R52" s="40"/>
      <c r="S52" s="40"/>
      <c r="T52" s="40"/>
      <c r="U52" s="40"/>
    </row>
    <row r="53" spans="1:21" s="140" customFormat="1" ht="15" x14ac:dyDescent="0.25">
      <c r="A53" s="9"/>
      <c r="B53" s="9"/>
      <c r="C53" s="9"/>
      <c r="D53" s="9"/>
      <c r="E53" s="9"/>
      <c r="F53" s="9"/>
      <c r="G53" s="9"/>
      <c r="H53" s="9"/>
      <c r="I53" s="9"/>
      <c r="J53" s="9"/>
      <c r="K53" s="9"/>
      <c r="L53" s="9"/>
      <c r="M53" s="9"/>
      <c r="N53" s="9"/>
      <c r="O53" s="40"/>
      <c r="P53" s="40"/>
      <c r="Q53" s="40"/>
      <c r="R53" s="40"/>
      <c r="S53" s="40"/>
      <c r="T53" s="40"/>
      <c r="U53" s="40"/>
    </row>
    <row r="54" spans="1:21" s="140" customFormat="1" ht="15" x14ac:dyDescent="0.25">
      <c r="A54" s="9"/>
      <c r="B54" s="9"/>
      <c r="C54" s="9"/>
      <c r="D54" s="9"/>
      <c r="E54" s="9"/>
      <c r="F54" s="9"/>
      <c r="G54" s="9"/>
      <c r="H54" s="9"/>
      <c r="I54" s="9"/>
      <c r="J54" s="9"/>
      <c r="K54" s="9"/>
      <c r="L54" s="9"/>
      <c r="M54" s="9"/>
      <c r="N54" s="9"/>
      <c r="O54" s="40"/>
      <c r="P54" s="40"/>
      <c r="Q54" s="40"/>
      <c r="R54" s="40"/>
      <c r="S54" s="40"/>
      <c r="T54" s="40"/>
      <c r="U54" s="40"/>
    </row>
    <row r="55" spans="1:21" s="140" customFormat="1" ht="15" x14ac:dyDescent="0.25">
      <c r="A55" s="9"/>
      <c r="B55" s="9"/>
      <c r="C55" s="9"/>
      <c r="D55" s="9"/>
      <c r="E55" s="9"/>
      <c r="F55" s="9"/>
      <c r="G55" s="9"/>
      <c r="H55" s="9"/>
      <c r="I55" s="9"/>
      <c r="J55" s="9"/>
      <c r="K55" s="9"/>
      <c r="L55" s="9"/>
      <c r="M55" s="9"/>
      <c r="N55" s="9"/>
      <c r="O55" s="40"/>
      <c r="P55" s="40"/>
      <c r="Q55" s="40"/>
      <c r="R55" s="40"/>
      <c r="S55" s="40"/>
      <c r="T55" s="40"/>
      <c r="U55" s="40"/>
    </row>
    <row r="56" spans="1:21" s="140" customFormat="1" ht="15" x14ac:dyDescent="0.25">
      <c r="A56" s="9"/>
      <c r="B56" s="9"/>
      <c r="C56" s="9"/>
      <c r="D56" s="9"/>
      <c r="E56" s="9"/>
      <c r="F56" s="9"/>
      <c r="G56" s="9"/>
      <c r="H56" s="9"/>
      <c r="I56" s="9"/>
      <c r="J56" s="9"/>
      <c r="K56" s="9"/>
      <c r="L56" s="9"/>
      <c r="M56" s="9"/>
      <c r="N56" s="9"/>
      <c r="O56" s="40"/>
      <c r="P56" s="40"/>
      <c r="Q56" s="40"/>
      <c r="R56" s="40"/>
      <c r="S56" s="40"/>
      <c r="T56" s="40"/>
      <c r="U56" s="40"/>
    </row>
    <row r="57" spans="1:21" s="140" customFormat="1" ht="15" x14ac:dyDescent="0.25">
      <c r="A57" s="9"/>
      <c r="B57" s="9"/>
      <c r="C57" s="9"/>
      <c r="D57" s="9"/>
      <c r="E57" s="9"/>
      <c r="F57" s="9"/>
      <c r="G57" s="9"/>
      <c r="H57" s="9"/>
      <c r="I57" s="9"/>
      <c r="J57" s="9"/>
      <c r="K57" s="9"/>
      <c r="L57" s="9"/>
      <c r="M57" s="9"/>
      <c r="N57" s="9"/>
      <c r="O57" s="40"/>
      <c r="P57" s="40"/>
      <c r="Q57" s="40"/>
      <c r="R57" s="40"/>
      <c r="S57" s="40"/>
      <c r="T57" s="40"/>
      <c r="U57" s="40"/>
    </row>
    <row r="58" spans="1:21" s="140" customFormat="1" ht="15" x14ac:dyDescent="0.25">
      <c r="A58" s="9"/>
      <c r="B58" s="9"/>
      <c r="C58" s="9"/>
      <c r="D58" s="9"/>
      <c r="E58" s="9"/>
      <c r="F58" s="9"/>
      <c r="G58" s="9"/>
      <c r="H58" s="9"/>
      <c r="I58" s="9"/>
      <c r="J58" s="9"/>
      <c r="K58" s="9"/>
      <c r="L58" s="9"/>
      <c r="M58" s="9"/>
      <c r="N58" s="9"/>
      <c r="O58" s="40"/>
      <c r="P58" s="40"/>
      <c r="Q58" s="40"/>
      <c r="R58" s="40"/>
      <c r="S58" s="40"/>
      <c r="T58" s="40"/>
      <c r="U58" s="40"/>
    </row>
    <row r="59" spans="1:21" s="140" customFormat="1" ht="15" x14ac:dyDescent="0.25">
      <c r="A59" s="9"/>
      <c r="B59" s="9"/>
      <c r="C59" s="9"/>
      <c r="D59" s="9"/>
      <c r="E59" s="9"/>
      <c r="F59" s="9"/>
      <c r="G59" s="9"/>
      <c r="H59" s="9"/>
      <c r="I59" s="9"/>
      <c r="J59" s="9"/>
      <c r="K59" s="9"/>
      <c r="L59" s="9"/>
      <c r="M59" s="9"/>
      <c r="N59" s="9"/>
      <c r="O59" s="40"/>
      <c r="P59" s="40"/>
      <c r="Q59" s="40"/>
      <c r="R59" s="40"/>
      <c r="S59" s="40"/>
      <c r="T59" s="40"/>
      <c r="U59" s="40"/>
    </row>
    <row r="60" spans="1:21" s="140" customFormat="1" ht="15" x14ac:dyDescent="0.25">
      <c r="A60" s="9"/>
      <c r="B60" s="9"/>
      <c r="C60" s="9"/>
      <c r="D60" s="9"/>
      <c r="E60" s="9"/>
      <c r="F60" s="9"/>
      <c r="G60" s="9"/>
      <c r="H60" s="9"/>
      <c r="I60" s="9"/>
      <c r="J60" s="9"/>
      <c r="K60" s="9"/>
      <c r="L60" s="9"/>
      <c r="M60" s="9"/>
      <c r="N60" s="9"/>
      <c r="O60" s="40"/>
      <c r="P60" s="40"/>
      <c r="Q60" s="40"/>
      <c r="R60" s="40"/>
      <c r="S60" s="40"/>
      <c r="T60" s="40"/>
      <c r="U60" s="40"/>
    </row>
    <row r="61" spans="1:21" s="140" customFormat="1" ht="15" x14ac:dyDescent="0.25">
      <c r="A61" s="9"/>
      <c r="B61" s="9"/>
      <c r="C61" s="9"/>
      <c r="D61" s="9"/>
      <c r="E61" s="9"/>
      <c r="F61" s="9"/>
      <c r="G61" s="9"/>
      <c r="H61" s="9"/>
      <c r="I61" s="9"/>
      <c r="J61" s="9"/>
      <c r="K61" s="9"/>
      <c r="L61" s="9"/>
      <c r="M61" s="9"/>
      <c r="N61" s="9"/>
      <c r="O61" s="40"/>
      <c r="P61" s="40"/>
      <c r="Q61" s="40"/>
      <c r="R61" s="40"/>
      <c r="S61" s="40"/>
      <c r="T61" s="40"/>
      <c r="U61" s="40"/>
    </row>
    <row r="62" spans="1:21" s="140" customFormat="1" ht="15" x14ac:dyDescent="0.25">
      <c r="A62" s="9"/>
      <c r="B62" s="9"/>
      <c r="C62" s="9"/>
      <c r="D62" s="9"/>
      <c r="E62" s="9"/>
      <c r="F62" s="9"/>
      <c r="G62" s="9"/>
      <c r="H62" s="9"/>
      <c r="I62" s="9"/>
      <c r="J62" s="9"/>
      <c r="K62" s="9"/>
      <c r="L62" s="9"/>
      <c r="M62" s="9"/>
      <c r="N62" s="9"/>
      <c r="O62" s="40"/>
      <c r="P62" s="40"/>
      <c r="Q62" s="40"/>
      <c r="R62" s="40"/>
      <c r="S62" s="40"/>
      <c r="T62" s="40"/>
      <c r="U62" s="40"/>
    </row>
    <row r="63" spans="1:21" s="140" customFormat="1" ht="15" x14ac:dyDescent="0.25">
      <c r="A63" s="9"/>
      <c r="B63" s="9"/>
      <c r="C63" s="9"/>
      <c r="D63" s="9"/>
      <c r="E63" s="9"/>
      <c r="F63" s="9"/>
      <c r="G63" s="9"/>
      <c r="H63" s="9"/>
      <c r="I63" s="9"/>
      <c r="J63" s="9"/>
      <c r="K63" s="9"/>
      <c r="L63" s="9"/>
      <c r="M63" s="9"/>
      <c r="N63" s="9"/>
      <c r="O63" s="40"/>
      <c r="P63" s="40"/>
      <c r="Q63" s="40"/>
      <c r="R63" s="40"/>
      <c r="S63" s="40"/>
      <c r="T63" s="40"/>
      <c r="U63" s="40"/>
    </row>
    <row r="64" spans="1:21" s="140" customFormat="1" ht="15" x14ac:dyDescent="0.25">
      <c r="A64" s="9"/>
      <c r="B64" s="9"/>
      <c r="C64" s="9"/>
      <c r="D64" s="9"/>
      <c r="E64" s="9"/>
      <c r="F64" s="9"/>
      <c r="G64" s="9"/>
      <c r="H64" s="9"/>
      <c r="I64" s="9"/>
      <c r="J64" s="9"/>
      <c r="K64" s="9"/>
      <c r="L64" s="9"/>
      <c r="M64" s="9"/>
      <c r="N64" s="9"/>
      <c r="O64" s="40"/>
      <c r="P64" s="40"/>
      <c r="Q64" s="40"/>
      <c r="R64" s="40"/>
      <c r="S64" s="40"/>
      <c r="T64" s="40"/>
      <c r="U64" s="40"/>
    </row>
    <row r="65" spans="1:21" s="140" customFormat="1" ht="15" x14ac:dyDescent="0.25">
      <c r="A65" s="9"/>
      <c r="B65" s="9"/>
      <c r="C65" s="9"/>
      <c r="D65" s="9"/>
      <c r="E65" s="9"/>
      <c r="F65" s="9"/>
      <c r="G65" s="9"/>
      <c r="H65" s="9"/>
      <c r="I65" s="9"/>
      <c r="J65" s="9"/>
      <c r="K65" s="9"/>
      <c r="L65" s="9"/>
      <c r="M65" s="9"/>
      <c r="N65" s="9"/>
      <c r="O65" s="40"/>
      <c r="P65" s="40"/>
      <c r="Q65" s="40"/>
      <c r="R65" s="40"/>
      <c r="S65" s="40"/>
      <c r="T65" s="40"/>
      <c r="U65" s="40"/>
    </row>
    <row r="66" spans="1:21" s="140" customFormat="1" ht="15" x14ac:dyDescent="0.25">
      <c r="A66" s="9"/>
      <c r="B66" s="9"/>
      <c r="C66" s="9"/>
      <c r="D66" s="9"/>
      <c r="E66" s="9"/>
      <c r="F66" s="9"/>
      <c r="G66" s="9"/>
      <c r="H66" s="9"/>
      <c r="I66" s="9"/>
      <c r="J66" s="9"/>
      <c r="K66" s="9"/>
      <c r="L66" s="9"/>
      <c r="M66" s="9"/>
      <c r="N66" s="9"/>
      <c r="O66" s="40"/>
      <c r="P66" s="40"/>
      <c r="Q66" s="40"/>
      <c r="R66" s="40"/>
      <c r="S66" s="40"/>
      <c r="T66" s="40"/>
      <c r="U66" s="40"/>
    </row>
    <row r="67" spans="1:21" s="140" customFormat="1" ht="15" x14ac:dyDescent="0.25">
      <c r="A67" s="9"/>
      <c r="B67" s="9"/>
      <c r="C67" s="9"/>
      <c r="D67" s="9"/>
      <c r="E67" s="9"/>
      <c r="F67" s="9"/>
      <c r="G67" s="9"/>
      <c r="H67" s="9"/>
      <c r="I67" s="9"/>
      <c r="J67" s="9"/>
      <c r="K67" s="9"/>
      <c r="L67" s="9"/>
      <c r="M67" s="9"/>
      <c r="N67" s="9"/>
      <c r="O67" s="40"/>
      <c r="P67" s="40"/>
      <c r="Q67" s="40"/>
      <c r="R67" s="40"/>
      <c r="S67" s="40"/>
      <c r="T67" s="40"/>
      <c r="U67" s="40"/>
    </row>
    <row r="68" spans="1:21" s="140" customFormat="1" ht="15" x14ac:dyDescent="0.25">
      <c r="A68" s="9"/>
      <c r="B68" s="9"/>
      <c r="C68" s="9"/>
      <c r="D68" s="9"/>
      <c r="E68" s="9"/>
      <c r="F68" s="9"/>
      <c r="G68" s="9"/>
      <c r="H68" s="9"/>
      <c r="I68" s="9"/>
      <c r="J68" s="9"/>
      <c r="K68" s="9"/>
      <c r="L68" s="9"/>
      <c r="M68" s="9"/>
      <c r="N68" s="9"/>
      <c r="O68" s="40"/>
      <c r="P68" s="40"/>
      <c r="Q68" s="40"/>
      <c r="R68" s="40"/>
      <c r="S68" s="40"/>
      <c r="T68" s="40"/>
      <c r="U68" s="40"/>
    </row>
    <row r="69" spans="1:21" s="140" customFormat="1" ht="15" x14ac:dyDescent="0.25">
      <c r="A69" s="9"/>
      <c r="B69" s="9"/>
      <c r="C69" s="9"/>
      <c r="D69" s="9"/>
      <c r="E69" s="9"/>
      <c r="F69" s="9"/>
      <c r="G69" s="9"/>
      <c r="H69" s="9"/>
      <c r="I69" s="9"/>
      <c r="J69" s="9"/>
      <c r="K69" s="9"/>
      <c r="L69" s="9"/>
      <c r="M69" s="9"/>
      <c r="N69" s="9"/>
      <c r="O69" s="40"/>
      <c r="P69" s="40"/>
      <c r="Q69" s="40"/>
      <c r="R69" s="40"/>
      <c r="S69" s="40"/>
      <c r="T69" s="40"/>
      <c r="U69" s="40"/>
    </row>
    <row r="70" spans="1:21" s="140" customFormat="1" ht="15" x14ac:dyDescent="0.25">
      <c r="A70" s="9"/>
      <c r="B70" s="9"/>
      <c r="C70" s="9"/>
      <c r="D70" s="9"/>
      <c r="E70" s="9"/>
      <c r="F70" s="9"/>
      <c r="G70" s="9"/>
      <c r="H70" s="9"/>
      <c r="I70" s="9"/>
      <c r="J70" s="9"/>
      <c r="K70" s="9"/>
      <c r="L70" s="9"/>
      <c r="M70" s="9"/>
      <c r="N70" s="9"/>
      <c r="O70" s="40"/>
      <c r="P70" s="40"/>
      <c r="Q70" s="40"/>
      <c r="R70" s="40"/>
      <c r="S70" s="40"/>
      <c r="T70" s="40"/>
      <c r="U70" s="40"/>
    </row>
    <row r="71" spans="1:21" s="140" customFormat="1" ht="15" x14ac:dyDescent="0.25">
      <c r="A71" s="9"/>
      <c r="B71" s="9"/>
      <c r="C71" s="9"/>
      <c r="D71" s="9"/>
      <c r="E71" s="9"/>
      <c r="F71" s="9"/>
      <c r="G71" s="9"/>
      <c r="H71" s="9"/>
      <c r="I71" s="9"/>
      <c r="J71" s="9"/>
      <c r="K71" s="9"/>
      <c r="L71" s="9"/>
      <c r="M71" s="9"/>
      <c r="N71" s="9"/>
      <c r="O71" s="40"/>
      <c r="P71" s="40"/>
      <c r="Q71" s="40"/>
      <c r="R71" s="40"/>
      <c r="S71" s="40"/>
      <c r="T71" s="40"/>
      <c r="U71" s="40"/>
    </row>
    <row r="72" spans="1:21" s="140" customFormat="1" ht="15" x14ac:dyDescent="0.25">
      <c r="A72" s="9"/>
      <c r="B72" s="9"/>
      <c r="C72" s="9"/>
      <c r="D72" s="9"/>
      <c r="E72" s="9"/>
      <c r="F72" s="9"/>
      <c r="G72" s="9"/>
      <c r="H72" s="9"/>
      <c r="I72" s="9"/>
      <c r="J72" s="9"/>
      <c r="K72" s="9"/>
      <c r="L72" s="9"/>
      <c r="M72" s="9"/>
      <c r="N72" s="9"/>
      <c r="O72" s="40"/>
      <c r="P72" s="40"/>
      <c r="Q72" s="40"/>
      <c r="R72" s="40"/>
      <c r="S72" s="40"/>
      <c r="T72" s="40"/>
      <c r="U72" s="40"/>
    </row>
    <row r="73" spans="1:21" s="138" customFormat="1" ht="15" x14ac:dyDescent="0.25">
      <c r="A73" s="9"/>
      <c r="B73" s="9"/>
      <c r="C73" s="9"/>
      <c r="D73" s="9"/>
      <c r="E73" s="9"/>
      <c r="F73" s="9"/>
      <c r="G73" s="9"/>
      <c r="H73" s="9"/>
      <c r="I73" s="9"/>
      <c r="J73" s="9"/>
      <c r="K73" s="9"/>
      <c r="L73" s="9"/>
      <c r="M73" s="9"/>
      <c r="N73" s="9"/>
      <c r="O73" s="40"/>
      <c r="P73" s="40"/>
      <c r="Q73" s="40"/>
      <c r="R73" s="40"/>
      <c r="S73" s="40"/>
      <c r="T73" s="40"/>
      <c r="U73" s="40"/>
    </row>
    <row r="74" spans="1:21" s="138" customFormat="1" ht="15" x14ac:dyDescent="0.25">
      <c r="A74" s="9"/>
      <c r="B74" s="9"/>
      <c r="C74" s="9"/>
      <c r="D74" s="9"/>
      <c r="E74" s="9"/>
      <c r="F74" s="9"/>
      <c r="G74" s="9"/>
      <c r="H74" s="9"/>
      <c r="I74" s="9"/>
      <c r="J74" s="9"/>
      <c r="K74" s="9"/>
      <c r="L74" s="9"/>
      <c r="M74" s="9"/>
      <c r="N74" s="9"/>
      <c r="O74" s="40"/>
      <c r="P74" s="40"/>
      <c r="Q74" s="40"/>
      <c r="R74" s="40"/>
      <c r="S74" s="40"/>
      <c r="T74" s="40"/>
      <c r="U74" s="40"/>
    </row>
    <row r="75" spans="1:21" s="139" customFormat="1" x14ac:dyDescent="0.25">
      <c r="A75" s="9"/>
      <c r="B75" s="9"/>
      <c r="C75" s="9"/>
      <c r="D75" s="9"/>
      <c r="E75" s="9"/>
      <c r="F75" s="9"/>
      <c r="G75" s="9"/>
      <c r="H75" s="9"/>
      <c r="I75" s="9"/>
      <c r="J75" s="9"/>
      <c r="K75" s="9"/>
      <c r="L75" s="9"/>
      <c r="M75" s="9"/>
      <c r="N75" s="9"/>
      <c r="O75" s="40"/>
      <c r="P75" s="40"/>
      <c r="Q75" s="40"/>
      <c r="R75" s="40"/>
      <c r="S75" s="40"/>
      <c r="T75" s="40"/>
      <c r="U75" s="40"/>
    </row>
    <row r="76" spans="1:21" s="139" customFormat="1" x14ac:dyDescent="0.25">
      <c r="A76" s="9"/>
      <c r="B76" s="9"/>
      <c r="C76" s="9"/>
      <c r="D76" s="9"/>
      <c r="E76" s="9"/>
      <c r="F76" s="9"/>
      <c r="G76" s="9"/>
      <c r="H76" s="9"/>
      <c r="I76" s="9"/>
      <c r="J76" s="9"/>
      <c r="K76" s="9"/>
      <c r="L76" s="9"/>
      <c r="M76" s="9"/>
      <c r="N76" s="9"/>
      <c r="O76" s="40"/>
      <c r="P76" s="40"/>
      <c r="Q76" s="40"/>
      <c r="R76" s="40"/>
      <c r="S76" s="40"/>
      <c r="T76" s="40"/>
      <c r="U76" s="40"/>
    </row>
    <row r="77" spans="1:21" s="139" customFormat="1" x14ac:dyDescent="0.25">
      <c r="A77" s="9"/>
      <c r="B77" s="9"/>
      <c r="C77" s="9"/>
      <c r="D77" s="9"/>
      <c r="E77" s="9"/>
      <c r="F77" s="9"/>
      <c r="G77" s="9"/>
      <c r="H77" s="9"/>
      <c r="I77" s="9"/>
      <c r="J77" s="9"/>
      <c r="K77" s="9"/>
      <c r="L77" s="9"/>
      <c r="M77" s="9"/>
      <c r="N77" s="9"/>
      <c r="O77" s="40"/>
      <c r="P77" s="40"/>
      <c r="Q77" s="40"/>
      <c r="R77" s="40"/>
      <c r="S77" s="40"/>
      <c r="T77" s="40"/>
      <c r="U77" s="40"/>
    </row>
    <row r="78" spans="1:21" s="139" customFormat="1" x14ac:dyDescent="0.25">
      <c r="A78" s="9"/>
      <c r="B78" s="9"/>
      <c r="C78" s="9"/>
      <c r="D78" s="9"/>
      <c r="E78" s="9"/>
      <c r="F78" s="9"/>
      <c r="G78" s="9"/>
      <c r="H78" s="9"/>
      <c r="I78" s="9"/>
      <c r="J78" s="9"/>
      <c r="K78" s="9"/>
      <c r="L78" s="9"/>
      <c r="M78" s="9"/>
      <c r="N78" s="9"/>
      <c r="O78" s="40"/>
      <c r="P78" s="40"/>
      <c r="Q78" s="40"/>
      <c r="R78" s="40"/>
      <c r="S78" s="40"/>
      <c r="T78" s="40"/>
      <c r="U78" s="40"/>
    </row>
    <row r="79" spans="1:21" s="139" customFormat="1" x14ac:dyDescent="0.25">
      <c r="A79" s="9"/>
      <c r="B79" s="9"/>
      <c r="C79" s="9"/>
      <c r="D79" s="9"/>
      <c r="E79" s="9"/>
      <c r="F79" s="9"/>
      <c r="G79" s="9"/>
      <c r="H79" s="9"/>
      <c r="I79" s="9"/>
      <c r="J79" s="9"/>
      <c r="K79" s="9"/>
      <c r="L79" s="9"/>
      <c r="M79" s="9"/>
      <c r="N79" s="9"/>
      <c r="O79" s="40"/>
      <c r="P79" s="40"/>
      <c r="Q79" s="40"/>
      <c r="R79" s="40"/>
      <c r="S79" s="40"/>
      <c r="T79" s="40"/>
      <c r="U79" s="40"/>
    </row>
    <row r="80" spans="1:21" s="139" customFormat="1" x14ac:dyDescent="0.25">
      <c r="A80" s="9"/>
      <c r="B80" s="9"/>
      <c r="C80" s="9"/>
      <c r="D80" s="9"/>
      <c r="E80" s="9"/>
      <c r="F80" s="9"/>
      <c r="G80" s="9"/>
      <c r="H80" s="9"/>
      <c r="I80" s="9"/>
      <c r="J80" s="9"/>
      <c r="K80" s="9"/>
      <c r="L80" s="9"/>
      <c r="M80" s="9"/>
      <c r="N80" s="9"/>
      <c r="O80" s="40"/>
      <c r="P80" s="40"/>
      <c r="Q80" s="40"/>
      <c r="R80" s="40"/>
      <c r="S80" s="40"/>
      <c r="T80" s="40"/>
      <c r="U80" s="40"/>
    </row>
    <row r="81" spans="1:21" s="139" customFormat="1" x14ac:dyDescent="0.25">
      <c r="A81" s="9"/>
      <c r="B81" s="9"/>
      <c r="C81" s="9"/>
      <c r="D81" s="9"/>
      <c r="E81" s="9"/>
      <c r="F81" s="9"/>
      <c r="G81" s="9"/>
      <c r="H81" s="9"/>
      <c r="I81" s="9"/>
      <c r="J81" s="9"/>
      <c r="K81" s="9"/>
      <c r="L81" s="9"/>
      <c r="M81" s="9"/>
      <c r="N81" s="9"/>
      <c r="O81" s="40"/>
      <c r="P81" s="40"/>
      <c r="Q81" s="40"/>
      <c r="R81" s="40"/>
      <c r="S81" s="40"/>
      <c r="T81" s="40"/>
      <c r="U81" s="40"/>
    </row>
    <row r="82" spans="1:21" s="139" customFormat="1" x14ac:dyDescent="0.25">
      <c r="A82" s="9"/>
      <c r="B82" s="9"/>
      <c r="C82" s="9"/>
      <c r="D82" s="9"/>
      <c r="E82" s="9"/>
      <c r="F82" s="9"/>
      <c r="G82" s="9"/>
      <c r="H82" s="9"/>
      <c r="I82" s="9"/>
      <c r="J82" s="9"/>
      <c r="K82" s="9"/>
      <c r="L82" s="9"/>
      <c r="M82" s="9"/>
      <c r="N82" s="9"/>
      <c r="O82" s="40"/>
      <c r="P82" s="40"/>
      <c r="Q82" s="40"/>
      <c r="R82" s="40"/>
      <c r="S82" s="40"/>
      <c r="T82" s="40"/>
      <c r="U82" s="40"/>
    </row>
    <row r="83" spans="1:21" s="139" customFormat="1" x14ac:dyDescent="0.25">
      <c r="A83" s="9"/>
      <c r="B83" s="9"/>
      <c r="C83" s="9"/>
      <c r="D83" s="9"/>
      <c r="E83" s="9"/>
      <c r="F83" s="9"/>
      <c r="G83" s="9"/>
      <c r="H83" s="9"/>
      <c r="I83" s="9"/>
      <c r="J83" s="9"/>
      <c r="K83" s="9"/>
      <c r="L83" s="9"/>
      <c r="M83" s="9"/>
      <c r="N83" s="9"/>
      <c r="O83" s="40"/>
      <c r="P83" s="40"/>
      <c r="Q83" s="40"/>
      <c r="R83" s="40"/>
      <c r="S83" s="40"/>
      <c r="T83" s="40"/>
      <c r="U83" s="40"/>
    </row>
    <row r="84" spans="1:21" s="139" customFormat="1" x14ac:dyDescent="0.25">
      <c r="A84" s="9"/>
      <c r="B84" s="9"/>
      <c r="C84" s="9"/>
      <c r="D84" s="9"/>
      <c r="E84" s="9"/>
      <c r="F84" s="9"/>
      <c r="G84" s="9"/>
      <c r="H84" s="9"/>
      <c r="I84" s="9"/>
      <c r="J84" s="9"/>
      <c r="K84" s="9"/>
      <c r="L84" s="9"/>
      <c r="M84" s="9"/>
      <c r="N84" s="9"/>
      <c r="O84" s="40"/>
      <c r="P84" s="40"/>
      <c r="Q84" s="40"/>
      <c r="R84" s="40"/>
      <c r="S84" s="40"/>
      <c r="T84" s="40"/>
      <c r="U84" s="40"/>
    </row>
    <row r="85" spans="1:21" s="139" customFormat="1" x14ac:dyDescent="0.25">
      <c r="A85" s="9"/>
      <c r="B85" s="9"/>
      <c r="C85" s="9"/>
      <c r="D85" s="9"/>
      <c r="E85" s="9"/>
      <c r="F85" s="9"/>
      <c r="G85" s="9"/>
      <c r="H85" s="9"/>
      <c r="I85" s="9"/>
      <c r="J85" s="9"/>
      <c r="K85" s="9"/>
      <c r="L85" s="9"/>
      <c r="M85" s="9"/>
      <c r="N85" s="9"/>
      <c r="O85" s="40"/>
      <c r="P85" s="40"/>
      <c r="Q85" s="40"/>
      <c r="R85" s="40"/>
      <c r="S85" s="40"/>
      <c r="T85" s="40"/>
      <c r="U85" s="40"/>
    </row>
    <row r="86" spans="1:21" s="139" customFormat="1" x14ac:dyDescent="0.25">
      <c r="A86" s="9"/>
      <c r="B86" s="9"/>
      <c r="C86" s="9"/>
      <c r="D86" s="9"/>
      <c r="E86" s="9"/>
      <c r="F86" s="9"/>
      <c r="G86" s="9"/>
      <c r="H86" s="9"/>
      <c r="I86" s="9"/>
      <c r="J86" s="9"/>
      <c r="K86" s="9"/>
      <c r="L86" s="9"/>
      <c r="M86" s="9"/>
      <c r="N86" s="9"/>
      <c r="O86" s="40"/>
      <c r="P86" s="40"/>
      <c r="Q86" s="40"/>
      <c r="R86" s="40"/>
      <c r="S86" s="40"/>
      <c r="T86" s="40"/>
      <c r="U86" s="40"/>
    </row>
    <row r="87" spans="1:21" s="139" customFormat="1" x14ac:dyDescent="0.25">
      <c r="A87" s="9"/>
      <c r="B87" s="9"/>
      <c r="C87" s="9"/>
      <c r="D87" s="9"/>
      <c r="E87" s="9"/>
      <c r="F87" s="9"/>
      <c r="G87" s="9"/>
      <c r="H87" s="9"/>
      <c r="I87" s="9"/>
      <c r="J87" s="9"/>
      <c r="K87" s="9"/>
      <c r="L87" s="9"/>
      <c r="M87" s="9"/>
      <c r="N87" s="9"/>
      <c r="O87" s="40"/>
      <c r="P87" s="40"/>
      <c r="Q87" s="40"/>
      <c r="R87" s="40"/>
      <c r="S87" s="40"/>
      <c r="T87" s="40"/>
      <c r="U87" s="40"/>
    </row>
    <row r="88" spans="1:21" s="139" customFormat="1" x14ac:dyDescent="0.25">
      <c r="A88" s="9"/>
      <c r="B88" s="9"/>
      <c r="C88" s="9"/>
      <c r="D88" s="9"/>
      <c r="E88" s="9"/>
      <c r="F88" s="9"/>
      <c r="G88" s="9"/>
      <c r="H88" s="9"/>
      <c r="I88" s="9"/>
      <c r="J88" s="9"/>
      <c r="K88" s="9"/>
      <c r="L88" s="9"/>
      <c r="M88" s="9"/>
      <c r="N88" s="9"/>
      <c r="O88" s="40"/>
      <c r="P88" s="40"/>
      <c r="Q88" s="40"/>
      <c r="R88" s="40"/>
      <c r="S88" s="40"/>
      <c r="T88" s="40"/>
      <c r="U88" s="40"/>
    </row>
    <row r="89" spans="1:21" s="139" customFormat="1" x14ac:dyDescent="0.25">
      <c r="A89" s="9"/>
      <c r="B89" s="9"/>
      <c r="C89" s="9"/>
      <c r="D89" s="9"/>
      <c r="E89" s="9"/>
      <c r="F89" s="9"/>
      <c r="G89" s="9"/>
      <c r="H89" s="9"/>
      <c r="I89" s="9"/>
      <c r="J89" s="9"/>
      <c r="K89" s="9"/>
      <c r="L89" s="9"/>
      <c r="M89" s="9"/>
      <c r="N89" s="9"/>
      <c r="O89" s="40"/>
      <c r="P89" s="40"/>
      <c r="Q89" s="40"/>
      <c r="R89" s="40"/>
      <c r="S89" s="40"/>
      <c r="T89" s="40"/>
      <c r="U89" s="40"/>
    </row>
    <row r="90" spans="1:21" s="139" customFormat="1" x14ac:dyDescent="0.25">
      <c r="A90" s="9"/>
      <c r="B90" s="9"/>
      <c r="C90" s="9"/>
      <c r="D90" s="9"/>
      <c r="E90" s="9"/>
      <c r="F90" s="9"/>
      <c r="G90" s="9"/>
      <c r="H90" s="9"/>
      <c r="I90" s="9"/>
      <c r="J90" s="9"/>
      <c r="K90" s="9"/>
      <c r="L90" s="9"/>
      <c r="M90" s="9"/>
      <c r="N90" s="9"/>
      <c r="O90" s="40"/>
      <c r="P90" s="40"/>
      <c r="Q90" s="40"/>
      <c r="R90" s="40"/>
      <c r="S90" s="40"/>
      <c r="T90" s="40"/>
      <c r="U90" s="40"/>
    </row>
    <row r="91" spans="1:21" s="139" customFormat="1" x14ac:dyDescent="0.25">
      <c r="A91" s="9"/>
      <c r="B91" s="9"/>
      <c r="C91" s="9"/>
      <c r="D91" s="9"/>
      <c r="E91" s="9"/>
      <c r="F91" s="9"/>
      <c r="G91" s="9"/>
      <c r="H91" s="9"/>
      <c r="I91" s="9"/>
      <c r="J91" s="9"/>
      <c r="K91" s="9"/>
      <c r="L91" s="9"/>
      <c r="M91" s="9"/>
      <c r="N91" s="9"/>
      <c r="O91" s="40"/>
      <c r="P91" s="40"/>
      <c r="Q91" s="40"/>
      <c r="R91" s="40"/>
      <c r="S91" s="40"/>
      <c r="T91" s="40"/>
      <c r="U91" s="40"/>
    </row>
    <row r="92" spans="1:21" s="139" customFormat="1" x14ac:dyDescent="0.25">
      <c r="A92" s="9"/>
      <c r="B92" s="9"/>
      <c r="C92" s="9"/>
      <c r="D92" s="9"/>
      <c r="E92" s="9"/>
      <c r="F92" s="9"/>
      <c r="G92" s="9"/>
      <c r="H92" s="9"/>
      <c r="I92" s="9"/>
      <c r="J92" s="9"/>
      <c r="K92" s="9"/>
      <c r="L92" s="9"/>
      <c r="M92" s="9"/>
      <c r="N92" s="9"/>
      <c r="O92" s="40"/>
      <c r="P92" s="40"/>
      <c r="Q92" s="40"/>
      <c r="R92" s="40"/>
      <c r="S92" s="40"/>
      <c r="T92" s="40"/>
      <c r="U92" s="40"/>
    </row>
    <row r="93" spans="1:21" s="139" customFormat="1" x14ac:dyDescent="0.25">
      <c r="A93" s="9"/>
      <c r="B93" s="9"/>
      <c r="C93" s="9"/>
      <c r="D93" s="9"/>
      <c r="E93" s="9"/>
      <c r="F93" s="9"/>
      <c r="G93" s="9"/>
      <c r="H93" s="9"/>
      <c r="I93" s="9"/>
      <c r="J93" s="9"/>
      <c r="K93" s="9"/>
      <c r="L93" s="9"/>
      <c r="M93" s="9"/>
      <c r="N93" s="9"/>
      <c r="O93" s="40"/>
      <c r="P93" s="40"/>
      <c r="Q93" s="40"/>
      <c r="R93" s="40"/>
      <c r="S93" s="40"/>
      <c r="T93" s="40"/>
      <c r="U93" s="40"/>
    </row>
    <row r="94" spans="1:21" s="139" customFormat="1" x14ac:dyDescent="0.25">
      <c r="A94" s="9"/>
      <c r="B94" s="9"/>
      <c r="C94" s="9"/>
      <c r="D94" s="9"/>
      <c r="E94" s="9"/>
      <c r="F94" s="9"/>
      <c r="G94" s="9"/>
      <c r="H94" s="9"/>
      <c r="I94" s="9"/>
      <c r="J94" s="9"/>
      <c r="K94" s="9"/>
      <c r="L94" s="9"/>
      <c r="M94" s="9"/>
      <c r="N94" s="9"/>
      <c r="O94" s="40"/>
      <c r="P94" s="40"/>
      <c r="Q94" s="40"/>
      <c r="R94" s="40"/>
      <c r="S94" s="40"/>
      <c r="T94" s="40"/>
      <c r="U94" s="40"/>
    </row>
    <row r="95" spans="1:21" s="139" customFormat="1" x14ac:dyDescent="0.25">
      <c r="A95" s="9"/>
      <c r="B95" s="9"/>
      <c r="C95" s="9"/>
      <c r="D95" s="9"/>
      <c r="E95" s="9"/>
      <c r="F95" s="9"/>
      <c r="G95" s="9"/>
      <c r="H95" s="9"/>
      <c r="I95" s="9"/>
      <c r="J95" s="9"/>
      <c r="K95" s="9"/>
      <c r="L95" s="9"/>
      <c r="M95" s="9"/>
      <c r="N95" s="9"/>
      <c r="O95" s="40"/>
      <c r="P95" s="40"/>
      <c r="Q95" s="40"/>
      <c r="R95" s="40"/>
      <c r="S95" s="40"/>
      <c r="T95" s="40"/>
      <c r="U95" s="40"/>
    </row>
    <row r="96" spans="1:21" s="139" customFormat="1" x14ac:dyDescent="0.25">
      <c r="A96" s="9"/>
      <c r="B96" s="9"/>
      <c r="C96" s="9"/>
      <c r="D96" s="9"/>
      <c r="E96" s="9"/>
      <c r="F96" s="9"/>
      <c r="G96" s="9"/>
      <c r="H96" s="9"/>
      <c r="I96" s="9"/>
      <c r="J96" s="9"/>
      <c r="K96" s="9"/>
      <c r="L96" s="9"/>
      <c r="M96" s="9"/>
      <c r="N96" s="9"/>
      <c r="O96" s="40"/>
      <c r="P96" s="40"/>
      <c r="Q96" s="40"/>
      <c r="R96" s="40"/>
      <c r="S96" s="40"/>
      <c r="T96" s="40"/>
      <c r="U96" s="40"/>
    </row>
    <row r="97" spans="1:21" s="139" customFormat="1" x14ac:dyDescent="0.25">
      <c r="A97" s="9"/>
      <c r="B97" s="9"/>
      <c r="C97" s="9"/>
      <c r="D97" s="9"/>
      <c r="E97" s="9"/>
      <c r="F97" s="9"/>
      <c r="G97" s="9"/>
      <c r="H97" s="9"/>
      <c r="I97" s="9"/>
      <c r="J97" s="9"/>
      <c r="K97" s="9"/>
      <c r="L97" s="9"/>
      <c r="M97" s="9"/>
      <c r="N97" s="9"/>
      <c r="O97" s="40"/>
      <c r="P97" s="40"/>
      <c r="Q97" s="40"/>
      <c r="R97" s="40"/>
      <c r="S97" s="40"/>
      <c r="T97" s="40"/>
      <c r="U97" s="40"/>
    </row>
    <row r="98" spans="1:21" s="139" customFormat="1" x14ac:dyDescent="0.25">
      <c r="A98" s="9"/>
      <c r="B98" s="9"/>
      <c r="C98" s="9"/>
      <c r="D98" s="9"/>
      <c r="E98" s="9"/>
      <c r="F98" s="9"/>
      <c r="G98" s="9"/>
      <c r="H98" s="9"/>
      <c r="I98" s="9"/>
      <c r="J98" s="9"/>
      <c r="K98" s="9"/>
      <c r="L98" s="9"/>
      <c r="M98" s="9"/>
      <c r="N98" s="9"/>
      <c r="O98" s="40"/>
      <c r="P98" s="40"/>
      <c r="Q98" s="40"/>
      <c r="R98" s="40"/>
      <c r="S98" s="40"/>
      <c r="T98" s="40"/>
      <c r="U98" s="40"/>
    </row>
    <row r="99" spans="1:21" s="139" customFormat="1" x14ac:dyDescent="0.25">
      <c r="A99" s="9"/>
      <c r="B99" s="9"/>
      <c r="C99" s="9"/>
      <c r="D99" s="9"/>
      <c r="E99" s="9"/>
      <c r="F99" s="9"/>
      <c r="G99" s="9"/>
      <c r="H99" s="9"/>
      <c r="I99" s="9"/>
      <c r="J99" s="9"/>
      <c r="K99" s="9"/>
      <c r="L99" s="9"/>
      <c r="M99" s="9"/>
      <c r="N99" s="9"/>
      <c r="O99" s="40"/>
      <c r="P99" s="40"/>
      <c r="Q99" s="40"/>
      <c r="R99" s="40"/>
      <c r="S99" s="40"/>
      <c r="T99" s="40"/>
      <c r="U99" s="40"/>
    </row>
    <row r="100" spans="1:21" s="139" customFormat="1" x14ac:dyDescent="0.25">
      <c r="A100" s="9"/>
      <c r="B100" s="9"/>
      <c r="C100" s="9"/>
      <c r="D100" s="9"/>
      <c r="E100" s="9"/>
      <c r="F100" s="9"/>
      <c r="G100" s="9"/>
      <c r="H100" s="9"/>
      <c r="I100" s="9"/>
      <c r="J100" s="9"/>
      <c r="K100" s="9"/>
      <c r="L100" s="9"/>
      <c r="M100" s="9"/>
      <c r="N100" s="9"/>
      <c r="O100" s="40"/>
      <c r="P100" s="40"/>
      <c r="Q100" s="40"/>
      <c r="R100" s="40"/>
      <c r="S100" s="40"/>
      <c r="T100" s="40"/>
      <c r="U100" s="40"/>
    </row>
    <row r="101" spans="1:21" s="139" customFormat="1" x14ac:dyDescent="0.25">
      <c r="A101" s="9"/>
      <c r="B101" s="9"/>
      <c r="C101" s="9"/>
      <c r="D101" s="9"/>
      <c r="E101" s="9"/>
      <c r="F101" s="9"/>
      <c r="G101" s="9"/>
      <c r="H101" s="9"/>
      <c r="I101" s="9"/>
      <c r="J101" s="9"/>
      <c r="K101" s="9"/>
      <c r="L101" s="9"/>
      <c r="M101" s="9"/>
      <c r="N101" s="9"/>
      <c r="O101" s="40"/>
      <c r="P101" s="40"/>
      <c r="Q101" s="40"/>
      <c r="R101" s="40"/>
      <c r="S101" s="40"/>
      <c r="T101" s="40"/>
      <c r="U101" s="40"/>
    </row>
    <row r="102" spans="1:21" s="139" customFormat="1" x14ac:dyDescent="0.25">
      <c r="A102" s="9"/>
      <c r="B102" s="9"/>
      <c r="C102" s="9"/>
      <c r="D102" s="9"/>
      <c r="E102" s="9"/>
      <c r="F102" s="9"/>
      <c r="G102" s="9"/>
      <c r="H102" s="9"/>
      <c r="I102" s="9"/>
      <c r="J102" s="9"/>
      <c r="K102" s="9"/>
      <c r="L102" s="9"/>
      <c r="M102" s="9"/>
      <c r="N102" s="9"/>
      <c r="O102" s="40"/>
      <c r="P102" s="40"/>
      <c r="Q102" s="40"/>
      <c r="R102" s="40"/>
      <c r="S102" s="40"/>
      <c r="T102" s="40"/>
      <c r="U102" s="40"/>
    </row>
    <row r="103" spans="1:21" s="139" customFormat="1" x14ac:dyDescent="0.25">
      <c r="A103" s="9"/>
      <c r="B103" s="9"/>
      <c r="C103" s="9"/>
      <c r="D103" s="9"/>
      <c r="E103" s="9"/>
      <c r="F103" s="9"/>
      <c r="G103" s="9"/>
      <c r="H103" s="9"/>
      <c r="I103" s="9"/>
      <c r="J103" s="9"/>
      <c r="K103" s="9"/>
      <c r="L103" s="9"/>
      <c r="M103" s="9"/>
      <c r="N103" s="9"/>
      <c r="O103" s="40"/>
      <c r="P103" s="40"/>
      <c r="Q103" s="40"/>
      <c r="R103" s="40"/>
      <c r="S103" s="40"/>
      <c r="T103" s="40"/>
      <c r="U103" s="40"/>
    </row>
    <row r="104" spans="1:21" s="139" customFormat="1" x14ac:dyDescent="0.25">
      <c r="A104" s="9"/>
      <c r="B104" s="9"/>
      <c r="C104" s="9"/>
      <c r="D104" s="9"/>
      <c r="E104" s="9"/>
      <c r="F104" s="9"/>
      <c r="G104" s="9"/>
      <c r="H104" s="9"/>
      <c r="I104" s="9"/>
      <c r="J104" s="9"/>
      <c r="K104" s="9"/>
      <c r="L104" s="9"/>
      <c r="M104" s="9"/>
      <c r="N104" s="9"/>
      <c r="O104" s="40"/>
      <c r="P104" s="40"/>
      <c r="Q104" s="40"/>
      <c r="R104" s="40"/>
      <c r="S104" s="40"/>
      <c r="T104" s="40"/>
      <c r="U104" s="40"/>
    </row>
    <row r="105" spans="1:21" s="139" customFormat="1" x14ac:dyDescent="0.25">
      <c r="A105" s="9"/>
      <c r="B105" s="9"/>
      <c r="C105" s="9"/>
      <c r="D105" s="9"/>
      <c r="E105" s="9"/>
      <c r="F105" s="9"/>
      <c r="G105" s="9"/>
      <c r="H105" s="9"/>
      <c r="I105" s="9"/>
      <c r="J105" s="9"/>
      <c r="K105" s="9"/>
      <c r="L105" s="9"/>
      <c r="M105" s="9"/>
      <c r="N105" s="9"/>
      <c r="O105" s="40"/>
      <c r="P105" s="40"/>
      <c r="Q105" s="40"/>
      <c r="R105" s="40"/>
      <c r="S105" s="40"/>
      <c r="T105" s="40"/>
      <c r="U105" s="40"/>
    </row>
    <row r="106" spans="1:21" s="139" customFormat="1" x14ac:dyDescent="0.25">
      <c r="A106" s="9"/>
      <c r="B106" s="9"/>
      <c r="C106" s="9"/>
      <c r="D106" s="9"/>
      <c r="E106" s="9"/>
      <c r="F106" s="9"/>
      <c r="G106" s="9"/>
      <c r="H106" s="9"/>
      <c r="I106" s="9"/>
      <c r="J106" s="9"/>
      <c r="K106" s="9"/>
      <c r="L106" s="9"/>
      <c r="M106" s="9"/>
      <c r="N106" s="9"/>
      <c r="O106" s="40"/>
      <c r="P106" s="40"/>
      <c r="Q106" s="40"/>
      <c r="R106" s="40"/>
      <c r="S106" s="40"/>
      <c r="T106" s="40"/>
      <c r="U106" s="40"/>
    </row>
    <row r="107" spans="1:21" s="139" customFormat="1" x14ac:dyDescent="0.25">
      <c r="A107" s="9"/>
      <c r="B107" s="9"/>
      <c r="C107" s="9"/>
      <c r="D107" s="9"/>
      <c r="E107" s="9"/>
      <c r="F107" s="9"/>
      <c r="G107" s="9"/>
      <c r="H107" s="9"/>
      <c r="I107" s="9"/>
      <c r="J107" s="9"/>
      <c r="K107" s="9"/>
      <c r="L107" s="9"/>
      <c r="M107" s="9"/>
      <c r="N107" s="9"/>
      <c r="O107" s="40"/>
      <c r="P107" s="40"/>
      <c r="Q107" s="40"/>
      <c r="R107" s="40"/>
      <c r="S107" s="40"/>
      <c r="T107" s="40"/>
      <c r="U107" s="40"/>
    </row>
    <row r="108" spans="1:21" s="139" customFormat="1" x14ac:dyDescent="0.25">
      <c r="A108" s="9"/>
      <c r="B108" s="9"/>
      <c r="C108" s="9"/>
      <c r="D108" s="9"/>
      <c r="E108" s="9"/>
      <c r="F108" s="9"/>
      <c r="G108" s="9"/>
      <c r="H108" s="9"/>
      <c r="I108" s="9"/>
      <c r="J108" s="9"/>
      <c r="K108" s="9"/>
      <c r="L108" s="9"/>
      <c r="M108" s="9"/>
      <c r="N108" s="9"/>
      <c r="O108" s="40"/>
      <c r="P108" s="40"/>
      <c r="Q108" s="40"/>
      <c r="R108" s="40"/>
      <c r="S108" s="40"/>
      <c r="T108" s="40"/>
      <c r="U108" s="40"/>
    </row>
    <row r="109" spans="1:21" s="139" customFormat="1" x14ac:dyDescent="0.25">
      <c r="A109" s="9"/>
      <c r="B109" s="9"/>
      <c r="C109" s="9"/>
      <c r="D109" s="9"/>
      <c r="E109" s="9"/>
      <c r="F109" s="9"/>
      <c r="G109" s="9"/>
      <c r="H109" s="9"/>
      <c r="I109" s="9"/>
      <c r="J109" s="9"/>
      <c r="K109" s="9"/>
      <c r="L109" s="9"/>
      <c r="M109" s="9"/>
      <c r="N109" s="9"/>
      <c r="O109" s="40"/>
      <c r="P109" s="40"/>
      <c r="Q109" s="40"/>
      <c r="R109" s="40"/>
      <c r="S109" s="40"/>
      <c r="T109" s="40"/>
      <c r="U109" s="40"/>
    </row>
    <row r="110" spans="1:21" s="139" customFormat="1" x14ac:dyDescent="0.25">
      <c r="A110" s="9"/>
      <c r="B110" s="9"/>
      <c r="C110" s="9"/>
      <c r="D110" s="9"/>
      <c r="E110" s="9"/>
      <c r="F110" s="9"/>
      <c r="G110" s="9"/>
      <c r="H110" s="9"/>
      <c r="I110" s="9"/>
      <c r="J110" s="9"/>
      <c r="K110" s="9"/>
      <c r="L110" s="9"/>
      <c r="M110" s="9"/>
      <c r="N110" s="9"/>
      <c r="O110" s="40"/>
      <c r="P110" s="40"/>
      <c r="Q110" s="40"/>
      <c r="R110" s="40"/>
      <c r="S110" s="40"/>
      <c r="T110" s="40"/>
      <c r="U110" s="40"/>
    </row>
    <row r="111" spans="1:21" s="139" customFormat="1" x14ac:dyDescent="0.25">
      <c r="A111" s="9"/>
      <c r="B111" s="9"/>
      <c r="C111" s="9"/>
      <c r="D111" s="9"/>
      <c r="E111" s="9"/>
      <c r="F111" s="9"/>
      <c r="G111" s="9"/>
      <c r="H111" s="9"/>
      <c r="I111" s="9"/>
      <c r="J111" s="9"/>
      <c r="K111" s="9"/>
      <c r="L111" s="9"/>
      <c r="M111" s="9"/>
      <c r="N111" s="9"/>
      <c r="O111" s="40"/>
      <c r="P111" s="40"/>
      <c r="Q111" s="40"/>
      <c r="R111" s="40"/>
      <c r="S111" s="40"/>
      <c r="T111" s="40"/>
      <c r="U111" s="40"/>
    </row>
    <row r="112" spans="1:21" s="139" customFormat="1" x14ac:dyDescent="0.25">
      <c r="A112" s="9"/>
      <c r="B112" s="9"/>
      <c r="C112" s="9"/>
      <c r="D112" s="9"/>
      <c r="E112" s="9"/>
      <c r="F112" s="9"/>
      <c r="G112" s="9"/>
      <c r="H112" s="9"/>
      <c r="I112" s="9"/>
      <c r="J112" s="9"/>
      <c r="K112" s="9"/>
      <c r="L112" s="9"/>
      <c r="M112" s="9"/>
      <c r="N112" s="9"/>
      <c r="O112" s="40"/>
      <c r="P112" s="40"/>
      <c r="Q112" s="40"/>
      <c r="R112" s="40"/>
      <c r="S112" s="40"/>
      <c r="T112" s="40"/>
      <c r="U112" s="40"/>
    </row>
    <row r="113" spans="1:21" s="139" customFormat="1" x14ac:dyDescent="0.25">
      <c r="A113" s="9"/>
      <c r="B113" s="9"/>
      <c r="C113" s="9"/>
      <c r="D113" s="9"/>
      <c r="E113" s="9"/>
      <c r="F113" s="9"/>
      <c r="G113" s="9"/>
      <c r="H113" s="9"/>
      <c r="I113" s="9"/>
      <c r="J113" s="9"/>
      <c r="K113" s="9"/>
      <c r="L113" s="9"/>
      <c r="M113" s="9"/>
      <c r="N113" s="9"/>
      <c r="O113" s="40"/>
      <c r="P113" s="40"/>
      <c r="Q113" s="40"/>
      <c r="R113" s="40"/>
      <c r="S113" s="40"/>
      <c r="T113" s="40"/>
      <c r="U113" s="40"/>
    </row>
    <row r="114" spans="1:21" s="139" customFormat="1" x14ac:dyDescent="0.25">
      <c r="A114" s="9"/>
      <c r="B114" s="9"/>
      <c r="C114" s="9"/>
      <c r="D114" s="9"/>
      <c r="E114" s="9"/>
      <c r="F114" s="9"/>
      <c r="G114" s="9"/>
      <c r="H114" s="9"/>
      <c r="I114" s="9"/>
      <c r="J114" s="9"/>
      <c r="K114" s="9"/>
      <c r="L114" s="9"/>
      <c r="M114" s="9"/>
      <c r="N114" s="9"/>
      <c r="O114" s="40"/>
      <c r="P114" s="40"/>
      <c r="Q114" s="40"/>
      <c r="R114" s="40"/>
      <c r="S114" s="40"/>
      <c r="T114" s="40"/>
      <c r="U114" s="40"/>
    </row>
    <row r="115" spans="1:21" s="139" customFormat="1" x14ac:dyDescent="0.25">
      <c r="A115" s="9"/>
      <c r="B115" s="9"/>
      <c r="C115" s="9"/>
      <c r="D115" s="9"/>
      <c r="E115" s="9"/>
      <c r="F115" s="9"/>
      <c r="G115" s="9"/>
      <c r="H115" s="9"/>
      <c r="I115" s="9"/>
      <c r="J115" s="9"/>
      <c r="K115" s="9"/>
      <c r="L115" s="9"/>
      <c r="M115" s="9"/>
      <c r="N115" s="9"/>
      <c r="O115" s="40"/>
      <c r="P115" s="40"/>
      <c r="Q115" s="40"/>
      <c r="R115" s="40"/>
      <c r="S115" s="40"/>
      <c r="T115" s="40"/>
      <c r="U115" s="40"/>
    </row>
    <row r="116" spans="1:21" s="139" customFormat="1" x14ac:dyDescent="0.25">
      <c r="A116" s="9"/>
      <c r="B116" s="9"/>
      <c r="C116" s="9"/>
      <c r="D116" s="9"/>
      <c r="E116" s="9"/>
      <c r="F116" s="9"/>
      <c r="G116" s="9"/>
      <c r="H116" s="9"/>
      <c r="I116" s="9"/>
      <c r="J116" s="9"/>
      <c r="K116" s="9"/>
      <c r="L116" s="9"/>
      <c r="M116" s="9"/>
      <c r="N116" s="9"/>
      <c r="O116" s="40"/>
      <c r="P116" s="40"/>
      <c r="Q116" s="40"/>
      <c r="R116" s="40"/>
      <c r="S116" s="40"/>
      <c r="T116" s="40"/>
      <c r="U116" s="40"/>
    </row>
    <row r="117" spans="1:21" s="139" customFormat="1" x14ac:dyDescent="0.25">
      <c r="A117" s="9"/>
      <c r="B117" s="9"/>
      <c r="C117" s="9"/>
      <c r="D117" s="9"/>
      <c r="E117" s="9"/>
      <c r="F117" s="9"/>
      <c r="G117" s="9"/>
      <c r="H117" s="9"/>
      <c r="I117" s="9"/>
      <c r="J117" s="9"/>
      <c r="K117" s="9"/>
      <c r="L117" s="9"/>
      <c r="M117" s="9"/>
      <c r="N117" s="9"/>
      <c r="O117" s="40"/>
      <c r="P117" s="40"/>
      <c r="Q117" s="40"/>
      <c r="R117" s="40"/>
      <c r="S117" s="40"/>
      <c r="T117" s="40"/>
      <c r="U117" s="40"/>
    </row>
    <row r="118" spans="1:21" s="139" customFormat="1" x14ac:dyDescent="0.25">
      <c r="A118" s="9"/>
      <c r="B118" s="9"/>
      <c r="C118" s="9"/>
      <c r="D118" s="9"/>
      <c r="E118" s="9"/>
      <c r="F118" s="9"/>
      <c r="G118" s="9"/>
      <c r="H118" s="9"/>
      <c r="I118" s="9"/>
      <c r="J118" s="9"/>
      <c r="K118" s="9"/>
      <c r="L118" s="9"/>
      <c r="M118" s="9"/>
      <c r="N118" s="9"/>
      <c r="O118" s="40"/>
      <c r="P118" s="40"/>
      <c r="Q118" s="40"/>
      <c r="R118" s="40"/>
      <c r="S118" s="40"/>
      <c r="T118" s="40"/>
      <c r="U118" s="40"/>
    </row>
    <row r="119" spans="1:21" s="139" customFormat="1" x14ac:dyDescent="0.25">
      <c r="A119" s="9"/>
      <c r="B119" s="9"/>
      <c r="C119" s="9"/>
      <c r="D119" s="9"/>
      <c r="E119" s="9"/>
      <c r="F119" s="9"/>
      <c r="G119" s="9"/>
      <c r="H119" s="9"/>
      <c r="I119" s="9"/>
      <c r="J119" s="9"/>
      <c r="K119" s="9"/>
      <c r="L119" s="9"/>
      <c r="M119" s="9"/>
      <c r="N119" s="9"/>
      <c r="O119" s="40"/>
      <c r="P119" s="40"/>
      <c r="Q119" s="40"/>
      <c r="R119" s="40"/>
      <c r="S119" s="40"/>
      <c r="T119" s="40"/>
      <c r="U119" s="40"/>
    </row>
    <row r="120" spans="1:21" s="139" customFormat="1" x14ac:dyDescent="0.25">
      <c r="A120" s="9"/>
      <c r="B120" s="9"/>
      <c r="C120" s="9"/>
      <c r="D120" s="9"/>
      <c r="E120" s="9"/>
      <c r="F120" s="9"/>
      <c r="G120" s="9"/>
      <c r="H120" s="9"/>
      <c r="I120" s="9"/>
      <c r="J120" s="9"/>
      <c r="K120" s="9"/>
      <c r="L120" s="9"/>
      <c r="M120" s="9"/>
      <c r="N120" s="9"/>
      <c r="O120" s="40"/>
      <c r="P120" s="40"/>
      <c r="Q120" s="40"/>
      <c r="R120" s="40"/>
      <c r="S120" s="40"/>
      <c r="T120" s="40"/>
      <c r="U120" s="40"/>
    </row>
    <row r="121" spans="1:21" s="139" customFormat="1" x14ac:dyDescent="0.25">
      <c r="A121" s="9"/>
      <c r="B121" s="9"/>
      <c r="C121" s="9"/>
      <c r="D121" s="9"/>
      <c r="E121" s="9"/>
      <c r="F121" s="9"/>
      <c r="G121" s="9"/>
      <c r="H121" s="9"/>
      <c r="I121" s="9"/>
      <c r="J121" s="9"/>
      <c r="K121" s="9"/>
      <c r="L121" s="9"/>
      <c r="M121" s="9"/>
      <c r="N121" s="9"/>
      <c r="O121" s="40"/>
      <c r="P121" s="40"/>
      <c r="Q121" s="40"/>
      <c r="R121" s="40"/>
      <c r="S121" s="40"/>
      <c r="T121" s="40"/>
      <c r="U121" s="40"/>
    </row>
    <row r="122" spans="1:21" s="139" customFormat="1" x14ac:dyDescent="0.25">
      <c r="A122" s="9"/>
      <c r="B122" s="9"/>
      <c r="C122" s="9"/>
      <c r="D122" s="9"/>
      <c r="E122" s="9"/>
      <c r="F122" s="9"/>
      <c r="G122" s="9"/>
      <c r="H122" s="9"/>
      <c r="I122" s="9"/>
      <c r="J122" s="9"/>
      <c r="K122" s="9"/>
      <c r="L122" s="9"/>
      <c r="M122" s="9"/>
      <c r="N122" s="9"/>
      <c r="O122" s="40"/>
      <c r="P122" s="40"/>
      <c r="Q122" s="40"/>
      <c r="R122" s="40"/>
      <c r="S122" s="40"/>
      <c r="T122" s="40"/>
      <c r="U122" s="40"/>
    </row>
    <row r="123" spans="1:21" s="139" customFormat="1" x14ac:dyDescent="0.25">
      <c r="A123" s="9"/>
      <c r="B123" s="9"/>
      <c r="C123" s="9"/>
      <c r="D123" s="9"/>
      <c r="E123" s="9"/>
      <c r="F123" s="9"/>
      <c r="G123" s="9"/>
      <c r="H123" s="9"/>
      <c r="I123" s="9"/>
      <c r="J123" s="9"/>
      <c r="K123" s="9"/>
      <c r="L123" s="9"/>
      <c r="M123" s="9"/>
      <c r="N123" s="9"/>
      <c r="O123" s="40"/>
      <c r="P123" s="40"/>
      <c r="Q123" s="40"/>
      <c r="R123" s="40"/>
      <c r="S123" s="40"/>
      <c r="T123" s="40"/>
      <c r="U123" s="40"/>
    </row>
    <row r="124" spans="1:21" s="139" customFormat="1" x14ac:dyDescent="0.25">
      <c r="A124" s="9"/>
      <c r="B124" s="9"/>
      <c r="C124" s="9"/>
      <c r="D124" s="9"/>
      <c r="E124" s="9"/>
      <c r="F124" s="9"/>
      <c r="G124" s="9"/>
      <c r="H124" s="9"/>
      <c r="I124" s="9"/>
      <c r="J124" s="9"/>
      <c r="K124" s="9"/>
      <c r="L124" s="9"/>
      <c r="M124" s="9"/>
      <c r="N124" s="9"/>
      <c r="O124" s="40"/>
      <c r="P124" s="40"/>
      <c r="Q124" s="40"/>
      <c r="R124" s="40"/>
      <c r="S124" s="40"/>
      <c r="T124" s="40"/>
      <c r="U124" s="40"/>
    </row>
    <row r="125" spans="1:21" s="139" customFormat="1" x14ac:dyDescent="0.25">
      <c r="A125" s="9"/>
      <c r="B125" s="9"/>
      <c r="C125" s="9"/>
      <c r="D125" s="9"/>
      <c r="E125" s="9"/>
      <c r="F125" s="9"/>
      <c r="G125" s="9"/>
      <c r="H125" s="9"/>
      <c r="I125" s="9"/>
      <c r="J125" s="9"/>
      <c r="K125" s="9"/>
      <c r="L125" s="9"/>
      <c r="M125" s="9"/>
      <c r="N125" s="9"/>
      <c r="O125" s="40"/>
      <c r="P125" s="40"/>
      <c r="Q125" s="40"/>
      <c r="R125" s="40"/>
      <c r="S125" s="40"/>
      <c r="T125" s="40"/>
      <c r="U125" s="40"/>
    </row>
    <row r="126" spans="1:21" s="139" customFormat="1" x14ac:dyDescent="0.25">
      <c r="A126" s="9"/>
      <c r="B126" s="9"/>
      <c r="C126" s="9"/>
      <c r="D126" s="9"/>
      <c r="E126" s="9"/>
      <c r="F126" s="9"/>
      <c r="G126" s="9"/>
      <c r="H126" s="9"/>
      <c r="I126" s="9"/>
      <c r="J126" s="9"/>
      <c r="K126" s="9"/>
      <c r="L126" s="9"/>
      <c r="M126" s="9"/>
      <c r="N126" s="9"/>
      <c r="O126" s="40"/>
      <c r="P126" s="40"/>
      <c r="Q126" s="40"/>
      <c r="R126" s="40"/>
      <c r="S126" s="40"/>
      <c r="T126" s="40"/>
      <c r="U126" s="40"/>
    </row>
    <row r="127" spans="1:21" s="139" customFormat="1" x14ac:dyDescent="0.25">
      <c r="A127" s="9"/>
      <c r="B127" s="9"/>
      <c r="C127" s="9"/>
      <c r="D127" s="9"/>
      <c r="E127" s="9"/>
      <c r="F127" s="9"/>
      <c r="G127" s="9"/>
      <c r="H127" s="9"/>
      <c r="I127" s="9"/>
      <c r="J127" s="9"/>
      <c r="K127" s="9"/>
      <c r="L127" s="9"/>
      <c r="M127" s="9"/>
      <c r="N127" s="9"/>
      <c r="O127" s="40"/>
      <c r="P127" s="40"/>
      <c r="Q127" s="40"/>
      <c r="R127" s="40"/>
      <c r="S127" s="40"/>
      <c r="T127" s="40"/>
      <c r="U127" s="40"/>
    </row>
    <row r="128" spans="1:21" s="139" customFormat="1" x14ac:dyDescent="0.25">
      <c r="A128" s="9"/>
      <c r="B128" s="9"/>
      <c r="C128" s="9"/>
      <c r="D128" s="9"/>
      <c r="E128" s="9"/>
      <c r="F128" s="9"/>
      <c r="G128" s="9"/>
      <c r="H128" s="9"/>
      <c r="I128" s="9"/>
      <c r="J128" s="9"/>
      <c r="K128" s="9"/>
      <c r="L128" s="9"/>
      <c r="M128" s="9"/>
      <c r="N128" s="9"/>
      <c r="O128" s="40"/>
      <c r="P128" s="40"/>
      <c r="Q128" s="40"/>
      <c r="R128" s="40"/>
      <c r="S128" s="40"/>
      <c r="T128" s="40"/>
      <c r="U128" s="40"/>
    </row>
    <row r="129" spans="1:21" s="139" customFormat="1" x14ac:dyDescent="0.25">
      <c r="A129" s="9"/>
      <c r="B129" s="9"/>
      <c r="C129" s="9"/>
      <c r="D129" s="9"/>
      <c r="E129" s="9"/>
      <c r="F129" s="9"/>
      <c r="G129" s="9"/>
      <c r="H129" s="9"/>
      <c r="I129" s="9"/>
      <c r="J129" s="9"/>
      <c r="K129" s="9"/>
      <c r="L129" s="9"/>
      <c r="M129" s="9"/>
      <c r="N129" s="9"/>
      <c r="O129" s="40"/>
      <c r="P129" s="40"/>
      <c r="Q129" s="40"/>
      <c r="R129" s="40"/>
      <c r="S129" s="40"/>
      <c r="T129" s="40"/>
      <c r="U129" s="40"/>
    </row>
    <row r="130" spans="1:21" s="139" customFormat="1" x14ac:dyDescent="0.25">
      <c r="A130" s="9"/>
      <c r="B130" s="9"/>
      <c r="C130" s="9"/>
      <c r="D130" s="9"/>
      <c r="E130" s="9"/>
      <c r="F130" s="9"/>
      <c r="G130" s="9"/>
      <c r="H130" s="9"/>
      <c r="I130" s="9"/>
      <c r="J130" s="9"/>
      <c r="K130" s="9"/>
      <c r="L130" s="9"/>
      <c r="M130" s="9"/>
      <c r="N130" s="9"/>
      <c r="O130" s="40"/>
      <c r="P130" s="40"/>
      <c r="Q130" s="40"/>
      <c r="R130" s="40"/>
      <c r="S130" s="40"/>
      <c r="T130" s="40"/>
      <c r="U130" s="40"/>
    </row>
    <row r="131" spans="1:21" s="139" customFormat="1" x14ac:dyDescent="0.25">
      <c r="A131" s="9"/>
      <c r="B131" s="9"/>
      <c r="C131" s="9"/>
      <c r="D131" s="9"/>
      <c r="E131" s="9"/>
      <c r="F131" s="9"/>
      <c r="G131" s="9"/>
      <c r="H131" s="9"/>
      <c r="I131" s="9"/>
      <c r="J131" s="9"/>
      <c r="K131" s="9"/>
      <c r="L131" s="9"/>
      <c r="M131" s="9"/>
      <c r="N131" s="9"/>
      <c r="O131" s="40"/>
      <c r="P131" s="40"/>
      <c r="Q131" s="40"/>
      <c r="R131" s="40"/>
      <c r="S131" s="40"/>
      <c r="T131" s="40"/>
      <c r="U131" s="40"/>
    </row>
    <row r="132" spans="1:21" s="139" customFormat="1" x14ac:dyDescent="0.25">
      <c r="A132" s="9"/>
      <c r="B132" s="9"/>
      <c r="C132" s="9"/>
      <c r="D132" s="9"/>
      <c r="E132" s="9"/>
      <c r="F132" s="9"/>
      <c r="G132" s="9"/>
      <c r="H132" s="9"/>
      <c r="I132" s="9"/>
      <c r="J132" s="9"/>
      <c r="K132" s="9"/>
      <c r="L132" s="9"/>
      <c r="M132" s="9"/>
      <c r="N132" s="9"/>
      <c r="O132" s="40"/>
      <c r="P132" s="40"/>
      <c r="Q132" s="40"/>
      <c r="R132" s="40"/>
      <c r="S132" s="40"/>
      <c r="T132" s="40"/>
      <c r="U132" s="40"/>
    </row>
    <row r="133" spans="1:21" s="139" customFormat="1" x14ac:dyDescent="0.25">
      <c r="A133" s="9"/>
      <c r="B133" s="9"/>
      <c r="C133" s="9"/>
      <c r="D133" s="9"/>
      <c r="E133" s="9"/>
      <c r="F133" s="9"/>
      <c r="G133" s="9"/>
      <c r="H133" s="9"/>
      <c r="I133" s="9"/>
      <c r="J133" s="9"/>
      <c r="K133" s="9"/>
      <c r="L133" s="9"/>
      <c r="M133" s="9"/>
      <c r="N133" s="9"/>
      <c r="O133" s="40"/>
      <c r="P133" s="40"/>
      <c r="Q133" s="40"/>
      <c r="R133" s="40"/>
      <c r="S133" s="40"/>
      <c r="T133" s="40"/>
      <c r="U133" s="40"/>
    </row>
    <row r="134" spans="1:21" s="139" customFormat="1" x14ac:dyDescent="0.25">
      <c r="A134" s="9"/>
      <c r="B134" s="9"/>
      <c r="C134" s="9"/>
      <c r="D134" s="9"/>
      <c r="E134" s="9"/>
      <c r="F134" s="9"/>
      <c r="G134" s="9"/>
      <c r="H134" s="9"/>
      <c r="I134" s="9"/>
      <c r="J134" s="9"/>
      <c r="K134" s="9"/>
      <c r="L134" s="9"/>
      <c r="M134" s="9"/>
      <c r="N134" s="9"/>
      <c r="O134" s="40"/>
      <c r="P134" s="40"/>
      <c r="Q134" s="40"/>
      <c r="R134" s="40"/>
      <c r="S134" s="40"/>
      <c r="T134" s="40"/>
      <c r="U134" s="40"/>
    </row>
    <row r="135" spans="1:21" s="139" customFormat="1" x14ac:dyDescent="0.25">
      <c r="A135" s="9"/>
      <c r="B135" s="9"/>
      <c r="C135" s="9"/>
      <c r="D135" s="9"/>
      <c r="E135" s="9"/>
      <c r="F135" s="9"/>
      <c r="G135" s="9"/>
      <c r="H135" s="9"/>
      <c r="I135" s="9"/>
      <c r="J135" s="9"/>
      <c r="K135" s="9"/>
      <c r="L135" s="9"/>
      <c r="M135" s="9"/>
      <c r="N135" s="9"/>
      <c r="O135" s="40"/>
      <c r="P135" s="40"/>
      <c r="Q135" s="40"/>
      <c r="R135" s="40"/>
      <c r="S135" s="40"/>
      <c r="T135" s="40"/>
      <c r="U135" s="40"/>
    </row>
    <row r="136" spans="1:21" s="139" customFormat="1" x14ac:dyDescent="0.25">
      <c r="A136" s="9"/>
      <c r="B136" s="9"/>
      <c r="C136" s="9"/>
      <c r="D136" s="9"/>
      <c r="E136" s="9"/>
      <c r="F136" s="9"/>
      <c r="G136" s="9"/>
      <c r="H136" s="9"/>
      <c r="I136" s="9"/>
      <c r="J136" s="9"/>
      <c r="K136" s="9"/>
      <c r="L136" s="9"/>
      <c r="M136" s="9"/>
      <c r="N136" s="9"/>
      <c r="O136" s="40"/>
      <c r="P136" s="40"/>
      <c r="Q136" s="40"/>
      <c r="R136" s="40"/>
      <c r="S136" s="40"/>
      <c r="T136" s="40"/>
      <c r="U136" s="40"/>
    </row>
    <row r="137" spans="1:21" s="139" customFormat="1" x14ac:dyDescent="0.25">
      <c r="A137" s="9"/>
      <c r="B137" s="9"/>
      <c r="C137" s="9"/>
      <c r="D137" s="9"/>
      <c r="E137" s="9"/>
      <c r="F137" s="9"/>
      <c r="G137" s="9"/>
      <c r="H137" s="9"/>
      <c r="I137" s="9"/>
      <c r="J137" s="9"/>
      <c r="K137" s="9"/>
      <c r="L137" s="9"/>
      <c r="M137" s="9"/>
      <c r="N137" s="9"/>
      <c r="O137" s="40"/>
      <c r="P137" s="40"/>
      <c r="Q137" s="40"/>
      <c r="R137" s="40"/>
      <c r="S137" s="40"/>
      <c r="T137" s="40"/>
      <c r="U137" s="40"/>
    </row>
    <row r="138" spans="1:21" s="139" customFormat="1" x14ac:dyDescent="0.25">
      <c r="A138" s="9"/>
      <c r="B138" s="9"/>
      <c r="C138" s="9"/>
      <c r="D138" s="9"/>
      <c r="E138" s="9"/>
      <c r="F138" s="9"/>
      <c r="G138" s="9"/>
      <c r="H138" s="9"/>
      <c r="I138" s="9"/>
      <c r="J138" s="9"/>
      <c r="K138" s="9"/>
      <c r="L138" s="9"/>
      <c r="M138" s="9"/>
      <c r="N138" s="9"/>
      <c r="O138" s="40"/>
      <c r="P138" s="40"/>
      <c r="Q138" s="40"/>
      <c r="R138" s="40"/>
      <c r="S138" s="40"/>
      <c r="T138" s="40"/>
      <c r="U138" s="40"/>
    </row>
    <row r="139" spans="1:21" s="139" customFormat="1" x14ac:dyDescent="0.25">
      <c r="A139" s="9"/>
      <c r="B139" s="9"/>
      <c r="C139" s="9"/>
      <c r="D139" s="9"/>
      <c r="E139" s="9"/>
      <c r="F139" s="9"/>
      <c r="G139" s="9"/>
      <c r="H139" s="9"/>
      <c r="I139" s="9"/>
      <c r="J139" s="9"/>
      <c r="K139" s="9"/>
      <c r="L139" s="9"/>
      <c r="M139" s="9"/>
      <c r="N139" s="9"/>
      <c r="O139" s="40"/>
      <c r="P139" s="40"/>
      <c r="Q139" s="40"/>
      <c r="R139" s="40"/>
      <c r="S139" s="40"/>
      <c r="T139" s="40"/>
      <c r="U139" s="40"/>
    </row>
    <row r="140" spans="1:21" s="139" customFormat="1" x14ac:dyDescent="0.25">
      <c r="A140" s="9"/>
      <c r="B140" s="9"/>
      <c r="C140" s="9"/>
      <c r="D140" s="9"/>
      <c r="E140" s="9"/>
      <c r="F140" s="9"/>
      <c r="G140" s="9"/>
      <c r="H140" s="9"/>
      <c r="I140" s="9"/>
      <c r="J140" s="9"/>
      <c r="K140" s="9"/>
      <c r="L140" s="9"/>
      <c r="M140" s="9"/>
      <c r="N140" s="9"/>
      <c r="O140" s="40"/>
      <c r="P140" s="40"/>
      <c r="Q140" s="40"/>
      <c r="R140" s="40"/>
      <c r="S140" s="40"/>
      <c r="T140" s="40"/>
      <c r="U140" s="40"/>
    </row>
    <row r="141" spans="1:21" s="139" customFormat="1" x14ac:dyDescent="0.25">
      <c r="A141" s="9"/>
      <c r="B141" s="9"/>
      <c r="C141" s="9"/>
      <c r="D141" s="9"/>
      <c r="E141" s="9"/>
      <c r="F141" s="9"/>
      <c r="G141" s="9"/>
      <c r="H141" s="9"/>
      <c r="I141" s="9"/>
      <c r="J141" s="9"/>
      <c r="K141" s="9"/>
      <c r="L141" s="9"/>
      <c r="M141" s="9"/>
      <c r="N141" s="9"/>
      <c r="O141" s="40"/>
      <c r="P141" s="40"/>
      <c r="Q141" s="40"/>
      <c r="R141" s="40"/>
      <c r="S141" s="40"/>
      <c r="T141" s="40"/>
      <c r="U141" s="40"/>
    </row>
    <row r="142" spans="1:21" s="139" customFormat="1" x14ac:dyDescent="0.25">
      <c r="A142" s="9"/>
      <c r="B142" s="9"/>
      <c r="C142" s="9"/>
      <c r="D142" s="9"/>
      <c r="E142" s="9"/>
      <c r="F142" s="9"/>
      <c r="G142" s="9"/>
      <c r="H142" s="9"/>
      <c r="I142" s="9"/>
      <c r="J142" s="9"/>
      <c r="K142" s="9"/>
      <c r="L142" s="9"/>
      <c r="M142" s="9"/>
      <c r="N142" s="9"/>
      <c r="O142" s="40"/>
      <c r="P142" s="40"/>
      <c r="Q142" s="40"/>
      <c r="R142" s="40"/>
      <c r="S142" s="40"/>
      <c r="T142" s="40"/>
      <c r="U142" s="40"/>
    </row>
    <row r="143" spans="1:21" s="139" customFormat="1" x14ac:dyDescent="0.25">
      <c r="A143" s="9"/>
      <c r="B143" s="9"/>
      <c r="C143" s="9"/>
      <c r="D143" s="9"/>
      <c r="E143" s="9"/>
      <c r="F143" s="9"/>
      <c r="G143" s="9"/>
      <c r="H143" s="9"/>
      <c r="I143" s="9"/>
      <c r="J143" s="9"/>
      <c r="K143" s="9"/>
      <c r="L143" s="9"/>
      <c r="M143" s="9"/>
      <c r="N143" s="9"/>
      <c r="O143" s="40"/>
      <c r="P143" s="40"/>
      <c r="Q143" s="40"/>
      <c r="R143" s="40"/>
      <c r="S143" s="40"/>
      <c r="T143" s="40"/>
      <c r="U143" s="40"/>
    </row>
    <row r="144" spans="1:21" s="139" customFormat="1" x14ac:dyDescent="0.25">
      <c r="A144" s="9"/>
      <c r="B144" s="9"/>
      <c r="C144" s="9"/>
      <c r="D144" s="9"/>
      <c r="E144" s="9"/>
      <c r="F144" s="9"/>
      <c r="G144" s="9"/>
      <c r="H144" s="9"/>
      <c r="I144" s="9"/>
      <c r="J144" s="9"/>
      <c r="K144" s="9"/>
      <c r="L144" s="9"/>
      <c r="M144" s="9"/>
      <c r="N144" s="9"/>
      <c r="O144" s="40"/>
      <c r="P144" s="40"/>
      <c r="Q144" s="40"/>
      <c r="R144" s="40"/>
      <c r="S144" s="40"/>
      <c r="T144" s="40"/>
      <c r="U144" s="40"/>
    </row>
    <row r="145" spans="1:21" s="139" customFormat="1" x14ac:dyDescent="0.25">
      <c r="A145" s="9"/>
      <c r="B145" s="9"/>
      <c r="C145" s="9"/>
      <c r="D145" s="9"/>
      <c r="E145" s="9"/>
      <c r="F145" s="9"/>
      <c r="G145" s="9"/>
      <c r="H145" s="9"/>
      <c r="I145" s="9"/>
      <c r="J145" s="9"/>
      <c r="K145" s="9"/>
      <c r="L145" s="9"/>
      <c r="M145" s="9"/>
      <c r="N145" s="9"/>
      <c r="O145" s="40"/>
      <c r="P145" s="40"/>
      <c r="Q145" s="40"/>
      <c r="R145" s="40"/>
      <c r="S145" s="40"/>
      <c r="T145" s="40"/>
      <c r="U145" s="40"/>
    </row>
    <row r="146" spans="1:21" s="139" customFormat="1" x14ac:dyDescent="0.25">
      <c r="A146" s="9"/>
      <c r="B146" s="9"/>
      <c r="C146" s="9"/>
      <c r="D146" s="9"/>
      <c r="E146" s="9"/>
      <c r="F146" s="9"/>
      <c r="G146" s="9"/>
      <c r="H146" s="9"/>
      <c r="I146" s="9"/>
      <c r="J146" s="9"/>
      <c r="K146" s="9"/>
      <c r="L146" s="9"/>
      <c r="M146" s="9"/>
      <c r="N146" s="9"/>
      <c r="O146" s="40"/>
      <c r="P146" s="40"/>
      <c r="Q146" s="40"/>
      <c r="R146" s="40"/>
      <c r="S146" s="40"/>
      <c r="T146" s="40"/>
      <c r="U146" s="40"/>
    </row>
    <row r="147" spans="1:21" s="139" customFormat="1" x14ac:dyDescent="0.25">
      <c r="A147" s="9"/>
      <c r="B147" s="9"/>
      <c r="C147" s="9"/>
      <c r="D147" s="9"/>
      <c r="E147" s="9"/>
      <c r="F147" s="9"/>
      <c r="G147" s="9"/>
      <c r="H147" s="9"/>
      <c r="I147" s="9"/>
      <c r="J147" s="9"/>
      <c r="K147" s="9"/>
      <c r="L147" s="9"/>
      <c r="M147" s="9"/>
      <c r="N147" s="9"/>
      <c r="O147" s="40"/>
      <c r="P147" s="40"/>
      <c r="Q147" s="40"/>
      <c r="R147" s="40"/>
      <c r="S147" s="40"/>
      <c r="T147" s="40"/>
      <c r="U147" s="40"/>
    </row>
    <row r="148" spans="1:21" s="139" customFormat="1" x14ac:dyDescent="0.25">
      <c r="A148" s="9"/>
      <c r="B148" s="9"/>
      <c r="C148" s="9"/>
      <c r="D148" s="9"/>
      <c r="E148" s="9"/>
      <c r="F148" s="9"/>
      <c r="G148" s="9"/>
      <c r="H148" s="9"/>
      <c r="I148" s="9"/>
      <c r="J148" s="9"/>
      <c r="K148" s="9"/>
      <c r="L148" s="9"/>
      <c r="M148" s="9"/>
      <c r="N148" s="9"/>
      <c r="O148" s="40"/>
      <c r="P148" s="40"/>
      <c r="Q148" s="40"/>
      <c r="R148" s="40"/>
      <c r="S148" s="40"/>
      <c r="T148" s="40"/>
      <c r="U148" s="40"/>
    </row>
    <row r="149" spans="1:21" s="139" customFormat="1" x14ac:dyDescent="0.25">
      <c r="A149" s="9"/>
      <c r="B149" s="9"/>
      <c r="C149" s="9"/>
      <c r="D149" s="9"/>
      <c r="E149" s="9"/>
      <c r="F149" s="9"/>
      <c r="G149" s="9"/>
      <c r="H149" s="9"/>
      <c r="I149" s="9"/>
      <c r="J149" s="9"/>
      <c r="K149" s="9"/>
      <c r="L149" s="9"/>
      <c r="M149" s="9"/>
      <c r="N149" s="9"/>
      <c r="O149" s="40"/>
      <c r="P149" s="40"/>
      <c r="Q149" s="40"/>
      <c r="R149" s="40"/>
      <c r="S149" s="40"/>
      <c r="T149" s="40"/>
      <c r="U149" s="40"/>
    </row>
    <row r="150" spans="1:21" s="139" customFormat="1" x14ac:dyDescent="0.25">
      <c r="A150" s="9"/>
      <c r="B150" s="9"/>
      <c r="C150" s="9"/>
      <c r="D150" s="9"/>
      <c r="E150" s="9"/>
      <c r="F150" s="9"/>
      <c r="G150" s="9"/>
      <c r="H150" s="9"/>
      <c r="I150" s="9"/>
      <c r="J150" s="9"/>
      <c r="K150" s="9"/>
      <c r="L150" s="9"/>
      <c r="M150" s="9"/>
      <c r="N150" s="9"/>
      <c r="O150" s="40"/>
      <c r="P150" s="40"/>
      <c r="Q150" s="40"/>
      <c r="R150" s="40"/>
      <c r="S150" s="40"/>
      <c r="T150" s="40"/>
      <c r="U150" s="40"/>
    </row>
    <row r="151" spans="1:21" s="139" customFormat="1" x14ac:dyDescent="0.25">
      <c r="A151" s="9"/>
      <c r="B151" s="9"/>
      <c r="C151" s="9"/>
      <c r="D151" s="9"/>
      <c r="E151" s="9"/>
      <c r="F151" s="9"/>
      <c r="G151" s="9"/>
      <c r="H151" s="9"/>
      <c r="I151" s="9"/>
      <c r="J151" s="9"/>
      <c r="K151" s="9"/>
      <c r="L151" s="9"/>
      <c r="M151" s="9"/>
      <c r="N151" s="9"/>
      <c r="O151" s="40"/>
      <c r="P151" s="40"/>
      <c r="Q151" s="40"/>
      <c r="R151" s="40"/>
      <c r="S151" s="40"/>
      <c r="T151" s="40"/>
      <c r="U151" s="40"/>
    </row>
    <row r="152" spans="1:21" s="139" customFormat="1" x14ac:dyDescent="0.25">
      <c r="A152" s="9"/>
      <c r="B152" s="9"/>
      <c r="C152" s="9"/>
      <c r="D152" s="9"/>
      <c r="E152" s="9"/>
      <c r="F152" s="9"/>
      <c r="G152" s="9"/>
      <c r="H152" s="9"/>
      <c r="I152" s="9"/>
      <c r="J152" s="9"/>
      <c r="K152" s="9"/>
      <c r="L152" s="9"/>
      <c r="M152" s="9"/>
      <c r="N152" s="9"/>
      <c r="O152" s="40"/>
      <c r="P152" s="40"/>
      <c r="Q152" s="40"/>
      <c r="R152" s="40"/>
      <c r="S152" s="40"/>
      <c r="T152" s="40"/>
      <c r="U152" s="40"/>
    </row>
    <row r="153" spans="1:21" s="139" customFormat="1" x14ac:dyDescent="0.25">
      <c r="A153" s="9"/>
      <c r="B153" s="9"/>
      <c r="C153" s="9"/>
      <c r="D153" s="9"/>
      <c r="E153" s="9"/>
      <c r="F153" s="9"/>
      <c r="G153" s="9"/>
      <c r="H153" s="9"/>
      <c r="I153" s="9"/>
      <c r="J153" s="9"/>
      <c r="K153" s="9"/>
      <c r="L153" s="9"/>
      <c r="M153" s="9"/>
      <c r="N153" s="9"/>
      <c r="O153" s="40"/>
      <c r="P153" s="40"/>
      <c r="Q153" s="40"/>
      <c r="R153" s="40"/>
      <c r="S153" s="40"/>
      <c r="T153" s="40"/>
      <c r="U153" s="40"/>
    </row>
    <row r="154" spans="1:21" s="139" customFormat="1" x14ac:dyDescent="0.25">
      <c r="A154" s="9"/>
      <c r="B154" s="9"/>
      <c r="C154" s="9"/>
      <c r="D154" s="9"/>
      <c r="E154" s="9"/>
      <c r="F154" s="9"/>
      <c r="G154" s="9"/>
      <c r="H154" s="9"/>
      <c r="I154" s="9"/>
      <c r="J154" s="9"/>
      <c r="K154" s="9"/>
      <c r="L154" s="9"/>
      <c r="M154" s="9"/>
      <c r="N154" s="9"/>
      <c r="O154" s="40"/>
      <c r="P154" s="40"/>
      <c r="Q154" s="40"/>
      <c r="R154" s="40"/>
      <c r="S154" s="40"/>
      <c r="T154" s="40"/>
      <c r="U154" s="40"/>
    </row>
    <row r="155" spans="1:21" s="139" customFormat="1" x14ac:dyDescent="0.25">
      <c r="A155" s="9"/>
      <c r="B155" s="9"/>
      <c r="C155" s="9"/>
      <c r="D155" s="9"/>
      <c r="E155" s="9"/>
      <c r="F155" s="9"/>
      <c r="G155" s="9"/>
      <c r="H155" s="9"/>
      <c r="I155" s="9"/>
      <c r="J155" s="9"/>
      <c r="K155" s="9"/>
      <c r="L155" s="9"/>
      <c r="M155" s="9"/>
      <c r="N155" s="9"/>
      <c r="O155" s="40"/>
      <c r="P155" s="40"/>
      <c r="Q155" s="40"/>
      <c r="R155" s="40"/>
      <c r="S155" s="40"/>
      <c r="T155" s="40"/>
      <c r="U155" s="40"/>
    </row>
    <row r="156" spans="1:21" s="139" customFormat="1" x14ac:dyDescent="0.25">
      <c r="A156" s="9"/>
      <c r="B156" s="9"/>
      <c r="C156" s="9"/>
      <c r="D156" s="9"/>
      <c r="E156" s="9"/>
      <c r="F156" s="9"/>
      <c r="G156" s="9"/>
      <c r="H156" s="9"/>
      <c r="I156" s="9"/>
      <c r="J156" s="9"/>
      <c r="K156" s="9"/>
      <c r="L156" s="9"/>
      <c r="M156" s="9"/>
      <c r="N156" s="9"/>
      <c r="O156" s="40"/>
      <c r="P156" s="40"/>
      <c r="Q156" s="40"/>
      <c r="R156" s="40"/>
      <c r="S156" s="40"/>
      <c r="T156" s="40"/>
      <c r="U156" s="40"/>
    </row>
    <row r="157" spans="1:21" s="139" customFormat="1" x14ac:dyDescent="0.25">
      <c r="A157" s="9"/>
      <c r="B157" s="9"/>
      <c r="C157" s="9"/>
      <c r="D157" s="9"/>
      <c r="E157" s="9"/>
      <c r="F157" s="9"/>
      <c r="G157" s="9"/>
      <c r="H157" s="9"/>
      <c r="I157" s="9"/>
      <c r="J157" s="9"/>
      <c r="K157" s="9"/>
      <c r="L157" s="9"/>
      <c r="M157" s="9"/>
      <c r="N157" s="9"/>
      <c r="O157" s="40"/>
      <c r="P157" s="40"/>
      <c r="Q157" s="40"/>
      <c r="R157" s="40"/>
      <c r="S157" s="40"/>
      <c r="T157" s="40"/>
      <c r="U157" s="40"/>
    </row>
    <row r="158" spans="1:21" s="139" customFormat="1" x14ac:dyDescent="0.25">
      <c r="A158" s="9"/>
      <c r="B158" s="9"/>
      <c r="C158" s="9"/>
      <c r="D158" s="9"/>
      <c r="E158" s="9"/>
      <c r="F158" s="9"/>
      <c r="G158" s="9"/>
      <c r="H158" s="9"/>
      <c r="I158" s="9"/>
      <c r="J158" s="9"/>
      <c r="K158" s="9"/>
      <c r="L158" s="9"/>
      <c r="M158" s="9"/>
      <c r="N158" s="9"/>
      <c r="O158" s="40"/>
      <c r="P158" s="40"/>
      <c r="Q158" s="40"/>
      <c r="R158" s="40"/>
      <c r="S158" s="40"/>
      <c r="T158" s="40"/>
      <c r="U158" s="40"/>
    </row>
    <row r="159" spans="1:21" s="139" customFormat="1" x14ac:dyDescent="0.25">
      <c r="A159" s="9"/>
      <c r="B159" s="9"/>
      <c r="C159" s="9"/>
      <c r="D159" s="9"/>
      <c r="E159" s="9"/>
      <c r="F159" s="9"/>
      <c r="G159" s="9"/>
      <c r="H159" s="9"/>
      <c r="I159" s="9"/>
      <c r="J159" s="9"/>
      <c r="K159" s="9"/>
      <c r="L159" s="9"/>
      <c r="M159" s="9"/>
      <c r="N159" s="9"/>
      <c r="O159" s="40"/>
      <c r="P159" s="40"/>
      <c r="Q159" s="40"/>
      <c r="R159" s="40"/>
      <c r="S159" s="40"/>
      <c r="T159" s="40"/>
      <c r="U159" s="40"/>
    </row>
    <row r="160" spans="1:21" s="139" customFormat="1" x14ac:dyDescent="0.25">
      <c r="A160" s="9"/>
      <c r="B160" s="9"/>
      <c r="C160" s="9"/>
      <c r="D160" s="9"/>
      <c r="E160" s="9"/>
      <c r="F160" s="9"/>
      <c r="G160" s="9"/>
      <c r="H160" s="9"/>
      <c r="I160" s="9"/>
      <c r="J160" s="9"/>
      <c r="K160" s="9"/>
      <c r="L160" s="9"/>
      <c r="M160" s="9"/>
      <c r="N160" s="9"/>
      <c r="O160" s="40"/>
      <c r="P160" s="40"/>
      <c r="Q160" s="40"/>
      <c r="R160" s="40"/>
      <c r="S160" s="40"/>
      <c r="T160" s="40"/>
      <c r="U160" s="40"/>
    </row>
    <row r="161" spans="1:21" s="139" customFormat="1" x14ac:dyDescent="0.25">
      <c r="A161" s="9"/>
      <c r="B161" s="9"/>
      <c r="C161" s="9"/>
      <c r="D161" s="9"/>
      <c r="E161" s="9"/>
      <c r="F161" s="9"/>
      <c r="G161" s="9"/>
      <c r="H161" s="9"/>
      <c r="I161" s="9"/>
      <c r="J161" s="9"/>
      <c r="K161" s="9"/>
      <c r="L161" s="9"/>
      <c r="M161" s="9"/>
      <c r="N161" s="9"/>
      <c r="O161" s="40"/>
      <c r="P161" s="40"/>
      <c r="Q161" s="40"/>
      <c r="R161" s="40"/>
      <c r="S161" s="40"/>
      <c r="T161" s="40"/>
      <c r="U161" s="40"/>
    </row>
    <row r="162" spans="1:21" s="139" customFormat="1" x14ac:dyDescent="0.25">
      <c r="A162" s="9"/>
      <c r="B162" s="9"/>
      <c r="C162" s="9"/>
      <c r="D162" s="9"/>
      <c r="E162" s="9"/>
      <c r="F162" s="9"/>
      <c r="G162" s="9"/>
      <c r="H162" s="9"/>
      <c r="I162" s="9"/>
      <c r="J162" s="9"/>
      <c r="K162" s="9"/>
      <c r="L162" s="9"/>
      <c r="M162" s="9"/>
      <c r="N162" s="9"/>
      <c r="O162" s="40"/>
      <c r="P162" s="40"/>
      <c r="Q162" s="40"/>
      <c r="R162" s="40"/>
      <c r="S162" s="40"/>
      <c r="T162" s="40"/>
      <c r="U162" s="40"/>
    </row>
    <row r="163" spans="1:21" s="139" customFormat="1" x14ac:dyDescent="0.25">
      <c r="A163" s="9"/>
      <c r="B163" s="9"/>
      <c r="C163" s="9"/>
      <c r="D163" s="9"/>
      <c r="E163" s="9"/>
      <c r="F163" s="9"/>
      <c r="G163" s="9"/>
      <c r="H163" s="9"/>
      <c r="I163" s="9"/>
      <c r="J163" s="9"/>
      <c r="K163" s="9"/>
      <c r="L163" s="9"/>
      <c r="M163" s="9"/>
      <c r="N163" s="9"/>
      <c r="O163" s="40"/>
      <c r="P163" s="40"/>
      <c r="Q163" s="40"/>
      <c r="R163" s="40"/>
      <c r="S163" s="40"/>
      <c r="T163" s="40"/>
      <c r="U163" s="40"/>
    </row>
    <row r="164" spans="1:21" s="139" customFormat="1" x14ac:dyDescent="0.25">
      <c r="A164" s="9"/>
      <c r="B164" s="9"/>
      <c r="C164" s="9"/>
      <c r="D164" s="9"/>
      <c r="E164" s="9"/>
      <c r="F164" s="9"/>
      <c r="G164" s="9"/>
      <c r="H164" s="9"/>
      <c r="I164" s="9"/>
      <c r="J164" s="9"/>
      <c r="K164" s="9"/>
      <c r="L164" s="9"/>
      <c r="M164" s="9"/>
      <c r="N164" s="9"/>
      <c r="O164" s="40"/>
      <c r="P164" s="40"/>
      <c r="Q164" s="40"/>
      <c r="R164" s="40"/>
      <c r="S164" s="40"/>
      <c r="T164" s="40"/>
      <c r="U164" s="40"/>
    </row>
    <row r="165" spans="1:21" s="139" customFormat="1" x14ac:dyDescent="0.25">
      <c r="A165" s="9"/>
      <c r="B165" s="9"/>
      <c r="C165" s="9"/>
      <c r="D165" s="9"/>
      <c r="E165" s="9"/>
      <c r="F165" s="9"/>
      <c r="G165" s="9"/>
      <c r="H165" s="9"/>
      <c r="I165" s="9"/>
      <c r="J165" s="9"/>
      <c r="K165" s="9"/>
      <c r="L165" s="9"/>
      <c r="M165" s="9"/>
      <c r="N165" s="9"/>
      <c r="O165" s="40"/>
      <c r="P165" s="40"/>
      <c r="Q165" s="40"/>
      <c r="R165" s="40"/>
      <c r="S165" s="40"/>
      <c r="T165" s="40"/>
      <c r="U165" s="40"/>
    </row>
    <row r="166" spans="1:21" s="139" customFormat="1" x14ac:dyDescent="0.25">
      <c r="A166" s="9"/>
      <c r="B166" s="9"/>
      <c r="C166" s="9"/>
      <c r="D166" s="9"/>
      <c r="E166" s="9"/>
      <c r="F166" s="9"/>
      <c r="G166" s="9"/>
      <c r="H166" s="9"/>
      <c r="I166" s="9"/>
      <c r="J166" s="9"/>
      <c r="K166" s="9"/>
      <c r="L166" s="9"/>
      <c r="M166" s="9"/>
      <c r="N166" s="9"/>
      <c r="O166" s="40"/>
      <c r="P166" s="40"/>
      <c r="Q166" s="40"/>
      <c r="R166" s="40"/>
      <c r="S166" s="40"/>
      <c r="T166" s="40"/>
      <c r="U166" s="40"/>
    </row>
    <row r="167" spans="1:21" s="139" customFormat="1" x14ac:dyDescent="0.25">
      <c r="A167" s="9"/>
      <c r="B167" s="9"/>
      <c r="C167" s="9"/>
      <c r="D167" s="9"/>
      <c r="E167" s="9"/>
      <c r="F167" s="9"/>
      <c r="G167" s="9"/>
      <c r="H167" s="9"/>
      <c r="I167" s="9"/>
      <c r="J167" s="9"/>
      <c r="K167" s="9"/>
      <c r="L167" s="9"/>
      <c r="M167" s="9"/>
      <c r="N167" s="9"/>
      <c r="O167" s="40"/>
      <c r="P167" s="40"/>
      <c r="Q167" s="40"/>
      <c r="R167" s="40"/>
      <c r="S167" s="40"/>
      <c r="T167" s="40"/>
      <c r="U167" s="40"/>
    </row>
    <row r="168" spans="1:21" s="139" customFormat="1" x14ac:dyDescent="0.25">
      <c r="A168" s="9"/>
      <c r="B168" s="9"/>
      <c r="C168" s="9"/>
      <c r="D168" s="9"/>
      <c r="E168" s="9"/>
      <c r="F168" s="9"/>
      <c r="G168" s="9"/>
      <c r="H168" s="9"/>
      <c r="I168" s="9"/>
      <c r="J168" s="9"/>
      <c r="K168" s="9"/>
      <c r="L168" s="9"/>
      <c r="M168" s="9"/>
      <c r="N168" s="9"/>
      <c r="O168" s="40"/>
      <c r="P168" s="40"/>
      <c r="Q168" s="40"/>
      <c r="R168" s="40"/>
      <c r="S168" s="40"/>
      <c r="T168" s="40"/>
      <c r="U168" s="40"/>
    </row>
    <row r="169" spans="1:21" s="139" customFormat="1" x14ac:dyDescent="0.25">
      <c r="A169" s="9"/>
      <c r="B169" s="9"/>
      <c r="C169" s="9"/>
      <c r="D169" s="9"/>
      <c r="E169" s="9"/>
      <c r="F169" s="9"/>
      <c r="G169" s="9"/>
      <c r="H169" s="9"/>
      <c r="I169" s="9"/>
      <c r="J169" s="9"/>
      <c r="K169" s="9"/>
      <c r="L169" s="9"/>
      <c r="M169" s="9"/>
      <c r="N169" s="9"/>
      <c r="O169" s="40"/>
      <c r="P169" s="40"/>
      <c r="Q169" s="40"/>
      <c r="R169" s="40"/>
      <c r="S169" s="40"/>
      <c r="T169" s="40"/>
      <c r="U169" s="40"/>
    </row>
    <row r="170" spans="1:21" s="139" customFormat="1" x14ac:dyDescent="0.25">
      <c r="A170" s="9"/>
      <c r="B170" s="9"/>
      <c r="C170" s="9"/>
      <c r="D170" s="9"/>
      <c r="E170" s="9"/>
      <c r="F170" s="9"/>
      <c r="G170" s="9"/>
      <c r="H170" s="9"/>
      <c r="I170" s="9"/>
      <c r="J170" s="9"/>
      <c r="K170" s="9"/>
      <c r="L170" s="9"/>
      <c r="M170" s="9"/>
      <c r="N170" s="9"/>
      <c r="O170" s="40"/>
      <c r="P170" s="40"/>
      <c r="Q170" s="40"/>
      <c r="R170" s="40"/>
      <c r="S170" s="40"/>
      <c r="T170" s="40"/>
      <c r="U170" s="40"/>
    </row>
    <row r="171" spans="1:21" s="139" customFormat="1" x14ac:dyDescent="0.25">
      <c r="A171" s="9"/>
      <c r="B171" s="9"/>
      <c r="C171" s="9"/>
      <c r="D171" s="9"/>
      <c r="E171" s="9"/>
      <c r="F171" s="9"/>
      <c r="G171" s="9"/>
      <c r="H171" s="9"/>
      <c r="I171" s="9"/>
      <c r="J171" s="9"/>
      <c r="K171" s="9"/>
      <c r="L171" s="9"/>
      <c r="M171" s="9"/>
      <c r="N171" s="9"/>
      <c r="O171" s="40"/>
      <c r="P171" s="40"/>
      <c r="Q171" s="40"/>
      <c r="R171" s="40"/>
      <c r="S171" s="40"/>
      <c r="T171" s="40"/>
      <c r="U171" s="40"/>
    </row>
    <row r="172" spans="1:21" s="139" customFormat="1" x14ac:dyDescent="0.25">
      <c r="A172" s="9"/>
      <c r="B172" s="9"/>
      <c r="C172" s="9"/>
      <c r="D172" s="9"/>
      <c r="E172" s="9"/>
      <c r="F172" s="9"/>
      <c r="G172" s="9"/>
      <c r="H172" s="9"/>
      <c r="I172" s="9"/>
      <c r="J172" s="9"/>
      <c r="K172" s="9"/>
      <c r="L172" s="9"/>
      <c r="M172" s="9"/>
      <c r="N172" s="9"/>
      <c r="O172" s="40"/>
      <c r="P172" s="40"/>
      <c r="Q172" s="40"/>
      <c r="R172" s="40"/>
      <c r="S172" s="40"/>
      <c r="T172" s="40"/>
      <c r="U172" s="40"/>
    </row>
    <row r="173" spans="1:21" s="139" customFormat="1" x14ac:dyDescent="0.25">
      <c r="A173" s="9"/>
      <c r="B173" s="9"/>
      <c r="C173" s="9"/>
      <c r="D173" s="9"/>
      <c r="E173" s="9"/>
      <c r="F173" s="9"/>
      <c r="G173" s="9"/>
      <c r="H173" s="9"/>
      <c r="I173" s="9"/>
      <c r="J173" s="9"/>
      <c r="K173" s="9"/>
      <c r="L173" s="9"/>
      <c r="M173" s="9"/>
      <c r="N173" s="9"/>
      <c r="O173" s="40"/>
      <c r="P173" s="40"/>
      <c r="Q173" s="40"/>
      <c r="R173" s="40"/>
      <c r="S173" s="40"/>
      <c r="T173" s="40"/>
      <c r="U173" s="40"/>
    </row>
    <row r="174" spans="1:21" s="139" customFormat="1" x14ac:dyDescent="0.25">
      <c r="A174" s="9"/>
      <c r="B174" s="9"/>
      <c r="C174" s="9"/>
      <c r="D174" s="9"/>
      <c r="E174" s="9"/>
      <c r="F174" s="9"/>
      <c r="G174" s="9"/>
      <c r="H174" s="9"/>
      <c r="I174" s="9"/>
      <c r="J174" s="9"/>
      <c r="K174" s="9"/>
      <c r="L174" s="9"/>
      <c r="M174" s="9"/>
      <c r="N174" s="9"/>
      <c r="O174" s="40"/>
      <c r="P174" s="40"/>
      <c r="Q174" s="40"/>
      <c r="R174" s="40"/>
      <c r="S174" s="40"/>
      <c r="T174" s="40"/>
      <c r="U174" s="40"/>
    </row>
    <row r="175" spans="1:21" s="13" customFormat="1" x14ac:dyDescent="0.25">
      <c r="A175" s="9"/>
      <c r="B175" s="9"/>
      <c r="C175" s="9"/>
      <c r="D175" s="9"/>
      <c r="E175" s="9"/>
      <c r="F175" s="9"/>
      <c r="G175" s="9"/>
      <c r="H175" s="9"/>
      <c r="I175" s="9"/>
      <c r="J175" s="9"/>
      <c r="K175" s="9"/>
      <c r="L175" s="9"/>
      <c r="M175" s="9"/>
      <c r="N175" s="9"/>
      <c r="O175" s="40"/>
      <c r="P175" s="40"/>
      <c r="Q175" s="40"/>
      <c r="R175" s="40"/>
      <c r="S175" s="40"/>
      <c r="T175" s="40"/>
      <c r="U175" s="40"/>
    </row>
    <row r="176" spans="1:21" s="13" customFormat="1" x14ac:dyDescent="0.25">
      <c r="A176" s="9"/>
      <c r="B176" s="9"/>
      <c r="C176" s="9"/>
      <c r="D176" s="9"/>
      <c r="E176" s="9"/>
      <c r="F176" s="9"/>
      <c r="G176" s="9"/>
      <c r="H176" s="9"/>
      <c r="I176" s="9"/>
      <c r="J176" s="9"/>
      <c r="K176" s="9"/>
      <c r="L176" s="9"/>
      <c r="M176" s="9"/>
      <c r="N176" s="9"/>
      <c r="O176" s="40"/>
      <c r="P176" s="40"/>
      <c r="Q176" s="40"/>
      <c r="R176" s="40"/>
      <c r="S176" s="40"/>
      <c r="T176" s="40"/>
      <c r="U176" s="40"/>
    </row>
    <row r="177" spans="1:21" s="13" customFormat="1" x14ac:dyDescent="0.25">
      <c r="A177" s="9"/>
      <c r="B177" s="9"/>
      <c r="C177" s="9"/>
      <c r="D177" s="9"/>
      <c r="E177" s="9"/>
      <c r="F177" s="9"/>
      <c r="G177" s="9"/>
      <c r="H177" s="9"/>
      <c r="I177" s="9"/>
      <c r="J177" s="9"/>
      <c r="K177" s="9"/>
      <c r="L177" s="9"/>
      <c r="M177" s="9"/>
      <c r="N177" s="9"/>
      <c r="O177" s="40"/>
      <c r="P177" s="40"/>
      <c r="Q177" s="40"/>
      <c r="R177" s="40"/>
      <c r="S177" s="40"/>
      <c r="T177" s="40"/>
      <c r="U177" s="40"/>
    </row>
    <row r="178" spans="1:21" s="13" customFormat="1" x14ac:dyDescent="0.25">
      <c r="A178" s="9"/>
      <c r="B178" s="9"/>
      <c r="C178" s="9"/>
      <c r="D178" s="9"/>
      <c r="E178" s="9"/>
      <c r="F178" s="9"/>
      <c r="G178" s="9"/>
      <c r="H178" s="9"/>
      <c r="I178" s="9"/>
      <c r="J178" s="9"/>
      <c r="K178" s="9"/>
      <c r="L178" s="9"/>
      <c r="M178" s="9"/>
      <c r="N178" s="9"/>
      <c r="O178" s="40"/>
      <c r="P178" s="40"/>
      <c r="Q178" s="40"/>
      <c r="R178" s="40"/>
      <c r="S178" s="40"/>
      <c r="T178" s="40"/>
      <c r="U178" s="40"/>
    </row>
    <row r="179" spans="1:21" s="13" customFormat="1" x14ac:dyDescent="0.25">
      <c r="A179" s="9"/>
      <c r="B179" s="9"/>
      <c r="C179" s="9"/>
      <c r="D179" s="9"/>
      <c r="E179" s="9"/>
      <c r="F179" s="9"/>
      <c r="G179" s="9"/>
      <c r="H179" s="9"/>
      <c r="I179" s="9"/>
      <c r="J179" s="9"/>
      <c r="K179" s="9"/>
      <c r="L179" s="9"/>
      <c r="M179" s="9"/>
      <c r="N179" s="9"/>
      <c r="O179" s="40"/>
      <c r="P179" s="40"/>
      <c r="Q179" s="40"/>
      <c r="R179" s="40"/>
      <c r="S179" s="40"/>
      <c r="T179" s="40"/>
      <c r="U179" s="40"/>
    </row>
    <row r="180" spans="1:21" s="13" customFormat="1" x14ac:dyDescent="0.25">
      <c r="A180" s="9"/>
      <c r="B180" s="9"/>
      <c r="C180" s="9"/>
      <c r="D180" s="9"/>
      <c r="E180" s="9"/>
      <c r="F180" s="9"/>
      <c r="G180" s="9"/>
      <c r="H180" s="9"/>
      <c r="I180" s="9"/>
      <c r="J180" s="9"/>
      <c r="K180" s="9"/>
      <c r="L180" s="9"/>
      <c r="M180" s="9"/>
      <c r="N180" s="9"/>
      <c r="O180" s="40"/>
      <c r="P180" s="40"/>
      <c r="Q180" s="40"/>
      <c r="R180" s="40"/>
      <c r="S180" s="40"/>
      <c r="T180" s="40"/>
      <c r="U180" s="40"/>
    </row>
    <row r="181" spans="1:21" s="13" customFormat="1" x14ac:dyDescent="0.25">
      <c r="A181" s="9"/>
      <c r="B181" s="9"/>
      <c r="C181" s="9"/>
      <c r="D181" s="9"/>
      <c r="E181" s="9"/>
      <c r="F181" s="9"/>
      <c r="G181" s="9"/>
      <c r="H181" s="9"/>
      <c r="I181" s="9"/>
      <c r="J181" s="9"/>
      <c r="K181" s="9"/>
      <c r="L181" s="9"/>
      <c r="M181" s="9"/>
      <c r="N181" s="9"/>
      <c r="O181" s="40"/>
      <c r="P181" s="40"/>
      <c r="Q181" s="40"/>
      <c r="R181" s="40"/>
      <c r="S181" s="40"/>
      <c r="T181" s="40"/>
      <c r="U181" s="40"/>
    </row>
    <row r="182" spans="1:21" s="13" customFormat="1" x14ac:dyDescent="0.25">
      <c r="A182" s="9"/>
      <c r="B182" s="9"/>
      <c r="C182" s="9"/>
      <c r="D182" s="9"/>
      <c r="E182" s="9"/>
      <c r="F182" s="9"/>
      <c r="G182" s="9"/>
      <c r="H182" s="9"/>
      <c r="I182" s="9"/>
      <c r="J182" s="9"/>
      <c r="K182" s="9"/>
      <c r="L182" s="9"/>
      <c r="M182" s="9"/>
      <c r="N182" s="9"/>
      <c r="O182" s="40"/>
      <c r="P182" s="40"/>
      <c r="Q182" s="40"/>
      <c r="R182" s="40"/>
      <c r="S182" s="40"/>
      <c r="T182" s="40"/>
      <c r="U182" s="40"/>
    </row>
    <row r="183" spans="1:21" s="13" customFormat="1" x14ac:dyDescent="0.25">
      <c r="A183" s="9"/>
      <c r="B183" s="9"/>
      <c r="C183" s="9"/>
      <c r="D183" s="9"/>
      <c r="E183" s="9"/>
      <c r="F183" s="9"/>
      <c r="G183" s="9"/>
      <c r="H183" s="9"/>
      <c r="I183" s="9"/>
      <c r="J183" s="9"/>
      <c r="K183" s="9"/>
      <c r="L183" s="9"/>
      <c r="M183" s="9"/>
      <c r="N183" s="9"/>
      <c r="O183" s="40"/>
      <c r="P183" s="40"/>
      <c r="Q183" s="40"/>
      <c r="R183" s="40"/>
      <c r="S183" s="40"/>
      <c r="T183" s="40"/>
      <c r="U183" s="40"/>
    </row>
    <row r="184" spans="1:21" s="13" customFormat="1" x14ac:dyDescent="0.25">
      <c r="A184" s="9"/>
      <c r="B184" s="9"/>
      <c r="C184" s="9"/>
      <c r="D184" s="9"/>
      <c r="E184" s="9"/>
      <c r="F184" s="9"/>
      <c r="G184" s="9"/>
      <c r="H184" s="9"/>
      <c r="I184" s="9"/>
      <c r="J184" s="9"/>
      <c r="K184" s="9"/>
      <c r="L184" s="9"/>
      <c r="M184" s="9"/>
      <c r="N184" s="9"/>
      <c r="O184" s="40"/>
      <c r="P184" s="40"/>
      <c r="Q184" s="40"/>
      <c r="R184" s="40"/>
      <c r="S184" s="40"/>
      <c r="T184" s="40"/>
      <c r="U184" s="40"/>
    </row>
    <row r="185" spans="1:21" s="13" customFormat="1" x14ac:dyDescent="0.25">
      <c r="A185" s="9"/>
      <c r="B185" s="9"/>
      <c r="C185" s="9"/>
      <c r="D185" s="9"/>
      <c r="E185" s="9"/>
      <c r="F185" s="9"/>
      <c r="G185" s="9"/>
      <c r="H185" s="9"/>
      <c r="I185" s="9"/>
      <c r="J185" s="9"/>
      <c r="K185" s="9"/>
      <c r="L185" s="9"/>
      <c r="M185" s="9"/>
      <c r="N185" s="9"/>
      <c r="O185" s="40"/>
      <c r="P185" s="40"/>
      <c r="Q185" s="40"/>
      <c r="R185" s="40"/>
      <c r="S185" s="40"/>
      <c r="T185" s="40"/>
      <c r="U185" s="40"/>
    </row>
    <row r="186" spans="1:21" s="13" customFormat="1" x14ac:dyDescent="0.25">
      <c r="A186" s="9"/>
      <c r="B186" s="9"/>
      <c r="C186" s="9"/>
      <c r="D186" s="9"/>
      <c r="E186" s="9"/>
      <c r="F186" s="9"/>
      <c r="G186" s="9"/>
      <c r="H186" s="9"/>
      <c r="I186" s="9"/>
      <c r="J186" s="9"/>
      <c r="K186" s="9"/>
      <c r="L186" s="9"/>
      <c r="M186" s="9"/>
      <c r="N186" s="9"/>
      <c r="O186" s="40"/>
      <c r="P186" s="40"/>
      <c r="Q186" s="40"/>
      <c r="R186" s="40"/>
      <c r="S186" s="40"/>
      <c r="T186" s="40"/>
      <c r="U186" s="40"/>
    </row>
    <row r="187" spans="1:21" s="13" customFormat="1" x14ac:dyDescent="0.25">
      <c r="A187" s="9"/>
      <c r="B187" s="9"/>
      <c r="C187" s="9"/>
      <c r="D187" s="9"/>
      <c r="E187" s="9"/>
      <c r="F187" s="9"/>
      <c r="G187" s="9"/>
      <c r="H187" s="9"/>
      <c r="I187" s="9"/>
      <c r="J187" s="9"/>
      <c r="K187" s="9"/>
      <c r="L187" s="9"/>
      <c r="M187" s="9"/>
      <c r="N187" s="9"/>
      <c r="O187" s="40"/>
      <c r="P187" s="40"/>
      <c r="Q187" s="40"/>
      <c r="R187" s="40"/>
      <c r="S187" s="40"/>
      <c r="T187" s="40"/>
      <c r="U187" s="40"/>
    </row>
    <row r="188" spans="1:21" s="13" customFormat="1" x14ac:dyDescent="0.25">
      <c r="A188" s="9"/>
      <c r="B188" s="9"/>
      <c r="C188" s="9"/>
      <c r="D188" s="9"/>
      <c r="E188" s="9"/>
      <c r="F188" s="9"/>
      <c r="G188" s="9"/>
      <c r="H188" s="9"/>
      <c r="I188" s="9"/>
      <c r="J188" s="9"/>
      <c r="K188" s="9"/>
      <c r="L188" s="9"/>
      <c r="M188" s="9"/>
      <c r="N188" s="9"/>
      <c r="O188" s="40"/>
      <c r="P188" s="40"/>
      <c r="Q188" s="40"/>
      <c r="R188" s="40"/>
      <c r="S188" s="40"/>
      <c r="T188" s="40"/>
      <c r="U188" s="40"/>
    </row>
    <row r="189" spans="1:21" s="13" customFormat="1" x14ac:dyDescent="0.25">
      <c r="A189" s="9"/>
      <c r="B189" s="9"/>
      <c r="C189" s="9"/>
      <c r="D189" s="9"/>
      <c r="E189" s="9"/>
      <c r="F189" s="9"/>
      <c r="G189" s="9"/>
      <c r="H189" s="9"/>
      <c r="I189" s="9"/>
      <c r="J189" s="9"/>
      <c r="K189" s="9"/>
      <c r="L189" s="9"/>
      <c r="M189" s="9"/>
      <c r="N189" s="9"/>
      <c r="O189" s="40"/>
      <c r="P189" s="40"/>
      <c r="Q189" s="40"/>
      <c r="R189" s="40"/>
      <c r="S189" s="40"/>
      <c r="T189" s="40"/>
      <c r="U189" s="40"/>
    </row>
    <row r="190" spans="1:21" s="13" customFormat="1" x14ac:dyDescent="0.25">
      <c r="A190" s="9"/>
      <c r="B190" s="9"/>
      <c r="C190" s="9"/>
      <c r="D190" s="9"/>
      <c r="E190" s="9"/>
      <c r="F190" s="9"/>
      <c r="G190" s="9"/>
      <c r="H190" s="9"/>
      <c r="I190" s="9"/>
      <c r="J190" s="9"/>
      <c r="K190" s="9"/>
      <c r="L190" s="9"/>
      <c r="M190" s="9"/>
      <c r="N190" s="9"/>
      <c r="O190" s="40"/>
      <c r="P190" s="40"/>
      <c r="Q190" s="40"/>
      <c r="R190" s="40"/>
      <c r="S190" s="40"/>
      <c r="T190" s="40"/>
      <c r="U190" s="40"/>
    </row>
    <row r="191" spans="1:21" s="13" customFormat="1" x14ac:dyDescent="0.25">
      <c r="A191" s="9"/>
      <c r="B191" s="9"/>
      <c r="C191" s="9"/>
      <c r="D191" s="9"/>
      <c r="E191" s="9"/>
      <c r="F191" s="9"/>
      <c r="G191" s="9"/>
      <c r="H191" s="9"/>
      <c r="I191" s="9"/>
      <c r="J191" s="9"/>
      <c r="K191" s="9"/>
      <c r="L191" s="9"/>
      <c r="M191" s="9"/>
      <c r="N191" s="9"/>
      <c r="O191" s="40"/>
      <c r="P191" s="40"/>
      <c r="Q191" s="40"/>
      <c r="R191" s="40"/>
      <c r="S191" s="40"/>
      <c r="T191" s="40"/>
      <c r="U191" s="40"/>
    </row>
    <row r="192" spans="1:21" s="13" customFormat="1" x14ac:dyDescent="0.25">
      <c r="A192" s="9"/>
      <c r="B192" s="9"/>
      <c r="C192" s="9"/>
      <c r="D192" s="9"/>
      <c r="E192" s="9"/>
      <c r="F192" s="9"/>
      <c r="G192" s="9"/>
      <c r="H192" s="9"/>
      <c r="I192" s="9"/>
      <c r="J192" s="9"/>
      <c r="K192" s="9"/>
      <c r="L192" s="9"/>
      <c r="M192" s="9"/>
      <c r="N192" s="9"/>
      <c r="O192" s="40"/>
      <c r="P192" s="40"/>
      <c r="Q192" s="40"/>
      <c r="R192" s="40"/>
      <c r="S192" s="40"/>
      <c r="T192" s="40"/>
      <c r="U192" s="40"/>
    </row>
    <row r="193" spans="1:24" s="13" customFormat="1" x14ac:dyDescent="0.25">
      <c r="A193" s="9"/>
      <c r="B193" s="9"/>
      <c r="C193" s="9"/>
      <c r="D193" s="9"/>
      <c r="E193" s="9"/>
      <c r="F193" s="9"/>
      <c r="G193" s="9"/>
      <c r="H193" s="9"/>
      <c r="I193" s="9"/>
      <c r="J193" s="9"/>
      <c r="K193" s="9"/>
      <c r="L193" s="9"/>
      <c r="M193" s="9"/>
      <c r="N193" s="9"/>
      <c r="O193" s="40"/>
      <c r="P193" s="40"/>
      <c r="Q193" s="40"/>
      <c r="R193" s="40"/>
      <c r="S193" s="40"/>
      <c r="T193" s="40"/>
      <c r="U193" s="40"/>
    </row>
    <row r="194" spans="1:24" s="13" customFormat="1" x14ac:dyDescent="0.25">
      <c r="A194" s="9"/>
      <c r="B194" s="9"/>
      <c r="C194" s="9"/>
      <c r="D194" s="9"/>
      <c r="E194" s="9"/>
      <c r="F194" s="9"/>
      <c r="G194" s="9"/>
      <c r="H194" s="9"/>
      <c r="I194" s="9"/>
      <c r="J194" s="9"/>
      <c r="K194" s="9"/>
      <c r="L194" s="9"/>
      <c r="M194" s="9"/>
      <c r="N194" s="9"/>
      <c r="O194" s="40"/>
      <c r="P194" s="40"/>
      <c r="Q194" s="40"/>
      <c r="R194" s="40"/>
      <c r="S194" s="40"/>
      <c r="T194" s="40"/>
      <c r="U194" s="40"/>
    </row>
    <row r="195" spans="1:24" s="13" customFormat="1" x14ac:dyDescent="0.25">
      <c r="A195" s="9"/>
      <c r="B195" s="9"/>
      <c r="C195" s="9"/>
      <c r="D195" s="9"/>
      <c r="E195" s="9"/>
      <c r="F195" s="9"/>
      <c r="G195" s="9"/>
      <c r="H195" s="9"/>
      <c r="I195" s="9"/>
      <c r="J195" s="9"/>
      <c r="K195" s="9"/>
      <c r="L195" s="9"/>
      <c r="M195" s="9"/>
      <c r="N195" s="9"/>
      <c r="O195" s="40"/>
      <c r="P195" s="40"/>
      <c r="Q195" s="40"/>
      <c r="R195" s="40"/>
      <c r="S195" s="40"/>
      <c r="T195" s="40"/>
      <c r="U195" s="40"/>
    </row>
    <row r="196" spans="1:24" s="13" customFormat="1" x14ac:dyDescent="0.25">
      <c r="A196" s="9"/>
      <c r="B196" s="9"/>
      <c r="C196" s="9"/>
      <c r="D196" s="9"/>
      <c r="E196" s="9"/>
      <c r="F196" s="9"/>
      <c r="G196" s="9"/>
      <c r="H196" s="9"/>
      <c r="I196" s="9"/>
      <c r="J196" s="9"/>
      <c r="K196" s="9"/>
      <c r="L196" s="9"/>
      <c r="M196" s="9"/>
      <c r="N196" s="9"/>
      <c r="O196" s="40"/>
      <c r="P196" s="40"/>
      <c r="Q196" s="40"/>
      <c r="R196" s="40"/>
      <c r="S196" s="40"/>
      <c r="T196" s="40"/>
      <c r="U196" s="40"/>
    </row>
    <row r="197" spans="1:24" s="13" customFormat="1" x14ac:dyDescent="0.25">
      <c r="A197" s="9"/>
      <c r="B197" s="9"/>
      <c r="C197" s="9"/>
      <c r="D197" s="9"/>
      <c r="E197" s="9"/>
      <c r="F197" s="9"/>
      <c r="G197" s="9"/>
      <c r="H197" s="9"/>
      <c r="I197" s="9"/>
      <c r="J197" s="9"/>
      <c r="K197" s="9"/>
      <c r="L197" s="9"/>
      <c r="M197" s="9"/>
      <c r="N197" s="9"/>
      <c r="O197" s="40"/>
      <c r="P197" s="40"/>
      <c r="Q197" s="40"/>
      <c r="R197" s="40"/>
      <c r="S197" s="40"/>
      <c r="T197" s="40"/>
      <c r="U197" s="40"/>
    </row>
    <row r="198" spans="1:24" s="13" customFormat="1" x14ac:dyDescent="0.25">
      <c r="A198" s="9"/>
      <c r="B198" s="9"/>
      <c r="C198" s="9"/>
      <c r="D198" s="9"/>
      <c r="E198" s="9"/>
      <c r="F198" s="9"/>
      <c r="G198" s="9"/>
      <c r="H198" s="9"/>
      <c r="I198" s="9"/>
      <c r="J198" s="9"/>
      <c r="K198" s="9"/>
      <c r="L198" s="9"/>
      <c r="M198" s="9"/>
      <c r="N198" s="9"/>
      <c r="O198" s="40"/>
      <c r="P198" s="40"/>
      <c r="Q198" s="40"/>
      <c r="R198" s="40"/>
      <c r="S198" s="40"/>
      <c r="T198" s="40"/>
      <c r="U198" s="40"/>
    </row>
    <row r="199" spans="1:24" s="13" customFormat="1" x14ac:dyDescent="0.25">
      <c r="A199" s="9"/>
      <c r="B199" s="9"/>
      <c r="C199" s="9"/>
      <c r="D199" s="9"/>
      <c r="E199" s="9"/>
      <c r="F199" s="9"/>
      <c r="G199" s="9"/>
      <c r="H199" s="9"/>
      <c r="I199" s="9"/>
      <c r="J199" s="9"/>
      <c r="K199" s="9"/>
      <c r="L199" s="9"/>
      <c r="M199" s="9"/>
      <c r="N199" s="9"/>
      <c r="O199" s="40"/>
      <c r="P199" s="40"/>
      <c r="Q199" s="40"/>
      <c r="R199" s="40"/>
      <c r="S199" s="40"/>
      <c r="T199" s="40"/>
      <c r="U199" s="40"/>
    </row>
    <row r="200" spans="1:24" s="13" customFormat="1" x14ac:dyDescent="0.25">
      <c r="A200" s="9"/>
      <c r="B200" s="9"/>
      <c r="C200" s="9"/>
      <c r="D200" s="9"/>
      <c r="E200" s="9"/>
      <c r="F200" s="9"/>
      <c r="G200" s="9"/>
      <c r="H200" s="9"/>
      <c r="I200" s="9"/>
      <c r="J200" s="9"/>
      <c r="K200" s="9"/>
      <c r="L200" s="9"/>
      <c r="M200" s="9"/>
      <c r="N200" s="9"/>
      <c r="O200" s="40"/>
      <c r="P200" s="40"/>
      <c r="Q200" s="40"/>
      <c r="R200" s="40"/>
      <c r="S200" s="40"/>
      <c r="T200" s="40"/>
      <c r="U200" s="40"/>
    </row>
    <row r="201" spans="1:24" s="13" customFormat="1" x14ac:dyDescent="0.25">
      <c r="A201" s="9"/>
      <c r="B201" s="9"/>
      <c r="C201" s="9"/>
      <c r="D201" s="9"/>
      <c r="E201" s="9"/>
      <c r="F201" s="9"/>
      <c r="G201" s="9"/>
      <c r="H201" s="9"/>
      <c r="I201" s="9"/>
      <c r="J201" s="9"/>
      <c r="K201" s="9"/>
      <c r="L201" s="9"/>
      <c r="M201" s="9"/>
      <c r="N201" s="9"/>
      <c r="O201" s="40"/>
      <c r="P201" s="40"/>
      <c r="Q201" s="40"/>
      <c r="R201" s="40"/>
      <c r="S201" s="40"/>
      <c r="T201" s="40"/>
      <c r="U201" s="40"/>
    </row>
    <row r="202" spans="1:24" s="13" customFormat="1" x14ac:dyDescent="0.25">
      <c r="A202" s="9"/>
      <c r="B202" s="9"/>
      <c r="C202" s="9"/>
      <c r="D202" s="9"/>
      <c r="E202" s="9"/>
      <c r="F202" s="9"/>
      <c r="G202" s="9"/>
      <c r="H202" s="9"/>
      <c r="I202" s="9"/>
      <c r="J202" s="9"/>
      <c r="K202" s="9"/>
      <c r="L202" s="9"/>
      <c r="M202" s="9"/>
      <c r="N202" s="9"/>
      <c r="O202" s="40"/>
      <c r="P202" s="40"/>
      <c r="Q202" s="40"/>
      <c r="R202" s="40"/>
      <c r="S202" s="40"/>
      <c r="T202" s="40"/>
      <c r="U202" s="40"/>
      <c r="V202" s="40"/>
      <c r="W202" s="40"/>
      <c r="X202" s="40"/>
    </row>
    <row r="203" spans="1:24" s="13" customFormat="1" x14ac:dyDescent="0.25">
      <c r="A203" s="9"/>
      <c r="B203" s="9"/>
      <c r="C203" s="9"/>
      <c r="D203" s="9"/>
      <c r="E203" s="9"/>
      <c r="F203" s="9"/>
      <c r="G203" s="9"/>
      <c r="H203" s="9"/>
      <c r="I203" s="9"/>
      <c r="J203" s="9"/>
      <c r="K203" s="9"/>
      <c r="L203" s="9"/>
      <c r="M203" s="9"/>
      <c r="N203" s="9"/>
      <c r="O203" s="40"/>
      <c r="P203" s="40"/>
      <c r="Q203" s="40"/>
      <c r="R203" s="40"/>
      <c r="S203" s="40"/>
      <c r="T203" s="40"/>
      <c r="U203" s="40"/>
      <c r="V203" s="40"/>
      <c r="W203" s="40"/>
      <c r="X203" s="40"/>
    </row>
    <row r="204" spans="1:24" s="13" customFormat="1" x14ac:dyDescent="0.25">
      <c r="A204" s="9"/>
      <c r="B204" s="9"/>
      <c r="C204" s="9"/>
      <c r="D204" s="9"/>
      <c r="E204" s="9"/>
      <c r="F204" s="9"/>
      <c r="G204" s="9"/>
      <c r="H204" s="9"/>
      <c r="I204" s="9"/>
      <c r="J204" s="9"/>
      <c r="K204" s="9"/>
      <c r="L204" s="9"/>
      <c r="M204" s="9"/>
      <c r="N204" s="9"/>
      <c r="O204" s="40"/>
      <c r="P204" s="40"/>
      <c r="Q204" s="40"/>
      <c r="R204" s="40"/>
      <c r="S204" s="40"/>
      <c r="T204" s="40"/>
      <c r="U204" s="40"/>
      <c r="V204" s="40"/>
      <c r="W204" s="40"/>
      <c r="X204" s="40"/>
    </row>
    <row r="205" spans="1:24" s="13" customFormat="1" x14ac:dyDescent="0.25">
      <c r="A205" s="9"/>
      <c r="B205" s="9"/>
      <c r="C205" s="9"/>
      <c r="D205" s="9"/>
      <c r="E205" s="9"/>
      <c r="F205" s="9"/>
      <c r="G205" s="9"/>
      <c r="H205" s="9"/>
      <c r="I205" s="9"/>
      <c r="J205" s="9"/>
      <c r="K205" s="9"/>
      <c r="L205" s="9"/>
      <c r="M205" s="9"/>
      <c r="N205" s="9"/>
      <c r="O205" s="40"/>
      <c r="P205" s="40"/>
      <c r="Q205" s="40"/>
      <c r="R205" s="40"/>
      <c r="S205" s="40"/>
      <c r="T205" s="40"/>
      <c r="U205" s="40"/>
      <c r="V205" s="40"/>
      <c r="W205" s="40"/>
      <c r="X205" s="40"/>
    </row>
    <row r="206" spans="1:24" s="13" customFormat="1" x14ac:dyDescent="0.25">
      <c r="A206" s="9"/>
      <c r="B206" s="9"/>
      <c r="C206" s="9"/>
      <c r="D206" s="9"/>
      <c r="E206" s="9"/>
      <c r="F206" s="9"/>
      <c r="G206" s="9"/>
      <c r="H206" s="9"/>
      <c r="I206" s="9"/>
      <c r="J206" s="9"/>
      <c r="K206" s="9"/>
      <c r="L206" s="9"/>
      <c r="M206" s="9"/>
      <c r="N206" s="9"/>
      <c r="O206" s="40"/>
      <c r="P206" s="40"/>
      <c r="Q206" s="40"/>
      <c r="R206" s="40"/>
      <c r="S206" s="40"/>
      <c r="T206" s="40"/>
      <c r="U206" s="40"/>
      <c r="V206" s="40"/>
      <c r="W206" s="40"/>
      <c r="X206" s="40"/>
    </row>
    <row r="207" spans="1:24" s="13" customFormat="1" x14ac:dyDescent="0.25">
      <c r="A207" s="9"/>
      <c r="B207" s="9"/>
      <c r="C207" s="9"/>
      <c r="D207" s="9"/>
      <c r="E207" s="9"/>
      <c r="F207" s="9"/>
      <c r="G207" s="9"/>
      <c r="H207" s="9"/>
      <c r="I207" s="9"/>
      <c r="J207" s="9"/>
      <c r="K207" s="9"/>
      <c r="L207" s="9"/>
      <c r="M207" s="9"/>
      <c r="N207" s="9"/>
      <c r="O207" s="40"/>
      <c r="P207" s="40"/>
      <c r="Q207" s="40"/>
      <c r="R207" s="40"/>
      <c r="S207" s="40"/>
      <c r="T207" s="40"/>
      <c r="U207" s="40"/>
      <c r="V207" s="40"/>
      <c r="W207" s="40"/>
      <c r="X207" s="40"/>
    </row>
    <row r="208" spans="1:24" s="13" customFormat="1" x14ac:dyDescent="0.25">
      <c r="A208" s="9"/>
      <c r="B208" s="9"/>
      <c r="C208" s="9"/>
      <c r="D208" s="9"/>
      <c r="E208" s="9"/>
      <c r="F208" s="9"/>
      <c r="G208" s="9"/>
      <c r="H208" s="9"/>
      <c r="I208" s="9"/>
      <c r="J208" s="9"/>
      <c r="K208" s="9"/>
      <c r="L208" s="9"/>
      <c r="M208" s="9"/>
      <c r="N208" s="9"/>
      <c r="O208" s="40"/>
      <c r="P208" s="40"/>
      <c r="Q208" s="40"/>
      <c r="R208" s="40"/>
      <c r="S208" s="40"/>
      <c r="T208" s="40"/>
      <c r="U208" s="40"/>
      <c r="V208" s="40"/>
      <c r="W208" s="40"/>
      <c r="X208" s="40"/>
    </row>
    <row r="209" spans="1:24" s="13" customFormat="1" x14ac:dyDescent="0.25">
      <c r="A209" s="9"/>
      <c r="B209" s="9"/>
      <c r="C209" s="9"/>
      <c r="D209" s="9"/>
      <c r="E209" s="9"/>
      <c r="F209" s="9"/>
      <c r="G209" s="9"/>
      <c r="H209" s="9"/>
      <c r="I209" s="9"/>
      <c r="J209" s="9"/>
      <c r="K209" s="9"/>
      <c r="L209" s="9"/>
      <c r="M209" s="9"/>
      <c r="N209" s="9"/>
      <c r="O209" s="40"/>
      <c r="P209" s="40"/>
      <c r="Q209" s="40"/>
      <c r="R209" s="40"/>
      <c r="S209" s="40"/>
      <c r="T209" s="40"/>
      <c r="U209" s="40"/>
      <c r="V209" s="40"/>
      <c r="W209" s="40"/>
      <c r="X209" s="40"/>
    </row>
    <row r="210" spans="1:24" s="13" customFormat="1" x14ac:dyDescent="0.25">
      <c r="A210" s="9"/>
      <c r="B210" s="9"/>
      <c r="C210" s="9"/>
      <c r="D210" s="9"/>
      <c r="E210" s="9"/>
      <c r="F210" s="9"/>
      <c r="G210" s="9"/>
      <c r="H210" s="9"/>
      <c r="I210" s="9"/>
      <c r="J210" s="9"/>
      <c r="K210" s="9"/>
      <c r="L210" s="9"/>
      <c r="M210" s="9"/>
      <c r="N210" s="9"/>
      <c r="O210" s="40"/>
      <c r="P210" s="40"/>
      <c r="Q210" s="40"/>
      <c r="R210" s="40"/>
      <c r="S210" s="40"/>
      <c r="T210" s="40"/>
      <c r="U210" s="40"/>
      <c r="V210" s="40"/>
      <c r="W210" s="40"/>
      <c r="X210" s="40"/>
    </row>
    <row r="211" spans="1:24" s="13" customFormat="1" x14ac:dyDescent="0.25">
      <c r="A211" s="9"/>
      <c r="B211" s="9"/>
      <c r="C211" s="9"/>
      <c r="D211" s="9"/>
      <c r="E211" s="9"/>
      <c r="F211" s="9"/>
      <c r="G211" s="9"/>
      <c r="H211" s="9"/>
      <c r="I211" s="9"/>
      <c r="J211" s="9"/>
      <c r="K211" s="9"/>
      <c r="L211" s="9"/>
      <c r="M211" s="9"/>
      <c r="N211" s="9"/>
      <c r="O211" s="40"/>
      <c r="P211" s="40"/>
      <c r="Q211" s="40"/>
      <c r="R211" s="40"/>
      <c r="S211" s="40"/>
      <c r="T211" s="40"/>
      <c r="U211" s="40"/>
      <c r="V211" s="40"/>
      <c r="W211" s="40"/>
      <c r="X211" s="40"/>
    </row>
  </sheetData>
  <sheetProtection algorithmName="SHA-512" hashValue="cIOqYaDYYNkp0YUi6bmsJ1GzhNIS4hqi27DdrVK7pzuFfVD9JN7L43ud8FxZ4jduOxfgxsbqevxwYQjpEbykWQ==" saltValue="K8zKjhwXnTW2uKdQkEFnZw==" spinCount="100000" sheet="1" objects="1" scenarios="1" formatColumns="0" formatRows="0" autoFilter="0"/>
  <dataConsolidate link="1"/>
  <mergeCells count="16">
    <mergeCell ref="A4:G4"/>
    <mergeCell ref="A5:G5"/>
    <mergeCell ref="A6:G6"/>
    <mergeCell ref="J4:K4"/>
    <mergeCell ref="J5:K5"/>
    <mergeCell ref="H6:I6"/>
    <mergeCell ref="J6:K6"/>
    <mergeCell ref="H4:I4"/>
    <mergeCell ref="H5:I5"/>
    <mergeCell ref="H2:I2"/>
    <mergeCell ref="H3:I3"/>
    <mergeCell ref="J2:K2"/>
    <mergeCell ref="J3:K3"/>
    <mergeCell ref="A1:K1"/>
    <mergeCell ref="A2:G2"/>
    <mergeCell ref="A3:G3"/>
  </mergeCells>
  <conditionalFormatting sqref="I8">
    <cfRule type="cellIs" dxfId="382" priority="2" operator="notEqual">
      <formula>0</formula>
    </cfRule>
  </conditionalFormatting>
  <conditionalFormatting sqref="I10:I30">
    <cfRule type="cellIs" dxfId="381" priority="3" stopIfTrue="1" operator="notEqual">
      <formula>0</formula>
    </cfRule>
  </conditionalFormatting>
  <dataValidations count="7">
    <dataValidation type="list" allowBlank="1" showInputMessage="1" showErrorMessage="1" sqref="B10:B30" xr:uid="{00000000-0002-0000-0600-000000000000}">
      <formula1>"Direct,Subaward"</formula1>
    </dataValidation>
    <dataValidation type="list" allowBlank="1" showInputMessage="1" sqref="F10:F30" xr:uid="{00000000-0002-0000-0600-000001000000}">
      <formula1>"Staffing, Backfill, Overtime, N/A"</formula1>
    </dataValidation>
    <dataValidation type="list" allowBlank="1" showInputMessage="1" sqref="A10:A30" xr:uid="{00000000-0002-0000-0600-000002000000}">
      <formula1>"A,B,C,D,E,F,G,H,I,J,K,L,M,N,O,P,Q,R,S,T,U,V,W,X,Y,Z"</formula1>
    </dataValidation>
    <dataValidation type="list" allowBlank="1" showInputMessage="1" showErrorMessage="1" sqref="D10:D30" xr:uid="{00000000-0002-0000-0600-000003000000}">
      <formula1>DD_Organization_SubCat</formula1>
    </dataValidation>
    <dataValidation type="whole" operator="greaterThan" allowBlank="1" showInputMessage="1" showErrorMessage="1" errorTitle="BUDGETED COST" error="Enter the Budged Cost for this project, rounded DOWN to the nearest dollar." sqref="G10:G30" xr:uid="{00000000-0002-0000-0600-000004000000}">
      <formula1>0</formula1>
    </dataValidation>
    <dataValidation type="list" allowBlank="1" showInputMessage="1" showErrorMessage="1" sqref="E10:E30" xr:uid="{00000000-0002-0000-0600-000005000000}">
      <formula1>INDIRECT(VLOOKUP(D10,DD_Organization_Expenditure_Lookup,2,0))</formula1>
    </dataValidation>
    <dataValidation type="whole" operator="lessThanOrEqual" allowBlank="1" showInputMessage="1" showErrorMessage="1" errorTitle="AMOUNT THIS REQUEST" error="Please enter a dollar amount less than or equal to the available balance for this project." sqref="I10:I30" xr:uid="{00000000-0002-0000-0600-000006000000}">
      <formula1>G10-H10</formula1>
    </dataValidation>
  </dataValidations>
  <printOptions horizontalCentered="1"/>
  <pageMargins left="0.15" right="0.15" top="0.5" bottom="0.5" header="0.15" footer="0.15"/>
  <pageSetup scale="46" fitToHeight="0" orientation="landscape" r:id="rId1"/>
  <headerFooter scaleWithDoc="0">
    <oddHeader>&amp;C&amp;"Century Gothic,Regular"&amp;8CALIFORNIA GOVERNOR'S OFFICE OF EMERGENCY SERVICES (Cal OES)</oddHeader>
    <oddFooter>&amp;L&amp;"Century Gothic,Regular"&amp;8FY 2022 EMPG FMFW (Macro) v.22&amp;C&amp;"Century Gothic,Regular"&amp;8&amp;P of &amp;N&amp;R&amp;"Century Gothic,Regular"&amp;8&amp;A</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ning">
    <tabColor rgb="FFF7A765"/>
    <pageSetUpPr fitToPage="1"/>
  </sheetPr>
  <dimension ref="A1:X487"/>
  <sheetViews>
    <sheetView showGridLines="0" showZeros="0" zoomScale="65" zoomScaleNormal="65" zoomScaleSheetLayoutView="50" workbookViewId="0">
      <pane ySplit="8" topLeftCell="A9" activePane="bottomLeft" state="frozen"/>
      <selection sqref="A1:I1"/>
      <selection pane="bottomLeft" activeCell="D45" sqref="D45"/>
    </sheetView>
  </sheetViews>
  <sheetFormatPr defaultColWidth="9.109375" defaultRowHeight="13.2" zeroHeight="1" x14ac:dyDescent="0.25"/>
  <cols>
    <col min="1" max="1" width="12.6640625" style="40" customWidth="1"/>
    <col min="2" max="2" width="15.6640625" style="40" customWidth="1"/>
    <col min="3" max="3" width="28" style="40" customWidth="1"/>
    <col min="4" max="4" width="46.33203125" style="40" customWidth="1"/>
    <col min="5" max="5" width="30.88671875" style="40" customWidth="1"/>
    <col min="6" max="6" width="30.6640625" style="40" customWidth="1"/>
    <col min="7" max="7" width="25.109375" style="40" customWidth="1"/>
    <col min="8" max="8" width="22.6640625" style="412" customWidth="1"/>
    <col min="9" max="14" width="20.6640625" style="40" customWidth="1"/>
    <col min="15" max="15" width="19.5546875" style="40" hidden="1" customWidth="1"/>
    <col min="16" max="17" width="20.6640625" style="40" hidden="1" customWidth="1"/>
    <col min="18" max="24" width="15.6640625" style="40" hidden="1" customWidth="1"/>
    <col min="25" max="16384" width="9.109375" style="34"/>
  </cols>
  <sheetData>
    <row r="1" spans="1:24" ht="35.1" customHeight="1" x14ac:dyDescent="0.25">
      <c r="A1" s="709" t="s">
        <v>404</v>
      </c>
      <c r="B1" s="709"/>
      <c r="C1" s="709"/>
      <c r="D1" s="709"/>
      <c r="E1" s="709"/>
      <c r="F1" s="709"/>
      <c r="G1" s="709"/>
      <c r="H1" s="709"/>
      <c r="I1" s="709"/>
      <c r="J1" s="709"/>
      <c r="K1" s="709"/>
      <c r="L1" s="709"/>
      <c r="M1" s="709"/>
      <c r="N1" s="709"/>
      <c r="O1" s="400"/>
      <c r="P1" s="400"/>
      <c r="Q1" s="400"/>
    </row>
    <row r="2" spans="1:24" ht="30" customHeight="1" x14ac:dyDescent="0.35">
      <c r="A2" s="653">
        <f>Facesheet!$C$6</f>
        <v>0</v>
      </c>
      <c r="B2" s="653"/>
      <c r="C2" s="653"/>
      <c r="D2" s="653"/>
      <c r="E2" s="653"/>
      <c r="F2" s="653"/>
      <c r="G2" s="653"/>
      <c r="H2" s="653"/>
      <c r="I2" s="653"/>
      <c r="J2" s="654"/>
      <c r="K2" s="665" t="s">
        <v>303</v>
      </c>
      <c r="L2" s="666"/>
      <c r="M2" s="706" t="s">
        <v>560</v>
      </c>
      <c r="N2" s="707"/>
    </row>
    <row r="3" spans="1:24" ht="30" customHeight="1" x14ac:dyDescent="0.4">
      <c r="A3" s="712">
        <f>Facesheet!$F$2</f>
        <v>0</v>
      </c>
      <c r="B3" s="712"/>
      <c r="C3" s="712"/>
      <c r="D3" s="712"/>
      <c r="E3" s="712"/>
      <c r="F3" s="712"/>
      <c r="G3" s="712"/>
      <c r="H3" s="712"/>
      <c r="I3" s="712"/>
      <c r="J3" s="712"/>
      <c r="K3" s="667" t="s">
        <v>602</v>
      </c>
      <c r="L3" s="708"/>
      <c r="M3" s="706"/>
      <c r="N3" s="707"/>
      <c r="O3" s="41"/>
      <c r="P3" s="41"/>
      <c r="Q3" s="41"/>
      <c r="R3" s="41"/>
      <c r="S3" s="41"/>
      <c r="T3" s="41"/>
      <c r="U3" s="41"/>
      <c r="V3" s="41"/>
      <c r="W3" s="41"/>
      <c r="X3" s="41"/>
    </row>
    <row r="4" spans="1:24" ht="30" customHeight="1" x14ac:dyDescent="0.25">
      <c r="A4" s="710" t="str">
        <f>Facesheet!$J$2</f>
        <v>2023-0001</v>
      </c>
      <c r="B4" s="710"/>
      <c r="C4" s="710"/>
      <c r="D4" s="710"/>
      <c r="E4" s="710"/>
      <c r="F4" s="710"/>
      <c r="G4" s="710"/>
      <c r="H4" s="710"/>
      <c r="I4" s="710"/>
      <c r="J4" s="711"/>
      <c r="K4" s="704" t="s">
        <v>195</v>
      </c>
      <c r="L4" s="704"/>
      <c r="M4" s="700">
        <f>Facesheet!$H$12</f>
        <v>45078</v>
      </c>
      <c r="N4" s="701"/>
    </row>
    <row r="5" spans="1:24" ht="30" customHeight="1" x14ac:dyDescent="0.25">
      <c r="A5" s="713"/>
      <c r="B5" s="713"/>
      <c r="C5" s="713"/>
      <c r="D5" s="713"/>
      <c r="E5" s="713"/>
      <c r="F5" s="713"/>
      <c r="G5" s="713"/>
      <c r="H5" s="713"/>
      <c r="I5" s="713"/>
      <c r="J5" s="714"/>
      <c r="K5" s="704" t="s">
        <v>196</v>
      </c>
      <c r="L5" s="704"/>
      <c r="M5" s="702" t="str">
        <f>Facesheet!$J$12</f>
        <v>February 28 ,2026</v>
      </c>
      <c r="N5" s="703"/>
      <c r="O5" s="141"/>
      <c r="P5" s="141"/>
      <c r="Q5" s="141"/>
      <c r="R5" s="141"/>
      <c r="S5" s="141"/>
      <c r="T5" s="141"/>
      <c r="U5" s="141"/>
      <c r="V5" s="141"/>
      <c r="W5" s="141"/>
      <c r="X5" s="141"/>
    </row>
    <row r="6" spans="1:24" ht="30" customHeight="1" x14ac:dyDescent="0.25">
      <c r="A6" s="713">
        <v>0</v>
      </c>
      <c r="B6" s="713"/>
      <c r="C6" s="713"/>
      <c r="D6" s="713"/>
      <c r="E6" s="713"/>
      <c r="F6" s="713"/>
      <c r="G6" s="713"/>
      <c r="H6" s="713"/>
      <c r="I6" s="713"/>
      <c r="J6" s="714"/>
      <c r="K6" s="675" t="s">
        <v>431</v>
      </c>
      <c r="L6" s="675"/>
      <c r="M6" s="705"/>
      <c r="N6" s="705"/>
      <c r="O6" s="141"/>
      <c r="P6" s="141"/>
      <c r="Q6" s="141"/>
      <c r="R6" s="141"/>
      <c r="S6" s="141"/>
      <c r="T6" s="141"/>
      <c r="U6" s="141"/>
      <c r="V6" s="141"/>
      <c r="W6" s="141"/>
      <c r="X6" s="141"/>
    </row>
    <row r="7" spans="1:24" ht="50.1" customHeight="1" x14ac:dyDescent="0.25">
      <c r="A7" s="401" t="s">
        <v>21</v>
      </c>
      <c r="B7" s="402" t="s">
        <v>186</v>
      </c>
      <c r="C7" s="402" t="s">
        <v>222</v>
      </c>
      <c r="D7" s="403" t="s">
        <v>187</v>
      </c>
      <c r="E7" s="403" t="s">
        <v>217</v>
      </c>
      <c r="F7" s="403" t="s">
        <v>225</v>
      </c>
      <c r="G7" s="403" t="s">
        <v>306</v>
      </c>
      <c r="H7" s="403" t="s">
        <v>224</v>
      </c>
      <c r="I7" s="403" t="s">
        <v>223</v>
      </c>
      <c r="J7" s="402" t="s">
        <v>218</v>
      </c>
      <c r="K7" s="402" t="s">
        <v>235</v>
      </c>
      <c r="L7" s="402" t="s">
        <v>215</v>
      </c>
      <c r="M7" s="402" t="s">
        <v>216</v>
      </c>
      <c r="N7" s="402" t="s">
        <v>198</v>
      </c>
      <c r="O7" s="225" t="s">
        <v>409</v>
      </c>
      <c r="P7" s="225" t="s">
        <v>410</v>
      </c>
      <c r="Q7" s="225" t="s">
        <v>411</v>
      </c>
      <c r="R7" s="225" t="s">
        <v>412</v>
      </c>
      <c r="S7" s="225" t="s">
        <v>413</v>
      </c>
      <c r="T7" s="225" t="s">
        <v>414</v>
      </c>
      <c r="U7" s="225" t="s">
        <v>415</v>
      </c>
      <c r="V7" s="225" t="s">
        <v>416</v>
      </c>
      <c r="W7" s="225" t="s">
        <v>417</v>
      </c>
      <c r="X7" s="225" t="s">
        <v>418</v>
      </c>
    </row>
    <row r="8" spans="1:24" ht="21" x14ac:dyDescent="0.25">
      <c r="A8" s="404">
        <v>0</v>
      </c>
      <c r="B8" s="404"/>
      <c r="C8" s="405"/>
      <c r="D8" s="406">
        <v>0</v>
      </c>
      <c r="E8" s="406">
        <v>0</v>
      </c>
      <c r="F8" s="407"/>
      <c r="G8" s="406"/>
      <c r="H8" s="406"/>
      <c r="I8" s="406"/>
      <c r="J8" s="408">
        <f>SUM(RangeCost)</f>
        <v>0</v>
      </c>
      <c r="K8" s="408">
        <f>SUM(RangePrevious)</f>
        <v>0</v>
      </c>
      <c r="L8" s="408">
        <f>SUM(RangeThisRequest)</f>
        <v>0</v>
      </c>
      <c r="M8" s="408">
        <f>SUM(RangeApproved)</f>
        <v>0</v>
      </c>
      <c r="N8" s="408">
        <f>SUM(RangeBalance)</f>
        <v>0</v>
      </c>
      <c r="O8" s="226"/>
      <c r="P8" s="226"/>
      <c r="Q8" s="226"/>
      <c r="R8" s="226"/>
      <c r="S8" s="226"/>
      <c r="T8" s="226"/>
      <c r="U8" s="226"/>
      <c r="V8" s="226"/>
      <c r="W8" s="226"/>
      <c r="X8" s="226"/>
    </row>
    <row r="9" spans="1:24" ht="0.15" customHeight="1" x14ac:dyDescent="0.25">
      <c r="A9" s="240">
        <v>0</v>
      </c>
      <c r="B9" s="240">
        <v>0</v>
      </c>
      <c r="C9" s="240">
        <v>0</v>
      </c>
      <c r="D9" s="240">
        <v>0</v>
      </c>
      <c r="E9" s="240">
        <v>0</v>
      </c>
      <c r="F9" s="249">
        <v>0</v>
      </c>
      <c r="G9" s="240">
        <v>0</v>
      </c>
      <c r="H9" s="249">
        <v>0</v>
      </c>
      <c r="I9" s="409">
        <v>0</v>
      </c>
      <c r="J9" s="410">
        <v>0</v>
      </c>
      <c r="K9" s="410">
        <v>0</v>
      </c>
      <c r="L9" s="410">
        <v>0</v>
      </c>
      <c r="M9" s="411">
        <v>0</v>
      </c>
      <c r="N9" s="410">
        <v>0</v>
      </c>
      <c r="O9" s="227">
        <v>0</v>
      </c>
      <c r="P9" s="227">
        <v>0</v>
      </c>
      <c r="Q9" s="227">
        <v>0</v>
      </c>
      <c r="R9" s="227">
        <v>0</v>
      </c>
      <c r="S9" s="227">
        <v>0</v>
      </c>
      <c r="T9" s="227">
        <v>0</v>
      </c>
      <c r="U9" s="227">
        <v>0</v>
      </c>
      <c r="V9" s="227">
        <v>0</v>
      </c>
      <c r="W9" s="227">
        <v>0</v>
      </c>
      <c r="X9" s="227">
        <v>0</v>
      </c>
    </row>
    <row r="10" spans="1:24" ht="21" x14ac:dyDescent="0.25">
      <c r="A10" s="151"/>
      <c r="B10" s="151"/>
      <c r="C10" s="151"/>
      <c r="D10" s="151"/>
      <c r="E10" s="151"/>
      <c r="F10" s="152"/>
      <c r="G10" s="151"/>
      <c r="H10" s="152"/>
      <c r="I10" s="154"/>
      <c r="J10" s="197"/>
      <c r="K10" s="162"/>
      <c r="L10" s="197"/>
      <c r="M10" s="197">
        <f t="shared" ref="M10:M30" si="0">L10+K10</f>
        <v>0</v>
      </c>
      <c r="N10" s="197">
        <f t="shared" ref="N10:N30" si="1">J10-M10</f>
        <v>0</v>
      </c>
      <c r="O10" s="157"/>
      <c r="P10" s="157"/>
      <c r="Q10" s="157"/>
      <c r="R10" s="157"/>
      <c r="S10" s="157"/>
      <c r="T10" s="157"/>
      <c r="U10" s="157"/>
      <c r="V10" s="157"/>
      <c r="W10" s="157"/>
      <c r="X10" s="157"/>
    </row>
    <row r="11" spans="1:24" ht="21" x14ac:dyDescent="0.25">
      <c r="A11" s="151"/>
      <c r="B11" s="151"/>
      <c r="C11" s="151"/>
      <c r="D11" s="151"/>
      <c r="E11" s="151"/>
      <c r="F11" s="152"/>
      <c r="G11" s="151"/>
      <c r="H11" s="152"/>
      <c r="I11" s="154"/>
      <c r="J11" s="197"/>
      <c r="K11" s="162"/>
      <c r="L11" s="197"/>
      <c r="M11" s="197">
        <f t="shared" si="0"/>
        <v>0</v>
      </c>
      <c r="N11" s="197">
        <f t="shared" si="1"/>
        <v>0</v>
      </c>
      <c r="O11" s="157"/>
      <c r="P11" s="157"/>
      <c r="Q11" s="157"/>
      <c r="R11" s="157"/>
      <c r="S11" s="157"/>
      <c r="T11" s="157"/>
      <c r="U11" s="157"/>
      <c r="V11" s="157"/>
      <c r="W11" s="157"/>
      <c r="X11" s="157"/>
    </row>
    <row r="12" spans="1:24" ht="21" x14ac:dyDescent="0.25">
      <c r="A12" s="151"/>
      <c r="B12" s="151"/>
      <c r="C12" s="151"/>
      <c r="D12" s="151"/>
      <c r="E12" s="151"/>
      <c r="F12" s="152"/>
      <c r="G12" s="151"/>
      <c r="H12" s="152"/>
      <c r="I12" s="154"/>
      <c r="J12" s="197"/>
      <c r="K12" s="162"/>
      <c r="L12" s="197"/>
      <c r="M12" s="197">
        <f t="shared" si="0"/>
        <v>0</v>
      </c>
      <c r="N12" s="197">
        <f t="shared" si="1"/>
        <v>0</v>
      </c>
      <c r="O12" s="157"/>
      <c r="P12" s="157"/>
      <c r="Q12" s="157"/>
      <c r="R12" s="157"/>
      <c r="S12" s="157"/>
      <c r="T12" s="157"/>
      <c r="U12" s="157"/>
      <c r="V12" s="157"/>
      <c r="W12" s="157"/>
      <c r="X12" s="157"/>
    </row>
    <row r="13" spans="1:24" ht="21" x14ac:dyDescent="0.25">
      <c r="A13" s="151"/>
      <c r="B13" s="151"/>
      <c r="C13" s="151"/>
      <c r="D13" s="151"/>
      <c r="E13" s="151"/>
      <c r="F13" s="152"/>
      <c r="G13" s="151"/>
      <c r="H13" s="152"/>
      <c r="I13" s="154"/>
      <c r="J13" s="197"/>
      <c r="K13" s="162"/>
      <c r="L13" s="197"/>
      <c r="M13" s="197">
        <f t="shared" si="0"/>
        <v>0</v>
      </c>
      <c r="N13" s="197">
        <f t="shared" si="1"/>
        <v>0</v>
      </c>
      <c r="O13" s="157"/>
      <c r="P13" s="157"/>
      <c r="Q13" s="157"/>
      <c r="R13" s="157"/>
      <c r="S13" s="157"/>
      <c r="T13" s="157"/>
      <c r="U13" s="157"/>
      <c r="V13" s="157"/>
      <c r="W13" s="157"/>
      <c r="X13" s="157"/>
    </row>
    <row r="14" spans="1:24" ht="21" x14ac:dyDescent="0.25">
      <c r="A14" s="151"/>
      <c r="B14" s="151"/>
      <c r="C14" s="151"/>
      <c r="D14" s="151"/>
      <c r="E14" s="151"/>
      <c r="F14" s="152"/>
      <c r="G14" s="151"/>
      <c r="H14" s="152"/>
      <c r="I14" s="154"/>
      <c r="J14" s="197"/>
      <c r="K14" s="162"/>
      <c r="L14" s="197"/>
      <c r="M14" s="197">
        <f t="shared" si="0"/>
        <v>0</v>
      </c>
      <c r="N14" s="197">
        <f t="shared" si="1"/>
        <v>0</v>
      </c>
      <c r="O14" s="157"/>
      <c r="P14" s="157"/>
      <c r="Q14" s="157"/>
      <c r="R14" s="157"/>
      <c r="S14" s="157"/>
      <c r="T14" s="157"/>
      <c r="U14" s="157"/>
      <c r="V14" s="157"/>
      <c r="W14" s="157"/>
      <c r="X14" s="157"/>
    </row>
    <row r="15" spans="1:24" ht="21" x14ac:dyDescent="0.25">
      <c r="A15" s="151"/>
      <c r="B15" s="151"/>
      <c r="C15" s="151"/>
      <c r="D15" s="151"/>
      <c r="E15" s="151"/>
      <c r="F15" s="152"/>
      <c r="G15" s="151"/>
      <c r="H15" s="152"/>
      <c r="I15" s="154"/>
      <c r="J15" s="197"/>
      <c r="K15" s="162"/>
      <c r="L15" s="197"/>
      <c r="M15" s="197">
        <f t="shared" si="0"/>
        <v>0</v>
      </c>
      <c r="N15" s="197">
        <f t="shared" si="1"/>
        <v>0</v>
      </c>
      <c r="O15" s="157"/>
      <c r="P15" s="157"/>
      <c r="Q15" s="157"/>
      <c r="R15" s="157"/>
      <c r="S15" s="157"/>
      <c r="T15" s="157"/>
      <c r="U15" s="157"/>
      <c r="V15" s="157"/>
      <c r="W15" s="157"/>
      <c r="X15" s="157"/>
    </row>
    <row r="16" spans="1:24" ht="21" x14ac:dyDescent="0.25">
      <c r="A16" s="151"/>
      <c r="B16" s="151"/>
      <c r="C16" s="151"/>
      <c r="D16" s="151"/>
      <c r="E16" s="151"/>
      <c r="F16" s="152"/>
      <c r="G16" s="151"/>
      <c r="H16" s="152"/>
      <c r="I16" s="154"/>
      <c r="J16" s="197"/>
      <c r="K16" s="162"/>
      <c r="L16" s="197"/>
      <c r="M16" s="197">
        <f t="shared" si="0"/>
        <v>0</v>
      </c>
      <c r="N16" s="197">
        <f t="shared" si="1"/>
        <v>0</v>
      </c>
      <c r="O16" s="157"/>
      <c r="P16" s="157"/>
      <c r="Q16" s="157"/>
      <c r="R16" s="157"/>
      <c r="S16" s="157"/>
      <c r="T16" s="157"/>
      <c r="U16" s="157"/>
      <c r="V16" s="157"/>
      <c r="W16" s="157"/>
      <c r="X16" s="157"/>
    </row>
    <row r="17" spans="1:24" ht="21" x14ac:dyDescent="0.25">
      <c r="A17" s="151"/>
      <c r="B17" s="151"/>
      <c r="C17" s="151"/>
      <c r="D17" s="151"/>
      <c r="E17" s="151"/>
      <c r="F17" s="152"/>
      <c r="G17" s="151"/>
      <c r="H17" s="152"/>
      <c r="I17" s="154"/>
      <c r="J17" s="197"/>
      <c r="K17" s="162"/>
      <c r="L17" s="197"/>
      <c r="M17" s="197">
        <f t="shared" si="0"/>
        <v>0</v>
      </c>
      <c r="N17" s="197">
        <f t="shared" si="1"/>
        <v>0</v>
      </c>
      <c r="O17" s="157"/>
      <c r="P17" s="157"/>
      <c r="Q17" s="157"/>
      <c r="R17" s="157"/>
      <c r="S17" s="157"/>
      <c r="T17" s="157"/>
      <c r="U17" s="157"/>
      <c r="V17" s="157"/>
      <c r="W17" s="157"/>
      <c r="X17" s="157"/>
    </row>
    <row r="18" spans="1:24" ht="21" x14ac:dyDescent="0.25">
      <c r="A18" s="151"/>
      <c r="B18" s="151"/>
      <c r="C18" s="151"/>
      <c r="D18" s="151"/>
      <c r="E18" s="151"/>
      <c r="F18" s="152"/>
      <c r="G18" s="151"/>
      <c r="H18" s="152"/>
      <c r="I18" s="154"/>
      <c r="J18" s="197"/>
      <c r="K18" s="162"/>
      <c r="L18" s="197"/>
      <c r="M18" s="197">
        <f t="shared" si="0"/>
        <v>0</v>
      </c>
      <c r="N18" s="197">
        <f t="shared" si="1"/>
        <v>0</v>
      </c>
      <c r="O18" s="157"/>
      <c r="P18" s="157"/>
      <c r="Q18" s="157"/>
      <c r="R18" s="157"/>
      <c r="S18" s="157"/>
      <c r="T18" s="157"/>
      <c r="U18" s="157"/>
      <c r="V18" s="157"/>
      <c r="W18" s="157"/>
      <c r="X18" s="157"/>
    </row>
    <row r="19" spans="1:24" ht="21" x14ac:dyDescent="0.25">
      <c r="A19" s="151"/>
      <c r="B19" s="151"/>
      <c r="C19" s="151"/>
      <c r="D19" s="151"/>
      <c r="E19" s="151"/>
      <c r="F19" s="152"/>
      <c r="G19" s="151"/>
      <c r="H19" s="152"/>
      <c r="I19" s="154"/>
      <c r="J19" s="197"/>
      <c r="K19" s="162"/>
      <c r="L19" s="197"/>
      <c r="M19" s="197">
        <f t="shared" si="0"/>
        <v>0</v>
      </c>
      <c r="N19" s="197">
        <f t="shared" si="1"/>
        <v>0</v>
      </c>
      <c r="O19" s="157"/>
      <c r="P19" s="157"/>
      <c r="Q19" s="157"/>
      <c r="R19" s="157"/>
      <c r="S19" s="157"/>
      <c r="T19" s="157"/>
      <c r="U19" s="157"/>
      <c r="V19" s="157"/>
      <c r="W19" s="157"/>
      <c r="X19" s="157"/>
    </row>
    <row r="20" spans="1:24" ht="21" x14ac:dyDescent="0.25">
      <c r="A20" s="151"/>
      <c r="B20" s="151"/>
      <c r="C20" s="151"/>
      <c r="D20" s="151"/>
      <c r="E20" s="151"/>
      <c r="F20" s="152"/>
      <c r="G20" s="151"/>
      <c r="H20" s="152"/>
      <c r="I20" s="154"/>
      <c r="J20" s="197"/>
      <c r="K20" s="162"/>
      <c r="L20" s="197"/>
      <c r="M20" s="197">
        <f t="shared" si="0"/>
        <v>0</v>
      </c>
      <c r="N20" s="197">
        <f t="shared" si="1"/>
        <v>0</v>
      </c>
      <c r="O20" s="157"/>
      <c r="P20" s="157"/>
      <c r="Q20" s="157"/>
      <c r="R20" s="157"/>
      <c r="S20" s="157"/>
      <c r="T20" s="157"/>
      <c r="U20" s="157"/>
      <c r="V20" s="157"/>
      <c r="W20" s="157"/>
      <c r="X20" s="157"/>
    </row>
    <row r="21" spans="1:24" ht="21" x14ac:dyDescent="0.25">
      <c r="A21" s="151"/>
      <c r="B21" s="151"/>
      <c r="C21" s="151"/>
      <c r="D21" s="151"/>
      <c r="E21" s="151"/>
      <c r="F21" s="152"/>
      <c r="G21" s="151"/>
      <c r="H21" s="152"/>
      <c r="I21" s="154"/>
      <c r="J21" s="197"/>
      <c r="K21" s="162"/>
      <c r="L21" s="197"/>
      <c r="M21" s="197">
        <f t="shared" si="0"/>
        <v>0</v>
      </c>
      <c r="N21" s="197">
        <f t="shared" si="1"/>
        <v>0</v>
      </c>
      <c r="O21" s="157"/>
      <c r="P21" s="157"/>
      <c r="Q21" s="157"/>
      <c r="R21" s="157"/>
      <c r="S21" s="157"/>
      <c r="T21" s="157"/>
      <c r="U21" s="157"/>
      <c r="V21" s="157"/>
      <c r="W21" s="157"/>
      <c r="X21" s="157"/>
    </row>
    <row r="22" spans="1:24" ht="21" x14ac:dyDescent="0.25">
      <c r="A22" s="151"/>
      <c r="B22" s="151"/>
      <c r="C22" s="151"/>
      <c r="D22" s="151"/>
      <c r="E22" s="151"/>
      <c r="F22" s="152"/>
      <c r="G22" s="151"/>
      <c r="H22" s="152"/>
      <c r="I22" s="154"/>
      <c r="J22" s="197"/>
      <c r="K22" s="162"/>
      <c r="L22" s="197"/>
      <c r="M22" s="197">
        <f t="shared" si="0"/>
        <v>0</v>
      </c>
      <c r="N22" s="197">
        <f t="shared" si="1"/>
        <v>0</v>
      </c>
      <c r="O22" s="157"/>
      <c r="P22" s="157"/>
      <c r="Q22" s="157"/>
      <c r="R22" s="157"/>
      <c r="S22" s="157"/>
      <c r="T22" s="157"/>
      <c r="U22" s="157"/>
      <c r="V22" s="157"/>
      <c r="W22" s="157"/>
      <c r="X22" s="157"/>
    </row>
    <row r="23" spans="1:24" ht="21" x14ac:dyDescent="0.25">
      <c r="A23" s="151"/>
      <c r="B23" s="151"/>
      <c r="C23" s="151"/>
      <c r="D23" s="151"/>
      <c r="E23" s="151"/>
      <c r="F23" s="152"/>
      <c r="G23" s="151"/>
      <c r="H23" s="152"/>
      <c r="I23" s="154"/>
      <c r="J23" s="197"/>
      <c r="K23" s="162"/>
      <c r="L23" s="197"/>
      <c r="M23" s="197">
        <f t="shared" si="0"/>
        <v>0</v>
      </c>
      <c r="N23" s="197">
        <f t="shared" si="1"/>
        <v>0</v>
      </c>
      <c r="O23" s="157"/>
      <c r="P23" s="157"/>
      <c r="Q23" s="157"/>
      <c r="R23" s="157"/>
      <c r="S23" s="157"/>
      <c r="T23" s="157"/>
      <c r="U23" s="157"/>
      <c r="V23" s="157"/>
      <c r="W23" s="157"/>
      <c r="X23" s="157"/>
    </row>
    <row r="24" spans="1:24" ht="21" x14ac:dyDescent="0.25">
      <c r="A24" s="151"/>
      <c r="B24" s="151"/>
      <c r="C24" s="151"/>
      <c r="D24" s="151"/>
      <c r="E24" s="151"/>
      <c r="F24" s="152"/>
      <c r="G24" s="151"/>
      <c r="H24" s="152"/>
      <c r="I24" s="154"/>
      <c r="J24" s="197"/>
      <c r="K24" s="162"/>
      <c r="L24" s="197"/>
      <c r="M24" s="197">
        <f t="shared" si="0"/>
        <v>0</v>
      </c>
      <c r="N24" s="197">
        <f t="shared" si="1"/>
        <v>0</v>
      </c>
      <c r="O24" s="157"/>
      <c r="P24" s="157"/>
      <c r="Q24" s="157"/>
      <c r="R24" s="157"/>
      <c r="S24" s="157"/>
      <c r="T24" s="157"/>
      <c r="U24" s="157"/>
      <c r="V24" s="157"/>
      <c r="W24" s="157"/>
      <c r="X24" s="157"/>
    </row>
    <row r="25" spans="1:24" ht="21" x14ac:dyDescent="0.25">
      <c r="A25" s="151"/>
      <c r="B25" s="151"/>
      <c r="C25" s="151"/>
      <c r="D25" s="151"/>
      <c r="E25" s="151"/>
      <c r="F25" s="152"/>
      <c r="G25" s="151"/>
      <c r="H25" s="152"/>
      <c r="I25" s="154"/>
      <c r="J25" s="197"/>
      <c r="K25" s="162"/>
      <c r="L25" s="197"/>
      <c r="M25" s="197">
        <f t="shared" si="0"/>
        <v>0</v>
      </c>
      <c r="N25" s="197">
        <f t="shared" si="1"/>
        <v>0</v>
      </c>
      <c r="O25" s="157"/>
      <c r="P25" s="157"/>
      <c r="Q25" s="157"/>
      <c r="R25" s="157"/>
      <c r="S25" s="157"/>
      <c r="T25" s="157"/>
      <c r="U25" s="157"/>
      <c r="V25" s="157"/>
      <c r="W25" s="157"/>
      <c r="X25" s="157"/>
    </row>
    <row r="26" spans="1:24" ht="21" x14ac:dyDescent="0.25">
      <c r="A26" s="151"/>
      <c r="B26" s="151"/>
      <c r="C26" s="151"/>
      <c r="D26" s="151"/>
      <c r="E26" s="151"/>
      <c r="F26" s="152"/>
      <c r="G26" s="151"/>
      <c r="H26" s="152"/>
      <c r="I26" s="154"/>
      <c r="J26" s="197"/>
      <c r="K26" s="162"/>
      <c r="L26" s="197"/>
      <c r="M26" s="197">
        <f t="shared" si="0"/>
        <v>0</v>
      </c>
      <c r="N26" s="197">
        <f t="shared" si="1"/>
        <v>0</v>
      </c>
      <c r="O26" s="157"/>
      <c r="P26" s="157"/>
      <c r="Q26" s="157"/>
      <c r="R26" s="157"/>
      <c r="S26" s="157"/>
      <c r="T26" s="157"/>
      <c r="U26" s="157"/>
      <c r="V26" s="157"/>
      <c r="W26" s="157"/>
      <c r="X26" s="157"/>
    </row>
    <row r="27" spans="1:24" ht="21" x14ac:dyDescent="0.25">
      <c r="A27" s="151"/>
      <c r="B27" s="151"/>
      <c r="C27" s="151"/>
      <c r="D27" s="151"/>
      <c r="E27" s="151"/>
      <c r="F27" s="152"/>
      <c r="G27" s="151"/>
      <c r="H27" s="152"/>
      <c r="I27" s="154"/>
      <c r="J27" s="197"/>
      <c r="K27" s="162"/>
      <c r="L27" s="197"/>
      <c r="M27" s="197">
        <f t="shared" si="0"/>
        <v>0</v>
      </c>
      <c r="N27" s="197">
        <f t="shared" si="1"/>
        <v>0</v>
      </c>
      <c r="O27" s="157"/>
      <c r="P27" s="157"/>
      <c r="Q27" s="157"/>
      <c r="R27" s="157"/>
      <c r="S27" s="157"/>
      <c r="T27" s="157"/>
      <c r="U27" s="157"/>
      <c r="V27" s="157"/>
      <c r="W27" s="157"/>
      <c r="X27" s="157"/>
    </row>
    <row r="28" spans="1:24" ht="21" x14ac:dyDescent="0.25">
      <c r="A28" s="151"/>
      <c r="B28" s="151"/>
      <c r="C28" s="151"/>
      <c r="D28" s="151"/>
      <c r="E28" s="151"/>
      <c r="F28" s="152"/>
      <c r="G28" s="151"/>
      <c r="H28" s="152"/>
      <c r="I28" s="154"/>
      <c r="J28" s="197"/>
      <c r="K28" s="162"/>
      <c r="L28" s="197"/>
      <c r="M28" s="197">
        <f t="shared" si="0"/>
        <v>0</v>
      </c>
      <c r="N28" s="197">
        <f t="shared" si="1"/>
        <v>0</v>
      </c>
      <c r="O28" s="157"/>
      <c r="P28" s="157"/>
      <c r="Q28" s="157"/>
      <c r="R28" s="157"/>
      <c r="S28" s="157"/>
      <c r="T28" s="157"/>
      <c r="U28" s="157"/>
      <c r="V28" s="157"/>
      <c r="W28" s="157"/>
      <c r="X28" s="157"/>
    </row>
    <row r="29" spans="1:24" ht="21" x14ac:dyDescent="0.25">
      <c r="A29" s="151"/>
      <c r="B29" s="151"/>
      <c r="C29" s="151"/>
      <c r="D29" s="151"/>
      <c r="E29" s="151"/>
      <c r="F29" s="152"/>
      <c r="G29" s="151"/>
      <c r="H29" s="152"/>
      <c r="I29" s="154"/>
      <c r="J29" s="197"/>
      <c r="K29" s="162"/>
      <c r="L29" s="197"/>
      <c r="M29" s="197">
        <f t="shared" si="0"/>
        <v>0</v>
      </c>
      <c r="N29" s="197">
        <f t="shared" si="1"/>
        <v>0</v>
      </c>
      <c r="O29" s="157"/>
      <c r="P29" s="157"/>
      <c r="Q29" s="157"/>
      <c r="R29" s="157"/>
      <c r="S29" s="157"/>
      <c r="T29" s="157"/>
      <c r="U29" s="157"/>
      <c r="V29" s="157"/>
      <c r="W29" s="157"/>
      <c r="X29" s="157"/>
    </row>
    <row r="30" spans="1:24" ht="21" x14ac:dyDescent="0.25">
      <c r="A30" s="151"/>
      <c r="B30" s="151"/>
      <c r="C30" s="151"/>
      <c r="D30" s="151"/>
      <c r="E30" s="151"/>
      <c r="F30" s="152"/>
      <c r="G30" s="151"/>
      <c r="H30" s="152"/>
      <c r="I30" s="154"/>
      <c r="J30" s="197"/>
      <c r="K30" s="162"/>
      <c r="L30" s="197"/>
      <c r="M30" s="197">
        <f t="shared" si="0"/>
        <v>0</v>
      </c>
      <c r="N30" s="197">
        <f t="shared" si="1"/>
        <v>0</v>
      </c>
      <c r="O30" s="157"/>
      <c r="P30" s="157"/>
      <c r="Q30" s="157"/>
      <c r="R30" s="157"/>
      <c r="S30" s="157"/>
      <c r="T30" s="157"/>
      <c r="U30" s="157"/>
      <c r="V30" s="157"/>
      <c r="W30" s="157"/>
      <c r="X30" s="157"/>
    </row>
    <row r="31" spans="1:24"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row>
    <row r="32" spans="1:24"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row>
    <row r="33" s="34" customFormat="1" x14ac:dyDescent="0.25"/>
    <row r="34" s="34" customFormat="1" x14ac:dyDescent="0.25"/>
    <row r="35" s="34" customFormat="1" x14ac:dyDescent="0.25"/>
    <row r="36" s="34" customFormat="1" x14ac:dyDescent="0.25"/>
    <row r="37" s="34" customFormat="1" x14ac:dyDescent="0.25"/>
    <row r="38" s="34" customFormat="1" x14ac:dyDescent="0.25"/>
    <row r="39" s="34" customFormat="1" x14ac:dyDescent="0.25"/>
    <row r="40" s="34" customFormat="1" x14ac:dyDescent="0.25"/>
    <row r="41" s="34" customFormat="1" x14ac:dyDescent="0.25"/>
    <row r="42" s="34" customFormat="1" x14ac:dyDescent="0.25"/>
    <row r="43" s="34" customFormat="1" x14ac:dyDescent="0.25"/>
    <row r="44" s="34" customFormat="1" x14ac:dyDescent="0.25"/>
    <row r="45" s="34" customFormat="1" x14ac:dyDescent="0.25"/>
    <row r="46" s="34" customFormat="1" x14ac:dyDescent="0.25"/>
    <row r="47" s="34" customFormat="1" x14ac:dyDescent="0.25"/>
    <row r="48" s="34" customFormat="1" x14ac:dyDescent="0.25"/>
    <row r="49" s="34" customFormat="1" x14ac:dyDescent="0.25"/>
    <row r="50" s="34" customFormat="1" x14ac:dyDescent="0.25"/>
    <row r="51" s="34" customFormat="1" x14ac:dyDescent="0.25"/>
    <row r="52" s="34" customFormat="1" x14ac:dyDescent="0.25"/>
    <row r="53" s="34" customFormat="1" x14ac:dyDescent="0.25"/>
    <row r="54" s="34" customFormat="1" x14ac:dyDescent="0.25"/>
    <row r="55" s="34" customFormat="1" x14ac:dyDescent="0.25"/>
    <row r="56" s="34" customFormat="1" x14ac:dyDescent="0.25"/>
    <row r="57" s="34" customFormat="1" x14ac:dyDescent="0.25"/>
    <row r="58" s="34" customFormat="1" x14ac:dyDescent="0.25"/>
    <row r="59" s="34" customFormat="1" x14ac:dyDescent="0.25"/>
    <row r="60" s="34" customFormat="1" x14ac:dyDescent="0.25"/>
    <row r="61" s="34" customFormat="1" x14ac:dyDescent="0.25"/>
    <row r="62" s="34" customFormat="1" x14ac:dyDescent="0.25"/>
    <row r="63" s="34" customFormat="1" x14ac:dyDescent="0.25"/>
    <row r="64" s="34" customFormat="1" x14ac:dyDescent="0.25"/>
    <row r="65" s="34" customFormat="1" x14ac:dyDescent="0.25"/>
    <row r="66" s="34" customFormat="1" x14ac:dyDescent="0.25"/>
    <row r="67" s="34" customFormat="1" x14ac:dyDescent="0.25"/>
    <row r="68" s="34" customFormat="1" x14ac:dyDescent="0.25"/>
    <row r="69" s="34" customFormat="1" x14ac:dyDescent="0.25"/>
    <row r="70" s="34" customFormat="1" x14ac:dyDescent="0.25"/>
    <row r="71" s="34" customFormat="1" x14ac:dyDescent="0.25"/>
    <row r="72" s="34" customFormat="1" x14ac:dyDescent="0.25"/>
    <row r="73" s="34" customFormat="1" x14ac:dyDescent="0.25"/>
    <row r="74" s="34" customFormat="1" x14ac:dyDescent="0.25"/>
    <row r="75" s="34" customFormat="1" x14ac:dyDescent="0.25"/>
    <row r="76" s="34" customFormat="1" x14ac:dyDescent="0.25"/>
    <row r="77" s="34" customFormat="1" x14ac:dyDescent="0.25"/>
    <row r="78" s="34" customFormat="1" x14ac:dyDescent="0.25"/>
    <row r="79" s="34" customFormat="1" x14ac:dyDescent="0.25"/>
    <row r="80" s="34" customFormat="1" x14ac:dyDescent="0.25"/>
    <row r="81" s="34" customFormat="1" x14ac:dyDescent="0.25"/>
    <row r="82" s="34" customFormat="1" x14ac:dyDescent="0.25"/>
    <row r="83" s="34" customFormat="1" x14ac:dyDescent="0.25"/>
    <row r="84" s="34" customFormat="1" x14ac:dyDescent="0.25"/>
    <row r="85" s="34" customFormat="1" x14ac:dyDescent="0.25"/>
    <row r="86" s="34" customFormat="1" x14ac:dyDescent="0.25"/>
    <row r="87" s="34" customFormat="1" x14ac:dyDescent="0.25"/>
    <row r="88" s="34" customFormat="1" x14ac:dyDescent="0.25"/>
    <row r="89" s="34" customFormat="1" x14ac:dyDescent="0.25"/>
    <row r="90" s="34" customFormat="1" x14ac:dyDescent="0.25"/>
    <row r="91" s="34" customFormat="1" x14ac:dyDescent="0.25"/>
    <row r="92" s="34" customFormat="1" x14ac:dyDescent="0.25"/>
    <row r="93" s="34" customFormat="1" x14ac:dyDescent="0.25"/>
    <row r="94" s="34" customFormat="1" x14ac:dyDescent="0.25"/>
    <row r="95" s="34" customFormat="1" x14ac:dyDescent="0.25"/>
    <row r="96" s="34" customFormat="1" x14ac:dyDescent="0.25"/>
    <row r="97" s="34" customFormat="1" x14ac:dyDescent="0.25"/>
    <row r="98" s="34" customFormat="1" x14ac:dyDescent="0.25"/>
    <row r="99" s="34" customFormat="1" x14ac:dyDescent="0.25"/>
    <row r="100" s="34" customFormat="1" x14ac:dyDescent="0.25"/>
    <row r="101" s="34" customFormat="1" x14ac:dyDescent="0.25"/>
    <row r="102" s="34" customFormat="1" x14ac:dyDescent="0.25"/>
    <row r="103" s="34" customFormat="1" x14ac:dyDescent="0.25"/>
    <row r="104" s="34" customFormat="1" x14ac:dyDescent="0.25"/>
    <row r="105" s="34" customFormat="1" x14ac:dyDescent="0.25"/>
    <row r="106" s="34" customFormat="1" x14ac:dyDescent="0.25"/>
    <row r="107" s="34" customFormat="1" x14ac:dyDescent="0.25"/>
    <row r="108" s="34" customFormat="1" x14ac:dyDescent="0.25"/>
    <row r="109" s="34" customFormat="1" x14ac:dyDescent="0.25"/>
    <row r="110" s="34" customFormat="1" x14ac:dyDescent="0.25"/>
    <row r="111" s="34" customFormat="1" x14ac:dyDescent="0.25"/>
    <row r="112" s="34" customFormat="1" x14ac:dyDescent="0.25"/>
    <row r="113" s="34" customFormat="1" x14ac:dyDescent="0.25"/>
    <row r="114" s="34" customFormat="1" x14ac:dyDescent="0.25"/>
    <row r="115" s="34" customFormat="1" x14ac:dyDescent="0.25"/>
    <row r="116" s="34" customFormat="1" x14ac:dyDescent="0.25"/>
    <row r="117" s="34" customFormat="1" x14ac:dyDescent="0.25"/>
    <row r="118" s="34" customFormat="1" x14ac:dyDescent="0.25"/>
    <row r="119" s="34" customFormat="1" x14ac:dyDescent="0.25"/>
    <row r="120" s="34" customFormat="1" x14ac:dyDescent="0.25"/>
    <row r="121" s="34" customFormat="1" x14ac:dyDescent="0.25"/>
    <row r="122" s="34" customFormat="1" x14ac:dyDescent="0.25"/>
    <row r="123" s="34" customFormat="1" x14ac:dyDescent="0.25"/>
    <row r="124" s="34" customFormat="1" x14ac:dyDescent="0.25"/>
    <row r="125" s="34" customFormat="1" x14ac:dyDescent="0.25"/>
    <row r="126" s="34" customFormat="1" x14ac:dyDescent="0.25"/>
    <row r="127" s="34" customFormat="1" x14ac:dyDescent="0.25"/>
    <row r="128" s="34" customFormat="1" x14ac:dyDescent="0.25"/>
    <row r="129" s="34" customFormat="1" x14ac:dyDescent="0.25"/>
    <row r="130" s="34" customFormat="1" x14ac:dyDescent="0.25"/>
    <row r="131" s="34" customFormat="1" x14ac:dyDescent="0.25"/>
    <row r="132" s="34" customFormat="1" x14ac:dyDescent="0.25"/>
    <row r="133" s="34" customFormat="1" x14ac:dyDescent="0.25"/>
    <row r="134" s="34" customFormat="1" x14ac:dyDescent="0.25"/>
    <row r="135" s="34" customFormat="1" x14ac:dyDescent="0.25"/>
    <row r="136" s="34" customFormat="1" x14ac:dyDescent="0.25"/>
    <row r="137" s="34" customFormat="1" x14ac:dyDescent="0.25"/>
    <row r="138" s="34" customFormat="1" x14ac:dyDescent="0.25"/>
    <row r="139" s="34" customFormat="1" x14ac:dyDescent="0.25"/>
    <row r="140" s="34" customFormat="1" x14ac:dyDescent="0.25"/>
    <row r="141" s="34" customFormat="1" x14ac:dyDescent="0.25"/>
    <row r="142" s="34" customFormat="1" x14ac:dyDescent="0.25"/>
    <row r="143" s="34" customFormat="1" x14ac:dyDescent="0.25"/>
    <row r="144" s="34" customFormat="1" x14ac:dyDescent="0.25"/>
    <row r="145" s="34" customFormat="1" x14ac:dyDescent="0.25"/>
    <row r="146" s="34" customFormat="1" x14ac:dyDescent="0.25"/>
    <row r="147" s="34" customFormat="1" x14ac:dyDescent="0.25"/>
    <row r="148" s="34" customFormat="1" x14ac:dyDescent="0.25"/>
    <row r="149" s="34" customFormat="1" x14ac:dyDescent="0.25"/>
    <row r="150" s="34" customFormat="1" x14ac:dyDescent="0.25"/>
    <row r="151" s="34" customFormat="1" x14ac:dyDescent="0.25"/>
    <row r="152" s="34" customFormat="1" x14ac:dyDescent="0.25"/>
    <row r="153" s="34" customFormat="1" x14ac:dyDescent="0.25"/>
    <row r="154" s="34" customFormat="1" x14ac:dyDescent="0.25"/>
    <row r="155" s="34" customFormat="1" x14ac:dyDescent="0.25"/>
    <row r="156" s="34" customFormat="1" x14ac:dyDescent="0.25"/>
    <row r="157" s="34" customFormat="1" x14ac:dyDescent="0.25"/>
    <row r="158" s="34" customFormat="1" x14ac:dyDescent="0.25"/>
    <row r="159" s="34" customFormat="1" x14ac:dyDescent="0.25"/>
    <row r="160" s="34" customFormat="1" x14ac:dyDescent="0.25"/>
    <row r="161" s="34" customFormat="1" x14ac:dyDescent="0.25"/>
    <row r="162" s="34" customFormat="1" x14ac:dyDescent="0.25"/>
    <row r="163" s="34" customFormat="1" x14ac:dyDescent="0.25"/>
    <row r="164" s="34" customFormat="1" x14ac:dyDescent="0.25"/>
    <row r="165" s="34" customFormat="1" x14ac:dyDescent="0.25"/>
    <row r="166" s="34" customFormat="1" x14ac:dyDescent="0.25"/>
    <row r="167" s="34" customFormat="1" x14ac:dyDescent="0.25"/>
    <row r="168" s="34" customFormat="1" x14ac:dyDescent="0.25"/>
    <row r="169" s="34" customFormat="1" x14ac:dyDescent="0.25"/>
    <row r="170" s="34" customFormat="1" x14ac:dyDescent="0.25"/>
    <row r="171" s="34" customFormat="1" x14ac:dyDescent="0.25"/>
    <row r="172" s="34" customFormat="1" x14ac:dyDescent="0.25"/>
    <row r="173" s="34" customFormat="1" x14ac:dyDescent="0.25"/>
    <row r="174" s="34" customFormat="1" x14ac:dyDescent="0.25"/>
    <row r="175" s="34" customFormat="1" x14ac:dyDescent="0.25"/>
    <row r="176" s="34" customFormat="1" x14ac:dyDescent="0.25"/>
    <row r="177" s="34" customFormat="1" x14ac:dyDescent="0.25"/>
    <row r="178" s="34" customFormat="1" x14ac:dyDescent="0.25"/>
    <row r="179" s="34" customFormat="1" x14ac:dyDescent="0.25"/>
    <row r="180" s="34" customFormat="1" x14ac:dyDescent="0.25"/>
    <row r="181" s="34" customFormat="1" x14ac:dyDescent="0.25"/>
    <row r="182" s="34" customFormat="1" x14ac:dyDescent="0.25"/>
    <row r="183" s="34" customFormat="1" x14ac:dyDescent="0.25"/>
    <row r="184" s="34" customFormat="1" x14ac:dyDescent="0.25"/>
    <row r="185" s="34" customFormat="1" x14ac:dyDescent="0.25"/>
    <row r="186" s="34" customFormat="1" x14ac:dyDescent="0.25"/>
    <row r="187" s="34" customFormat="1" x14ac:dyDescent="0.25"/>
    <row r="188" s="34" customFormat="1" x14ac:dyDescent="0.25"/>
    <row r="189" s="34" customFormat="1" x14ac:dyDescent="0.25"/>
    <row r="190" s="34" customFormat="1" x14ac:dyDescent="0.25"/>
    <row r="191" s="34" customFormat="1" x14ac:dyDescent="0.25"/>
    <row r="192" s="34" customFormat="1" x14ac:dyDescent="0.25"/>
    <row r="193" s="34" customFormat="1" x14ac:dyDescent="0.25"/>
    <row r="194" s="34" customFormat="1" x14ac:dyDescent="0.25"/>
    <row r="195" s="34" customFormat="1" x14ac:dyDescent="0.25"/>
    <row r="196" s="34" customFormat="1" x14ac:dyDescent="0.25"/>
    <row r="197" s="34" customFormat="1" x14ac:dyDescent="0.25"/>
    <row r="198" s="34" customFormat="1" x14ac:dyDescent="0.25"/>
    <row r="199" s="34" customFormat="1" x14ac:dyDescent="0.25"/>
    <row r="200" s="34" customFormat="1" x14ac:dyDescent="0.25"/>
    <row r="201" s="34" customFormat="1" x14ac:dyDescent="0.25"/>
    <row r="202" s="34" customFormat="1" x14ac:dyDescent="0.25"/>
    <row r="203" s="34" customFormat="1" x14ac:dyDescent="0.25"/>
    <row r="204" s="34" customFormat="1" x14ac:dyDescent="0.25"/>
    <row r="205" s="34" customFormat="1" x14ac:dyDescent="0.25"/>
    <row r="206" s="34" customFormat="1" x14ac:dyDescent="0.25"/>
    <row r="207" s="34" customFormat="1" x14ac:dyDescent="0.25"/>
    <row r="208" s="34" customFormat="1" x14ac:dyDescent="0.25"/>
    <row r="209" s="34" customFormat="1" x14ac:dyDescent="0.25"/>
    <row r="210" s="34" customFormat="1" x14ac:dyDescent="0.25"/>
    <row r="211" s="34" customFormat="1" x14ac:dyDescent="0.25"/>
    <row r="212" s="34" customFormat="1" x14ac:dyDescent="0.25"/>
    <row r="213" s="34" customFormat="1" x14ac:dyDescent="0.25"/>
    <row r="214" s="34" customFormat="1" x14ac:dyDescent="0.25"/>
    <row r="215" s="34" customFormat="1" x14ac:dyDescent="0.25"/>
    <row r="216" s="34" customFormat="1" x14ac:dyDescent="0.25"/>
    <row r="217" s="34" customFormat="1" x14ac:dyDescent="0.25"/>
    <row r="218" s="34" customFormat="1" x14ac:dyDescent="0.25"/>
    <row r="219" s="34" customFormat="1" x14ac:dyDescent="0.25"/>
    <row r="220" s="34" customFormat="1" x14ac:dyDescent="0.25"/>
    <row r="221" s="34" customFormat="1" x14ac:dyDescent="0.25"/>
    <row r="222" s="34" customFormat="1" x14ac:dyDescent="0.25"/>
    <row r="223" s="34" customFormat="1" x14ac:dyDescent="0.25"/>
    <row r="224" s="34" customFormat="1" x14ac:dyDescent="0.25"/>
    <row r="225" s="34" customFormat="1" x14ac:dyDescent="0.25"/>
    <row r="226" s="34" customFormat="1" x14ac:dyDescent="0.25"/>
    <row r="227" s="34" customFormat="1" x14ac:dyDescent="0.25"/>
    <row r="228" s="34" customFormat="1" x14ac:dyDescent="0.25"/>
    <row r="229" s="34" customFormat="1" x14ac:dyDescent="0.25"/>
    <row r="230" s="34" customFormat="1" x14ac:dyDescent="0.25"/>
    <row r="231" s="34" customFormat="1" x14ac:dyDescent="0.25"/>
    <row r="232" s="34" customFormat="1" x14ac:dyDescent="0.25"/>
    <row r="233" s="34" customFormat="1" x14ac:dyDescent="0.25"/>
    <row r="234" s="34" customFormat="1" x14ac:dyDescent="0.25"/>
    <row r="235" s="34" customFormat="1" x14ac:dyDescent="0.25"/>
    <row r="236" s="34" customFormat="1" x14ac:dyDescent="0.25"/>
    <row r="237" s="34" customFormat="1" x14ac:dyDescent="0.25"/>
    <row r="238" s="34" customFormat="1" x14ac:dyDescent="0.25"/>
    <row r="239" s="34" customFormat="1" x14ac:dyDescent="0.25"/>
    <row r="240" s="34" customFormat="1" x14ac:dyDescent="0.25"/>
    <row r="241" s="34" customFormat="1" x14ac:dyDescent="0.25"/>
    <row r="242" s="34" customFormat="1" x14ac:dyDescent="0.25"/>
    <row r="243" s="34" customFormat="1" x14ac:dyDescent="0.25"/>
    <row r="244" s="34" customFormat="1" x14ac:dyDescent="0.25"/>
    <row r="245" s="34" customFormat="1" x14ac:dyDescent="0.25"/>
    <row r="246" s="34" customFormat="1" x14ac:dyDescent="0.25"/>
    <row r="247" s="34" customFormat="1" x14ac:dyDescent="0.25"/>
    <row r="248" s="34" customFormat="1" x14ac:dyDescent="0.25"/>
    <row r="249" s="34" customFormat="1" x14ac:dyDescent="0.25"/>
    <row r="250" s="34" customFormat="1" x14ac:dyDescent="0.25"/>
    <row r="251" s="34" customFormat="1" x14ac:dyDescent="0.25"/>
    <row r="252" s="34" customFormat="1" x14ac:dyDescent="0.25"/>
    <row r="253" s="34" customFormat="1" x14ac:dyDescent="0.25"/>
    <row r="254" s="34" customFormat="1" x14ac:dyDescent="0.25"/>
    <row r="255" s="34" customFormat="1" x14ac:dyDescent="0.25"/>
    <row r="256" s="34" customFormat="1" x14ac:dyDescent="0.25"/>
    <row r="257" s="34" customFormat="1" x14ac:dyDescent="0.25"/>
    <row r="258" s="34" customFormat="1" x14ac:dyDescent="0.25"/>
    <row r="259" s="34" customFormat="1" x14ac:dyDescent="0.25"/>
    <row r="260" s="34" customFormat="1" x14ac:dyDescent="0.25"/>
    <row r="261" s="34" customFormat="1" x14ac:dyDescent="0.25"/>
    <row r="262" s="34" customFormat="1" x14ac:dyDescent="0.25"/>
    <row r="263" s="34" customFormat="1" x14ac:dyDescent="0.25"/>
    <row r="264" s="34" customFormat="1" x14ac:dyDescent="0.25"/>
    <row r="265" s="34" customFormat="1" x14ac:dyDescent="0.25"/>
    <row r="266" s="34" customFormat="1" x14ac:dyDescent="0.25"/>
    <row r="267" s="34" customFormat="1" x14ac:dyDescent="0.25"/>
    <row r="268" s="34" customFormat="1" x14ac:dyDescent="0.25"/>
    <row r="269" s="34" customFormat="1" x14ac:dyDescent="0.25"/>
    <row r="270" s="34" customFormat="1" x14ac:dyDescent="0.25"/>
    <row r="271" s="34" customFormat="1" x14ac:dyDescent="0.25"/>
    <row r="272" s="34" customFormat="1" x14ac:dyDescent="0.25"/>
    <row r="273" s="34" customFormat="1" x14ac:dyDescent="0.25"/>
    <row r="274" s="34" customFormat="1" x14ac:dyDescent="0.25"/>
    <row r="275" s="34" customFormat="1" x14ac:dyDescent="0.25"/>
    <row r="276" s="34" customFormat="1" x14ac:dyDescent="0.25"/>
    <row r="277" s="34" customFormat="1" x14ac:dyDescent="0.25"/>
    <row r="278" s="34" customFormat="1" x14ac:dyDescent="0.25"/>
    <row r="279" s="34" customFormat="1" x14ac:dyDescent="0.25"/>
    <row r="280" s="34" customFormat="1" x14ac:dyDescent="0.25"/>
    <row r="281" s="34" customFormat="1" x14ac:dyDescent="0.25"/>
    <row r="282" s="34" customFormat="1" x14ac:dyDescent="0.25"/>
    <row r="283" s="34" customFormat="1" x14ac:dyDescent="0.25"/>
    <row r="284" s="34" customFormat="1" x14ac:dyDescent="0.25"/>
    <row r="285" s="34" customFormat="1" x14ac:dyDescent="0.25"/>
    <row r="286" s="34" customFormat="1" x14ac:dyDescent="0.25"/>
    <row r="287" s="34" customFormat="1" x14ac:dyDescent="0.25"/>
    <row r="288" s="34" customFormat="1" x14ac:dyDescent="0.25"/>
    <row r="289" s="34" customFormat="1" x14ac:dyDescent="0.25"/>
    <row r="290" s="34" customFormat="1" x14ac:dyDescent="0.25"/>
    <row r="291" s="34" customFormat="1" x14ac:dyDescent="0.25"/>
    <row r="292" s="34" customFormat="1" x14ac:dyDescent="0.25"/>
    <row r="293" s="34" customFormat="1" x14ac:dyDescent="0.25"/>
    <row r="294" s="34" customFormat="1" x14ac:dyDescent="0.25"/>
    <row r="295" s="34" customFormat="1" x14ac:dyDescent="0.25"/>
    <row r="296" s="34" customFormat="1" x14ac:dyDescent="0.25"/>
    <row r="297" s="34" customFormat="1" x14ac:dyDescent="0.25"/>
    <row r="298" s="34" customFormat="1" x14ac:dyDescent="0.25"/>
    <row r="299" s="34" customFormat="1" x14ac:dyDescent="0.25"/>
    <row r="300" s="34" customFormat="1" x14ac:dyDescent="0.25"/>
    <row r="301" s="34" customFormat="1" x14ac:dyDescent="0.25"/>
    <row r="302" s="34" customFormat="1" x14ac:dyDescent="0.25"/>
    <row r="303" s="34" customFormat="1" x14ac:dyDescent="0.25"/>
    <row r="304" s="34" customFormat="1" x14ac:dyDescent="0.25"/>
    <row r="305" s="34" customFormat="1" x14ac:dyDescent="0.25"/>
    <row r="306" s="34" customFormat="1" x14ac:dyDescent="0.25"/>
    <row r="307" s="34" customFormat="1" x14ac:dyDescent="0.25"/>
    <row r="308" s="34" customFormat="1" x14ac:dyDescent="0.25"/>
    <row r="309" s="34" customFormat="1" x14ac:dyDescent="0.25"/>
    <row r="310" s="34" customFormat="1" x14ac:dyDescent="0.25"/>
    <row r="311" s="34" customFormat="1" x14ac:dyDescent="0.25"/>
    <row r="312" s="34" customFormat="1" x14ac:dyDescent="0.25"/>
    <row r="313" s="34" customFormat="1" x14ac:dyDescent="0.25"/>
    <row r="314" s="34" customFormat="1" x14ac:dyDescent="0.25"/>
    <row r="315" s="34" customFormat="1" x14ac:dyDescent="0.25"/>
    <row r="316" s="34" customFormat="1" x14ac:dyDescent="0.25"/>
    <row r="317" s="34" customFormat="1" x14ac:dyDescent="0.25"/>
    <row r="318" s="34" customFormat="1" x14ac:dyDescent="0.25"/>
    <row r="319" s="34" customFormat="1" x14ac:dyDescent="0.25"/>
    <row r="320" s="34" customFormat="1" x14ac:dyDescent="0.25"/>
    <row r="321" s="34" customFormat="1" x14ac:dyDescent="0.25"/>
    <row r="322" s="34" customFormat="1" x14ac:dyDescent="0.25"/>
    <row r="323" s="34" customFormat="1" x14ac:dyDescent="0.25"/>
    <row r="324" s="34" customFormat="1" x14ac:dyDescent="0.25"/>
    <row r="325" s="34" customFormat="1" x14ac:dyDescent="0.25"/>
    <row r="326" s="34" customFormat="1" x14ac:dyDescent="0.25"/>
    <row r="327" s="34" customFormat="1" x14ac:dyDescent="0.25"/>
    <row r="328" s="34" customFormat="1" x14ac:dyDescent="0.25"/>
    <row r="329" s="34" customFormat="1" x14ac:dyDescent="0.25"/>
    <row r="330" s="34" customFormat="1" x14ac:dyDescent="0.25"/>
    <row r="331" s="34" customFormat="1" x14ac:dyDescent="0.25"/>
    <row r="332" s="34" customFormat="1" x14ac:dyDescent="0.25"/>
    <row r="333" s="34" customFormat="1" x14ac:dyDescent="0.25"/>
    <row r="334" s="34" customFormat="1" x14ac:dyDescent="0.25"/>
    <row r="335" s="34" customFormat="1" x14ac:dyDescent="0.25"/>
    <row r="336" s="34" customFormat="1" x14ac:dyDescent="0.25"/>
    <row r="337" s="34" customFormat="1" x14ac:dyDescent="0.25"/>
    <row r="338" s="34" customFormat="1" x14ac:dyDescent="0.25"/>
    <row r="339" s="34" customFormat="1" x14ac:dyDescent="0.25"/>
    <row r="340" s="34" customFormat="1" x14ac:dyDescent="0.25"/>
    <row r="341" s="34" customFormat="1" x14ac:dyDescent="0.25"/>
    <row r="342" s="34" customFormat="1" x14ac:dyDescent="0.25"/>
    <row r="343" s="34" customFormat="1" x14ac:dyDescent="0.25"/>
    <row r="344" s="34" customFormat="1" x14ac:dyDescent="0.25"/>
    <row r="345" s="34" customFormat="1" x14ac:dyDescent="0.25"/>
    <row r="346" s="34" customFormat="1" x14ac:dyDescent="0.25"/>
    <row r="347" s="34" customFormat="1" x14ac:dyDescent="0.25"/>
    <row r="348" s="34" customFormat="1" x14ac:dyDescent="0.25"/>
    <row r="349" s="34" customFormat="1" x14ac:dyDescent="0.25"/>
    <row r="350" s="34" customFormat="1" x14ac:dyDescent="0.25"/>
    <row r="351" s="34" customFormat="1" x14ac:dyDescent="0.25"/>
    <row r="352" s="34" customFormat="1" x14ac:dyDescent="0.25"/>
    <row r="353" s="34" customFormat="1" x14ac:dyDescent="0.25"/>
    <row r="354" s="34" customFormat="1" x14ac:dyDescent="0.25"/>
    <row r="355" s="34" customFormat="1" x14ac:dyDescent="0.25"/>
    <row r="356" s="34" customFormat="1" x14ac:dyDescent="0.25"/>
    <row r="357" s="34" customFormat="1" x14ac:dyDescent="0.25"/>
    <row r="358" s="34" customFormat="1" x14ac:dyDescent="0.25"/>
    <row r="359" s="34" customFormat="1" x14ac:dyDescent="0.25"/>
    <row r="360" s="34" customFormat="1" x14ac:dyDescent="0.25"/>
    <row r="361" s="34" customFormat="1" x14ac:dyDescent="0.25"/>
    <row r="362" s="34" customFormat="1" x14ac:dyDescent="0.25"/>
    <row r="363" s="34" customFormat="1" x14ac:dyDescent="0.25"/>
    <row r="364" s="34" customFormat="1" x14ac:dyDescent="0.25"/>
    <row r="365" s="34" customFormat="1" x14ac:dyDescent="0.25"/>
    <row r="366" s="34" customFormat="1" x14ac:dyDescent="0.25"/>
    <row r="367" s="34" customFormat="1" x14ac:dyDescent="0.25"/>
    <row r="368" s="34" customFormat="1" x14ac:dyDescent="0.25"/>
    <row r="369" s="34" customFormat="1" x14ac:dyDescent="0.25"/>
    <row r="370" s="34" customFormat="1" x14ac:dyDescent="0.25"/>
    <row r="371" s="34" customFormat="1" x14ac:dyDescent="0.25"/>
    <row r="372" s="34" customFormat="1" x14ac:dyDescent="0.25"/>
    <row r="373" s="34" customFormat="1" x14ac:dyDescent="0.25"/>
    <row r="374" s="34" customFormat="1" x14ac:dyDescent="0.25"/>
    <row r="375" s="34" customFormat="1" x14ac:dyDescent="0.25"/>
    <row r="376" s="34" customFormat="1" x14ac:dyDescent="0.25"/>
    <row r="377" s="34" customFormat="1" x14ac:dyDescent="0.25"/>
    <row r="378" s="34" customFormat="1" x14ac:dyDescent="0.25"/>
    <row r="379" s="34" customFormat="1" x14ac:dyDescent="0.25"/>
    <row r="380" s="34" customFormat="1" x14ac:dyDescent="0.25"/>
    <row r="381" s="34" customFormat="1" x14ac:dyDescent="0.25"/>
    <row r="382" s="34" customFormat="1" x14ac:dyDescent="0.25"/>
    <row r="383" s="34" customFormat="1" x14ac:dyDescent="0.25"/>
    <row r="384" s="34" customFormat="1" x14ac:dyDescent="0.25"/>
    <row r="385" s="34" customFormat="1" x14ac:dyDescent="0.25"/>
    <row r="386" s="34" customFormat="1" x14ac:dyDescent="0.25"/>
    <row r="387" s="34" customFormat="1" x14ac:dyDescent="0.25"/>
    <row r="388" s="34" customFormat="1" x14ac:dyDescent="0.25"/>
    <row r="389" s="34" customFormat="1" x14ac:dyDescent="0.25"/>
    <row r="390" s="34" customFormat="1" x14ac:dyDescent="0.25"/>
    <row r="391" s="34" customFormat="1" x14ac:dyDescent="0.25"/>
    <row r="392" s="34" customFormat="1" x14ac:dyDescent="0.25"/>
    <row r="393" s="34" customFormat="1" x14ac:dyDescent="0.25"/>
    <row r="394" s="34" customFormat="1" x14ac:dyDescent="0.25"/>
    <row r="395" s="34" customFormat="1" x14ac:dyDescent="0.25"/>
    <row r="396" s="34" customFormat="1" x14ac:dyDescent="0.25"/>
    <row r="397" s="34" customFormat="1" x14ac:dyDescent="0.25"/>
    <row r="398" s="34" customFormat="1" x14ac:dyDescent="0.25"/>
    <row r="399" s="34" customFormat="1" x14ac:dyDescent="0.25"/>
    <row r="400" s="34" customFormat="1" x14ac:dyDescent="0.25"/>
    <row r="401" s="34" customFormat="1" x14ac:dyDescent="0.25"/>
    <row r="402" s="34" customFormat="1" x14ac:dyDescent="0.25"/>
    <row r="403" s="34" customFormat="1" x14ac:dyDescent="0.25"/>
    <row r="404" s="34" customFormat="1" x14ac:dyDescent="0.25"/>
    <row r="405" s="34" customFormat="1" x14ac:dyDescent="0.25"/>
    <row r="406" s="34" customFormat="1" x14ac:dyDescent="0.25"/>
    <row r="407" s="34" customFormat="1" x14ac:dyDescent="0.25"/>
    <row r="408" s="34" customFormat="1" x14ac:dyDescent="0.25"/>
    <row r="409" s="34" customFormat="1" x14ac:dyDescent="0.25"/>
    <row r="410" s="34" customFormat="1" x14ac:dyDescent="0.25"/>
    <row r="411" s="34" customFormat="1" x14ac:dyDescent="0.25"/>
    <row r="412" s="34" customFormat="1" x14ac:dyDescent="0.25"/>
    <row r="413" s="34" customFormat="1" x14ac:dyDescent="0.25"/>
    <row r="414" s="34" customFormat="1" x14ac:dyDescent="0.25"/>
    <row r="415" s="34" customFormat="1" x14ac:dyDescent="0.25"/>
    <row r="416" s="34" customFormat="1" x14ac:dyDescent="0.25"/>
    <row r="417" s="34" customFormat="1" x14ac:dyDescent="0.25"/>
    <row r="418" s="34" customFormat="1" x14ac:dyDescent="0.25"/>
    <row r="419" s="34" customFormat="1" x14ac:dyDescent="0.25"/>
    <row r="420" s="34" customFormat="1" x14ac:dyDescent="0.25"/>
    <row r="421" s="34" customFormat="1" x14ac:dyDescent="0.25"/>
    <row r="422" s="34" customFormat="1" x14ac:dyDescent="0.25"/>
    <row r="423" s="34" customFormat="1" x14ac:dyDescent="0.25"/>
    <row r="424" s="34" customFormat="1" x14ac:dyDescent="0.25"/>
    <row r="425" s="34" customFormat="1" x14ac:dyDescent="0.25"/>
    <row r="426" s="34" customFormat="1" x14ac:dyDescent="0.25"/>
    <row r="427" s="34" customFormat="1" x14ac:dyDescent="0.25"/>
    <row r="428" s="34" customFormat="1" x14ac:dyDescent="0.25"/>
    <row r="429" s="34" customFormat="1" x14ac:dyDescent="0.25"/>
    <row r="430" s="34" customFormat="1" x14ac:dyDescent="0.25"/>
    <row r="431" s="34" customFormat="1" x14ac:dyDescent="0.25"/>
    <row r="432" s="34" customFormat="1" x14ac:dyDescent="0.25"/>
    <row r="433" s="34" customFormat="1" x14ac:dyDescent="0.25"/>
    <row r="434" s="34" customFormat="1" x14ac:dyDescent="0.25"/>
    <row r="435" s="34" customFormat="1" x14ac:dyDescent="0.25"/>
    <row r="436" s="34" customFormat="1" x14ac:dyDescent="0.25"/>
    <row r="437" s="34" customFormat="1" x14ac:dyDescent="0.25"/>
    <row r="438" s="34" customFormat="1" x14ac:dyDescent="0.25"/>
    <row r="439" s="34" customFormat="1" x14ac:dyDescent="0.25"/>
    <row r="440" s="34" customFormat="1" x14ac:dyDescent="0.25"/>
    <row r="441" s="34" customFormat="1" x14ac:dyDescent="0.25"/>
    <row r="442" s="34" customFormat="1" x14ac:dyDescent="0.25"/>
    <row r="443" s="34" customFormat="1" x14ac:dyDescent="0.25"/>
    <row r="444" s="34" customFormat="1" x14ac:dyDescent="0.25"/>
    <row r="445" s="34" customFormat="1" x14ac:dyDescent="0.25"/>
    <row r="446" s="34" customFormat="1" x14ac:dyDescent="0.25"/>
    <row r="447" s="34" customFormat="1" x14ac:dyDescent="0.25"/>
    <row r="448" s="34" customFormat="1" x14ac:dyDescent="0.25"/>
    <row r="449" s="34" customFormat="1" x14ac:dyDescent="0.25"/>
    <row r="450" s="34" customFormat="1" x14ac:dyDescent="0.25"/>
    <row r="451" s="34" customFormat="1" x14ac:dyDescent="0.25"/>
    <row r="452" s="34" customFormat="1" x14ac:dyDescent="0.25"/>
    <row r="453" s="34" customFormat="1" x14ac:dyDescent="0.25"/>
    <row r="454" s="34" customFormat="1" x14ac:dyDescent="0.25"/>
    <row r="455" s="34" customFormat="1" x14ac:dyDescent="0.25"/>
    <row r="456" s="34" customFormat="1" x14ac:dyDescent="0.25"/>
    <row r="457" s="34" customFormat="1" x14ac:dyDescent="0.25"/>
    <row r="458" s="34" customFormat="1" x14ac:dyDescent="0.25"/>
    <row r="459" s="34" customFormat="1" x14ac:dyDescent="0.25"/>
    <row r="460" s="34" customFormat="1" x14ac:dyDescent="0.25"/>
    <row r="461" s="34" customFormat="1" x14ac:dyDescent="0.25"/>
    <row r="462" s="34" customFormat="1" x14ac:dyDescent="0.25"/>
    <row r="463" s="34" customFormat="1" x14ac:dyDescent="0.25"/>
    <row r="464" s="34" customFormat="1" x14ac:dyDescent="0.25"/>
    <row r="465" s="34" customFormat="1" x14ac:dyDescent="0.25"/>
    <row r="466" s="34" customFormat="1" x14ac:dyDescent="0.25"/>
    <row r="467" s="34" customFormat="1" x14ac:dyDescent="0.25"/>
    <row r="468" s="34" customFormat="1" x14ac:dyDescent="0.25"/>
    <row r="469" s="34" customFormat="1" x14ac:dyDescent="0.25"/>
    <row r="470" s="34" customFormat="1" x14ac:dyDescent="0.25"/>
    <row r="471" s="34" customFormat="1" x14ac:dyDescent="0.25"/>
    <row r="472" s="34" customFormat="1" x14ac:dyDescent="0.25"/>
    <row r="473" s="34" customFormat="1" x14ac:dyDescent="0.25"/>
    <row r="474" s="34" customFormat="1" x14ac:dyDescent="0.25"/>
    <row r="475" s="34" customFormat="1" x14ac:dyDescent="0.25"/>
    <row r="476" s="34" customFormat="1" x14ac:dyDescent="0.25"/>
    <row r="477" s="34" customFormat="1" x14ac:dyDescent="0.25"/>
    <row r="478" s="34" customFormat="1" x14ac:dyDescent="0.25"/>
    <row r="479" s="34" customFormat="1" x14ac:dyDescent="0.25"/>
    <row r="480" s="34" customFormat="1" x14ac:dyDescent="0.25"/>
    <row r="481" s="34" customFormat="1" x14ac:dyDescent="0.25"/>
    <row r="482" s="34" customFormat="1" x14ac:dyDescent="0.25"/>
    <row r="483" s="34" customFormat="1" x14ac:dyDescent="0.25"/>
    <row r="484" s="34" customFormat="1" x14ac:dyDescent="0.25"/>
    <row r="485" s="34" customFormat="1" x14ac:dyDescent="0.25"/>
    <row r="486" s="34" customFormat="1" x14ac:dyDescent="0.25"/>
    <row r="487" s="34" customFormat="1" x14ac:dyDescent="0.25"/>
  </sheetData>
  <sheetProtection sheet="1" formatCells="0" formatColumns="0" formatRows="0" insertColumns="0" insertRows="0" insertHyperlinks="0" deleteColumns="0" deleteRows="0" sort="0" autoFilter="0" pivotTables="0"/>
  <dataConsolidate link="1"/>
  <mergeCells count="16">
    <mergeCell ref="A4:J4"/>
    <mergeCell ref="A2:J2"/>
    <mergeCell ref="A3:J3"/>
    <mergeCell ref="A5:J5"/>
    <mergeCell ref="A6:J6"/>
    <mergeCell ref="M2:N2"/>
    <mergeCell ref="M3:N3"/>
    <mergeCell ref="K2:L2"/>
    <mergeCell ref="K3:L3"/>
    <mergeCell ref="A1:N1"/>
    <mergeCell ref="M4:N4"/>
    <mergeCell ref="M5:N5"/>
    <mergeCell ref="K4:L4"/>
    <mergeCell ref="K5:L5"/>
    <mergeCell ref="K6:L6"/>
    <mergeCell ref="M6:N6"/>
  </mergeCells>
  <conditionalFormatting sqref="L8">
    <cfRule type="cellIs" dxfId="356" priority="1" stopIfTrue="1" operator="notEqual">
      <formula>0</formula>
    </cfRule>
  </conditionalFormatting>
  <conditionalFormatting sqref="L10:L30">
    <cfRule type="cellIs" dxfId="355" priority="2" stopIfTrue="1" operator="notEqual">
      <formula>0</formula>
    </cfRule>
  </conditionalFormatting>
  <dataValidations count="10">
    <dataValidation allowBlank="1" showErrorMessage="1" promptTitle="Cal OES ONLY" prompt="For Cal OES use only.  Do not enter." sqref="M6" xr:uid="{00000000-0002-0000-0500-000000000000}"/>
    <dataValidation type="list" allowBlank="1" showInputMessage="1" sqref="A10:A30" xr:uid="{00000000-0002-0000-0500-000001000000}">
      <formula1>"A,B,C,D,E,F,G,H,I,J,K,L,M,N,O,P,Q,R,S,T,U,V,W,X,Y,Z"</formula1>
    </dataValidation>
    <dataValidation type="list" allowBlank="1" showInputMessage="1" showErrorMessage="1" sqref="D10:D30" xr:uid="{00000000-0002-0000-0500-000002000000}">
      <formula1>DD_Planning_SubCat</formula1>
    </dataValidation>
    <dataValidation type="list" allowBlank="1" showInputMessage="1" showErrorMessage="1" sqref="G10:G30" xr:uid="{00000000-0002-0000-0500-000003000000}">
      <formula1>"Yes, No"</formula1>
    </dataValidation>
    <dataValidation type="list" allowBlank="1" showInputMessage="1" showErrorMessage="1" sqref="B10:B30" xr:uid="{00000000-0002-0000-0500-000004000000}">
      <formula1>"Direct,Subaward"</formula1>
    </dataValidation>
    <dataValidation type="whole" operator="greaterThan" allowBlank="1" showInputMessage="1" showErrorMessage="1" errorTitle="BUDGETED COST" error="Enter the Budged Cost for this project, rounded DOWN to the nearest dollar." sqref="J10:J30" xr:uid="{00000000-0002-0000-0500-000005000000}">
      <formula1>0</formula1>
    </dataValidation>
    <dataValidation type="list" allowBlank="1" showInputMessage="1" sqref="H10:H30" xr:uid="{00000000-0002-0000-0500-000006000000}">
      <formula1>"Noncompetitive Procurement, N/A"</formula1>
    </dataValidation>
    <dataValidation type="list" allowBlank="1" showInputMessage="1" showErrorMessage="1" sqref="E10:E30" xr:uid="{00000000-0002-0000-0500-000007000000}">
      <formula1>INDIRECT(VLOOKUP(D10,DD_Planning_Expenditure_Lookup, 2, FALSE))</formula1>
    </dataValidation>
    <dataValidation type="whole" operator="lessThanOrEqual" allowBlank="1" showInputMessage="1" showErrorMessage="1" errorTitle="AMOUNT THIS REQUEST" error="Please enter a dollar amount less than or equal to the available balance for this project." sqref="L10:L30" xr:uid="{00000000-0002-0000-0500-000008000000}">
      <formula1>J10-K10</formula1>
    </dataValidation>
    <dataValidation type="list" allowBlank="1" showInputMessage="1" showErrorMessage="1" sqref="M2:N2" xr:uid="{79B5BCAF-80DF-47C1-9334-8219B21E92C9}">
      <formula1>"Application, Modification, Advance, Reimbursement, Final Reimbursement"</formula1>
    </dataValidation>
  </dataValidations>
  <printOptions horizontalCentered="1"/>
  <pageMargins left="0.15" right="0.15" top="0.5" bottom="0.5" header="0.15" footer="0.15"/>
  <pageSetup scale="41"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Equipment">
    <tabColor rgb="FF99CFB5"/>
    <pageSetUpPr fitToPage="1"/>
  </sheetPr>
  <dimension ref="A1:AE40"/>
  <sheetViews>
    <sheetView showGridLines="0" showZeros="0" zoomScale="60" zoomScaleNormal="60" zoomScaleSheetLayoutView="50" workbookViewId="0">
      <pane ySplit="8" topLeftCell="A9" activePane="bottomLeft" state="frozen"/>
      <selection sqref="A1:I1"/>
      <selection pane="bottomLeft" sqref="A1:U1"/>
    </sheetView>
  </sheetViews>
  <sheetFormatPr defaultColWidth="9.109375" defaultRowHeight="13.2" outlineLevelCol="1" x14ac:dyDescent="0.25"/>
  <cols>
    <col min="1" max="1" width="12.6640625" style="34" customWidth="1"/>
    <col min="2" max="2" width="47.88671875" style="34" customWidth="1"/>
    <col min="3" max="3" width="16.5546875" style="34" customWidth="1"/>
    <col min="4" max="4" width="23.109375" style="34" customWidth="1"/>
    <col min="5" max="5" width="18.44140625" style="34" customWidth="1"/>
    <col min="6" max="6" width="25.6640625" style="34" customWidth="1"/>
    <col min="7" max="7" width="17" style="34" customWidth="1" outlineLevel="1"/>
    <col min="8" max="8" width="16" style="34" customWidth="1" outlineLevel="1"/>
    <col min="9" max="9" width="15.33203125" style="34" customWidth="1" outlineLevel="1"/>
    <col min="10" max="10" width="22.6640625" style="34" customWidth="1" outlineLevel="1"/>
    <col min="11" max="11" width="18.6640625" style="34" customWidth="1" outlineLevel="1"/>
    <col min="12" max="12" width="16.44140625" style="34" customWidth="1" outlineLevel="1"/>
    <col min="13" max="13" width="18.6640625" style="34" customWidth="1" outlineLevel="1"/>
    <col min="14" max="14" width="25.6640625" style="34" customWidth="1"/>
    <col min="15" max="15" width="18.6640625" style="34" customWidth="1"/>
    <col min="16" max="16" width="15.6640625" style="34" customWidth="1"/>
    <col min="17" max="21" width="20.6640625" style="34" customWidth="1"/>
    <col min="22" max="22" width="18.33203125" style="34" hidden="1" customWidth="1"/>
    <col min="23" max="23" width="18.6640625" style="34" hidden="1" customWidth="1"/>
    <col min="24" max="24" width="20.33203125" style="34" hidden="1" customWidth="1"/>
    <col min="25" max="30" width="15.6640625" style="34" hidden="1" customWidth="1"/>
    <col min="31" max="31" width="16.33203125" style="34" hidden="1" customWidth="1"/>
    <col min="32" max="16384" width="9.109375" style="34"/>
  </cols>
  <sheetData>
    <row r="1" spans="1:31" ht="35.1" customHeight="1" x14ac:dyDescent="0.25">
      <c r="A1" s="729" t="s">
        <v>401</v>
      </c>
      <c r="B1" s="729"/>
      <c r="C1" s="729"/>
      <c r="D1" s="729"/>
      <c r="E1" s="729"/>
      <c r="F1" s="729"/>
      <c r="G1" s="729"/>
      <c r="H1" s="729"/>
      <c r="I1" s="729"/>
      <c r="J1" s="729"/>
      <c r="K1" s="729"/>
      <c r="L1" s="729"/>
      <c r="M1" s="729"/>
      <c r="N1" s="729"/>
      <c r="O1" s="729"/>
      <c r="P1" s="729"/>
      <c r="Q1" s="729"/>
      <c r="R1" s="729"/>
      <c r="S1" s="729"/>
      <c r="T1" s="729"/>
      <c r="U1" s="729"/>
      <c r="V1" s="400"/>
      <c r="W1" s="400"/>
      <c r="X1" s="400"/>
      <c r="Y1" s="400"/>
      <c r="Z1" s="54"/>
      <c r="AA1" s="54"/>
      <c r="AB1" s="54"/>
      <c r="AC1" s="54"/>
      <c r="AD1" s="54"/>
      <c r="AE1" s="54"/>
    </row>
    <row r="2" spans="1:31" ht="30" customHeight="1" x14ac:dyDescent="0.35">
      <c r="A2" s="653">
        <f>Facesheet!$C$6</f>
        <v>0</v>
      </c>
      <c r="B2" s="653"/>
      <c r="C2" s="653"/>
      <c r="D2" s="653"/>
      <c r="E2" s="653"/>
      <c r="F2" s="653"/>
      <c r="G2" s="653"/>
      <c r="H2" s="653"/>
      <c r="I2" s="653"/>
      <c r="J2" s="653"/>
      <c r="K2" s="653"/>
      <c r="L2" s="653"/>
      <c r="M2" s="653"/>
      <c r="N2" s="653"/>
      <c r="O2" s="653"/>
      <c r="P2" s="653"/>
      <c r="Q2" s="654"/>
      <c r="R2" s="725" t="s">
        <v>5</v>
      </c>
      <c r="S2" s="725"/>
      <c r="T2" s="728"/>
      <c r="U2" s="728"/>
      <c r="V2" s="40"/>
      <c r="W2" s="40"/>
      <c r="X2" s="40"/>
      <c r="Y2" s="40"/>
      <c r="Z2" s="40"/>
      <c r="AA2" s="40"/>
      <c r="AB2" s="40"/>
      <c r="AC2" s="40"/>
      <c r="AD2" s="40"/>
      <c r="AE2" s="40"/>
    </row>
    <row r="3" spans="1:31" ht="30" customHeight="1" x14ac:dyDescent="0.4">
      <c r="A3" s="655">
        <f>Facesheet!$F$2</f>
        <v>0</v>
      </c>
      <c r="B3" s="655"/>
      <c r="C3" s="655"/>
      <c r="D3" s="655"/>
      <c r="E3" s="655"/>
      <c r="F3" s="655"/>
      <c r="G3" s="655"/>
      <c r="H3" s="655"/>
      <c r="I3" s="655"/>
      <c r="J3" s="655"/>
      <c r="K3" s="655"/>
      <c r="L3" s="655"/>
      <c r="M3" s="655"/>
      <c r="N3" s="655"/>
      <c r="O3" s="655"/>
      <c r="P3" s="655"/>
      <c r="Q3" s="655"/>
      <c r="R3" s="726" t="s">
        <v>602</v>
      </c>
      <c r="S3" s="727"/>
      <c r="T3" s="728"/>
      <c r="U3" s="728"/>
      <c r="V3" s="40"/>
      <c r="W3" s="40"/>
      <c r="X3" s="40"/>
      <c r="Y3" s="40"/>
      <c r="Z3" s="40"/>
      <c r="AA3" s="40"/>
      <c r="AB3" s="40"/>
      <c r="AC3" s="40"/>
      <c r="AD3" s="40"/>
      <c r="AE3" s="40"/>
    </row>
    <row r="4" spans="1:31" ht="30" customHeight="1" x14ac:dyDescent="0.25">
      <c r="A4" s="715" t="str">
        <f>Facesheet!$J$2</f>
        <v>2023-0001</v>
      </c>
      <c r="B4" s="715"/>
      <c r="C4" s="715"/>
      <c r="D4" s="715"/>
      <c r="E4" s="715"/>
      <c r="F4" s="715"/>
      <c r="G4" s="715"/>
      <c r="H4" s="715"/>
      <c r="I4" s="715"/>
      <c r="J4" s="715"/>
      <c r="K4" s="715"/>
      <c r="L4" s="715"/>
      <c r="M4" s="715"/>
      <c r="N4" s="715"/>
      <c r="O4" s="715"/>
      <c r="P4" s="715"/>
      <c r="Q4" s="711"/>
      <c r="R4" s="704" t="s">
        <v>195</v>
      </c>
      <c r="S4" s="704"/>
      <c r="T4" s="720">
        <f>Facesheet!$H$12</f>
        <v>45078</v>
      </c>
      <c r="U4" s="721"/>
      <c r="V4" s="40"/>
      <c r="W4" s="40"/>
      <c r="X4" s="40"/>
      <c r="Y4" s="40"/>
      <c r="Z4" s="40"/>
      <c r="AA4" s="40"/>
      <c r="AB4" s="40"/>
      <c r="AC4" s="40"/>
      <c r="AD4" s="40"/>
      <c r="AE4" s="40"/>
    </row>
    <row r="5" spans="1:31" ht="30" customHeight="1" x14ac:dyDescent="0.25">
      <c r="A5" s="716"/>
      <c r="B5" s="716"/>
      <c r="C5" s="716"/>
      <c r="D5" s="716"/>
      <c r="E5" s="716"/>
      <c r="F5" s="716"/>
      <c r="G5" s="716"/>
      <c r="H5" s="716"/>
      <c r="I5" s="716"/>
      <c r="J5" s="716"/>
      <c r="K5" s="716"/>
      <c r="L5" s="716"/>
      <c r="M5" s="716"/>
      <c r="N5" s="716"/>
      <c r="O5" s="716"/>
      <c r="P5" s="716"/>
      <c r="Q5" s="717"/>
      <c r="R5" s="704" t="s">
        <v>196</v>
      </c>
      <c r="S5" s="704"/>
      <c r="T5" s="722" t="str">
        <f>Facesheet!$J$12</f>
        <v>February 28 ,2026</v>
      </c>
      <c r="U5" s="722"/>
      <c r="V5" s="42"/>
      <c r="W5" s="40"/>
      <c r="X5" s="40"/>
      <c r="Y5" s="40"/>
      <c r="Z5" s="40"/>
      <c r="AA5" s="40"/>
      <c r="AB5" s="40"/>
      <c r="AC5" s="40"/>
      <c r="AD5" s="40"/>
      <c r="AE5" s="40"/>
    </row>
    <row r="6" spans="1:31" ht="30" customHeight="1" x14ac:dyDescent="0.25">
      <c r="A6" s="718"/>
      <c r="B6" s="718"/>
      <c r="C6" s="718"/>
      <c r="D6" s="718"/>
      <c r="E6" s="718"/>
      <c r="F6" s="718"/>
      <c r="G6" s="718"/>
      <c r="H6" s="718"/>
      <c r="I6" s="718"/>
      <c r="J6" s="718"/>
      <c r="K6" s="718"/>
      <c r="L6" s="718"/>
      <c r="M6" s="718"/>
      <c r="N6" s="718"/>
      <c r="O6" s="718"/>
      <c r="P6" s="718"/>
      <c r="Q6" s="719"/>
      <c r="R6" s="724" t="s">
        <v>431</v>
      </c>
      <c r="S6" s="724"/>
      <c r="T6" s="723"/>
      <c r="U6" s="723"/>
      <c r="V6" s="43"/>
      <c r="W6" s="43"/>
      <c r="X6" s="43"/>
      <c r="Y6" s="43"/>
      <c r="Z6" s="43"/>
      <c r="AA6" s="43"/>
      <c r="AB6" s="43"/>
      <c r="AC6" s="43"/>
      <c r="AD6" s="43"/>
      <c r="AE6" s="43"/>
    </row>
    <row r="7" spans="1:31" ht="54.9" customHeight="1" x14ac:dyDescent="0.25">
      <c r="A7" s="413" t="s">
        <v>21</v>
      </c>
      <c r="B7" s="414" t="s">
        <v>405</v>
      </c>
      <c r="C7" s="414" t="s">
        <v>33</v>
      </c>
      <c r="D7" s="414" t="s">
        <v>226</v>
      </c>
      <c r="E7" s="414" t="s">
        <v>193</v>
      </c>
      <c r="F7" s="414" t="s">
        <v>187</v>
      </c>
      <c r="G7" s="415" t="s">
        <v>227</v>
      </c>
      <c r="H7" s="414" t="s">
        <v>7</v>
      </c>
      <c r="I7" s="414" t="s">
        <v>240</v>
      </c>
      <c r="J7" s="414" t="s">
        <v>392</v>
      </c>
      <c r="K7" s="414" t="s">
        <v>228</v>
      </c>
      <c r="L7" s="414" t="s">
        <v>229</v>
      </c>
      <c r="M7" s="414" t="s">
        <v>315</v>
      </c>
      <c r="N7" s="414" t="s">
        <v>308</v>
      </c>
      <c r="O7" s="414" t="s">
        <v>224</v>
      </c>
      <c r="P7" s="414" t="s">
        <v>223</v>
      </c>
      <c r="Q7" s="413" t="s">
        <v>218</v>
      </c>
      <c r="R7" s="413" t="s">
        <v>235</v>
      </c>
      <c r="S7" s="413" t="s">
        <v>215</v>
      </c>
      <c r="T7" s="413" t="s">
        <v>216</v>
      </c>
      <c r="U7" s="413" t="s">
        <v>198</v>
      </c>
      <c r="V7" s="234" t="s">
        <v>409</v>
      </c>
      <c r="W7" s="234" t="s">
        <v>410</v>
      </c>
      <c r="X7" s="234" t="s">
        <v>411</v>
      </c>
      <c r="Y7" s="234" t="s">
        <v>412</v>
      </c>
      <c r="Z7" s="234" t="s">
        <v>413</v>
      </c>
      <c r="AA7" s="234" t="s">
        <v>414</v>
      </c>
      <c r="AB7" s="234" t="s">
        <v>415</v>
      </c>
      <c r="AC7" s="234" t="s">
        <v>416</v>
      </c>
      <c r="AD7" s="234" t="s">
        <v>417</v>
      </c>
      <c r="AE7" s="234" t="s">
        <v>418</v>
      </c>
    </row>
    <row r="8" spans="1:31" ht="21" x14ac:dyDescent="0.25">
      <c r="A8" s="416">
        <v>0</v>
      </c>
      <c r="B8" s="416"/>
      <c r="C8" s="417"/>
      <c r="D8" s="417"/>
      <c r="E8" s="417"/>
      <c r="F8" s="418">
        <v>0</v>
      </c>
      <c r="G8" s="419"/>
      <c r="H8" s="420"/>
      <c r="I8" s="420"/>
      <c r="J8" s="420"/>
      <c r="K8" s="420"/>
      <c r="L8" s="420"/>
      <c r="M8" s="421"/>
      <c r="N8" s="421"/>
      <c r="O8" s="420"/>
      <c r="P8" s="420"/>
      <c r="Q8" s="422">
        <f>SUM(RangeCost)</f>
        <v>0</v>
      </c>
      <c r="R8" s="422">
        <f>SUM(RangePrevious)</f>
        <v>0</v>
      </c>
      <c r="S8" s="422">
        <f>SUM(RangeThisRequest)</f>
        <v>0</v>
      </c>
      <c r="T8" s="422">
        <f>SUM(RangeApproved)</f>
        <v>0</v>
      </c>
      <c r="U8" s="422">
        <f>SUM(RangeBalance)</f>
        <v>0</v>
      </c>
      <c r="V8" s="234"/>
      <c r="W8" s="234"/>
      <c r="X8" s="234"/>
      <c r="Y8" s="234"/>
      <c r="Z8" s="234"/>
      <c r="AA8" s="234"/>
      <c r="AB8" s="234"/>
      <c r="AC8" s="234"/>
      <c r="AD8" s="234"/>
      <c r="AE8" s="234"/>
    </row>
    <row r="9" spans="1:31" ht="0.15" customHeight="1" x14ac:dyDescent="0.25">
      <c r="A9" s="423">
        <v>0</v>
      </c>
      <c r="B9" s="423">
        <v>0</v>
      </c>
      <c r="C9" s="424">
        <v>0</v>
      </c>
      <c r="D9" s="424">
        <v>0</v>
      </c>
      <c r="E9" s="424">
        <v>0</v>
      </c>
      <c r="F9" s="424">
        <v>0</v>
      </c>
      <c r="G9" s="424">
        <v>0</v>
      </c>
      <c r="H9" s="424">
        <v>0</v>
      </c>
      <c r="I9" s="424">
        <v>0</v>
      </c>
      <c r="J9" s="424">
        <v>0</v>
      </c>
      <c r="K9" s="425">
        <v>0</v>
      </c>
      <c r="L9" s="424">
        <v>0</v>
      </c>
      <c r="M9" s="424">
        <v>0</v>
      </c>
      <c r="N9" s="424">
        <v>0</v>
      </c>
      <c r="O9" s="424">
        <v>0</v>
      </c>
      <c r="P9" s="424">
        <v>0</v>
      </c>
      <c r="Q9" s="426">
        <v>0</v>
      </c>
      <c r="R9" s="427">
        <v>0</v>
      </c>
      <c r="S9" s="428">
        <v>0</v>
      </c>
      <c r="T9" s="427">
        <v>0</v>
      </c>
      <c r="U9" s="427">
        <v>0</v>
      </c>
      <c r="V9" s="235">
        <v>0</v>
      </c>
      <c r="W9" s="235">
        <v>0</v>
      </c>
      <c r="X9" s="235">
        <v>0</v>
      </c>
      <c r="Y9" s="235">
        <v>0</v>
      </c>
      <c r="Z9" s="235">
        <v>0</v>
      </c>
      <c r="AA9" s="235">
        <v>0</v>
      </c>
      <c r="AB9" s="235">
        <v>0</v>
      </c>
      <c r="AC9" s="235">
        <v>0</v>
      </c>
      <c r="AD9" s="235">
        <v>0</v>
      </c>
      <c r="AE9" s="235">
        <v>0</v>
      </c>
    </row>
    <row r="10" spans="1:31" ht="21" x14ac:dyDescent="0.25">
      <c r="A10" s="151"/>
      <c r="B10" s="151"/>
      <c r="C10" s="152"/>
      <c r="D10" s="163"/>
      <c r="E10" s="163"/>
      <c r="F10" s="163"/>
      <c r="G10" s="152"/>
      <c r="H10" s="152"/>
      <c r="I10" s="152"/>
      <c r="J10" s="164"/>
      <c r="K10" s="165"/>
      <c r="L10" s="165"/>
      <c r="M10" s="166"/>
      <c r="N10" s="152"/>
      <c r="O10" s="152"/>
      <c r="P10" s="166"/>
      <c r="Q10" s="162"/>
      <c r="R10" s="162"/>
      <c r="S10" s="162"/>
      <c r="T10" s="162">
        <f t="shared" ref="T10:T40" si="0">S10+R10</f>
        <v>0</v>
      </c>
      <c r="U10" s="162">
        <f t="shared" ref="U10:U40" si="1">Q10-T10</f>
        <v>0</v>
      </c>
      <c r="V10" s="151"/>
      <c r="W10" s="151"/>
      <c r="X10" s="151"/>
      <c r="Y10" s="151"/>
      <c r="Z10" s="151"/>
      <c r="AA10" s="151"/>
      <c r="AB10" s="151"/>
      <c r="AC10" s="151"/>
      <c r="AD10" s="151"/>
      <c r="AE10" s="151"/>
    </row>
    <row r="11" spans="1:31" ht="21" x14ac:dyDescent="0.25">
      <c r="A11" s="151"/>
      <c r="B11" s="151"/>
      <c r="C11" s="152"/>
      <c r="D11" s="163"/>
      <c r="E11" s="163"/>
      <c r="F11" s="163"/>
      <c r="G11" s="152"/>
      <c r="H11" s="152"/>
      <c r="I11" s="152"/>
      <c r="J11" s="164"/>
      <c r="K11" s="165"/>
      <c r="L11" s="165"/>
      <c r="M11" s="166"/>
      <c r="N11" s="152"/>
      <c r="O11" s="152"/>
      <c r="P11" s="166"/>
      <c r="Q11" s="162"/>
      <c r="R11" s="162"/>
      <c r="S11" s="162"/>
      <c r="T11" s="162">
        <f t="shared" si="0"/>
        <v>0</v>
      </c>
      <c r="U11" s="162">
        <f t="shared" si="1"/>
        <v>0</v>
      </c>
      <c r="V11" s="151"/>
      <c r="W11" s="151"/>
      <c r="X11" s="151"/>
      <c r="Y11" s="151"/>
      <c r="Z11" s="151"/>
      <c r="AA11" s="151"/>
      <c r="AB11" s="151"/>
      <c r="AC11" s="151"/>
      <c r="AD11" s="151"/>
      <c r="AE11" s="151"/>
    </row>
    <row r="12" spans="1:31" ht="21" x14ac:dyDescent="0.25">
      <c r="A12" s="151"/>
      <c r="B12" s="151"/>
      <c r="C12" s="152"/>
      <c r="D12" s="163"/>
      <c r="E12" s="163"/>
      <c r="F12" s="163"/>
      <c r="G12" s="152"/>
      <c r="H12" s="152"/>
      <c r="I12" s="152"/>
      <c r="J12" s="164"/>
      <c r="K12" s="165"/>
      <c r="L12" s="165"/>
      <c r="M12" s="166"/>
      <c r="N12" s="152"/>
      <c r="O12" s="152"/>
      <c r="P12" s="166"/>
      <c r="Q12" s="162"/>
      <c r="R12" s="162"/>
      <c r="S12" s="162"/>
      <c r="T12" s="162">
        <f t="shared" si="0"/>
        <v>0</v>
      </c>
      <c r="U12" s="162">
        <f t="shared" si="1"/>
        <v>0</v>
      </c>
      <c r="V12" s="151"/>
      <c r="W12" s="151"/>
      <c r="X12" s="151"/>
      <c r="Y12" s="151"/>
      <c r="Z12" s="151"/>
      <c r="AA12" s="151"/>
      <c r="AB12" s="151"/>
      <c r="AC12" s="151"/>
      <c r="AD12" s="151"/>
      <c r="AE12" s="151"/>
    </row>
    <row r="13" spans="1:31" ht="21" x14ac:dyDescent="0.25">
      <c r="A13" s="151"/>
      <c r="B13" s="151"/>
      <c r="C13" s="152"/>
      <c r="D13" s="163"/>
      <c r="E13" s="163"/>
      <c r="F13" s="163"/>
      <c r="G13" s="152"/>
      <c r="H13" s="152"/>
      <c r="I13" s="152"/>
      <c r="J13" s="164"/>
      <c r="K13" s="165"/>
      <c r="L13" s="165"/>
      <c r="M13" s="166"/>
      <c r="N13" s="152"/>
      <c r="O13" s="152"/>
      <c r="P13" s="166"/>
      <c r="Q13" s="162"/>
      <c r="R13" s="162"/>
      <c r="S13" s="162"/>
      <c r="T13" s="162">
        <f t="shared" si="0"/>
        <v>0</v>
      </c>
      <c r="U13" s="162">
        <f t="shared" si="1"/>
        <v>0</v>
      </c>
      <c r="V13" s="151"/>
      <c r="W13" s="151"/>
      <c r="X13" s="151"/>
      <c r="Y13" s="151"/>
      <c r="Z13" s="151"/>
      <c r="AA13" s="151"/>
      <c r="AB13" s="151"/>
      <c r="AC13" s="151"/>
      <c r="AD13" s="151"/>
      <c r="AE13" s="151"/>
    </row>
    <row r="14" spans="1:31" ht="21" x14ac:dyDescent="0.25">
      <c r="A14" s="151"/>
      <c r="B14" s="151"/>
      <c r="C14" s="163"/>
      <c r="D14" s="163"/>
      <c r="E14" s="163"/>
      <c r="F14" s="163"/>
      <c r="G14" s="152"/>
      <c r="H14" s="152"/>
      <c r="I14" s="152"/>
      <c r="J14" s="164"/>
      <c r="K14" s="165"/>
      <c r="L14" s="165"/>
      <c r="M14" s="166"/>
      <c r="N14" s="152"/>
      <c r="O14" s="152"/>
      <c r="P14" s="166"/>
      <c r="Q14" s="162"/>
      <c r="R14" s="162"/>
      <c r="S14" s="162"/>
      <c r="T14" s="162">
        <f t="shared" si="0"/>
        <v>0</v>
      </c>
      <c r="U14" s="162">
        <f t="shared" si="1"/>
        <v>0</v>
      </c>
      <c r="V14" s="151"/>
      <c r="W14" s="151"/>
      <c r="X14" s="151"/>
      <c r="Y14" s="151"/>
      <c r="Z14" s="151"/>
      <c r="AA14" s="151"/>
      <c r="AB14" s="151"/>
      <c r="AC14" s="151"/>
      <c r="AD14" s="151"/>
      <c r="AE14" s="151"/>
    </row>
    <row r="15" spans="1:31" ht="21" x14ac:dyDescent="0.25">
      <c r="A15" s="151"/>
      <c r="B15" s="151"/>
      <c r="C15" s="163"/>
      <c r="D15" s="163"/>
      <c r="E15" s="163"/>
      <c r="F15" s="163"/>
      <c r="G15" s="152"/>
      <c r="H15" s="152"/>
      <c r="I15" s="152"/>
      <c r="J15" s="164"/>
      <c r="K15" s="165"/>
      <c r="L15" s="165"/>
      <c r="M15" s="166"/>
      <c r="N15" s="152"/>
      <c r="O15" s="152"/>
      <c r="P15" s="166"/>
      <c r="Q15" s="162"/>
      <c r="R15" s="162"/>
      <c r="S15" s="162"/>
      <c r="T15" s="162">
        <f t="shared" si="0"/>
        <v>0</v>
      </c>
      <c r="U15" s="162">
        <f t="shared" si="1"/>
        <v>0</v>
      </c>
      <c r="V15" s="151"/>
      <c r="W15" s="151"/>
      <c r="X15" s="151"/>
      <c r="Y15" s="151"/>
      <c r="Z15" s="151"/>
      <c r="AA15" s="151"/>
      <c r="AB15" s="151"/>
      <c r="AC15" s="151"/>
      <c r="AD15" s="151"/>
      <c r="AE15" s="151"/>
    </row>
    <row r="16" spans="1:31" ht="21" x14ac:dyDescent="0.25">
      <c r="A16" s="151"/>
      <c r="B16" s="151"/>
      <c r="C16" s="163"/>
      <c r="D16" s="163"/>
      <c r="E16" s="163"/>
      <c r="F16" s="163"/>
      <c r="G16" s="152"/>
      <c r="H16" s="152"/>
      <c r="I16" s="152"/>
      <c r="J16" s="164"/>
      <c r="K16" s="165"/>
      <c r="L16" s="165"/>
      <c r="M16" s="166"/>
      <c r="N16" s="152"/>
      <c r="O16" s="152"/>
      <c r="P16" s="166"/>
      <c r="Q16" s="162"/>
      <c r="R16" s="162"/>
      <c r="S16" s="162"/>
      <c r="T16" s="162">
        <f t="shared" si="0"/>
        <v>0</v>
      </c>
      <c r="U16" s="162">
        <f t="shared" si="1"/>
        <v>0</v>
      </c>
      <c r="V16" s="151"/>
      <c r="W16" s="151"/>
      <c r="X16" s="151"/>
      <c r="Y16" s="151"/>
      <c r="Z16" s="151"/>
      <c r="AA16" s="151"/>
      <c r="AB16" s="151"/>
      <c r="AC16" s="151"/>
      <c r="AD16" s="151"/>
      <c r="AE16" s="151"/>
    </row>
    <row r="17" spans="1:31" ht="21" x14ac:dyDescent="0.25">
      <c r="A17" s="151"/>
      <c r="B17" s="151"/>
      <c r="C17" s="163"/>
      <c r="D17" s="163"/>
      <c r="E17" s="163"/>
      <c r="F17" s="163"/>
      <c r="G17" s="152"/>
      <c r="H17" s="152"/>
      <c r="I17" s="152"/>
      <c r="J17" s="164"/>
      <c r="K17" s="165"/>
      <c r="L17" s="165"/>
      <c r="M17" s="166"/>
      <c r="N17" s="152"/>
      <c r="O17" s="152"/>
      <c r="P17" s="166"/>
      <c r="Q17" s="162"/>
      <c r="R17" s="162"/>
      <c r="S17" s="162"/>
      <c r="T17" s="162">
        <f t="shared" si="0"/>
        <v>0</v>
      </c>
      <c r="U17" s="162">
        <f t="shared" si="1"/>
        <v>0</v>
      </c>
      <c r="V17" s="151"/>
      <c r="W17" s="151"/>
      <c r="X17" s="151"/>
      <c r="Y17" s="151"/>
      <c r="Z17" s="151"/>
      <c r="AA17" s="151"/>
      <c r="AB17" s="151"/>
      <c r="AC17" s="151"/>
      <c r="AD17" s="151"/>
      <c r="AE17" s="151"/>
    </row>
    <row r="18" spans="1:31" ht="21" x14ac:dyDescent="0.25">
      <c r="A18" s="151"/>
      <c r="B18" s="151"/>
      <c r="C18" s="163"/>
      <c r="D18" s="163"/>
      <c r="E18" s="163"/>
      <c r="F18" s="163"/>
      <c r="G18" s="152"/>
      <c r="H18" s="152"/>
      <c r="I18" s="152"/>
      <c r="J18" s="164"/>
      <c r="K18" s="165"/>
      <c r="L18" s="165"/>
      <c r="M18" s="166"/>
      <c r="N18" s="152"/>
      <c r="O18" s="152"/>
      <c r="P18" s="166"/>
      <c r="Q18" s="162"/>
      <c r="R18" s="162"/>
      <c r="S18" s="162"/>
      <c r="T18" s="162">
        <f t="shared" si="0"/>
        <v>0</v>
      </c>
      <c r="U18" s="162">
        <f t="shared" si="1"/>
        <v>0</v>
      </c>
      <c r="V18" s="151"/>
      <c r="W18" s="151"/>
      <c r="X18" s="151"/>
      <c r="Y18" s="151"/>
      <c r="Z18" s="151"/>
      <c r="AA18" s="151"/>
      <c r="AB18" s="151"/>
      <c r="AC18" s="151"/>
      <c r="AD18" s="151"/>
      <c r="AE18" s="151"/>
    </row>
    <row r="19" spans="1:31" ht="21" x14ac:dyDescent="0.25">
      <c r="A19" s="151"/>
      <c r="B19" s="151"/>
      <c r="C19" s="163"/>
      <c r="D19" s="163"/>
      <c r="E19" s="163"/>
      <c r="F19" s="163"/>
      <c r="G19" s="152"/>
      <c r="H19" s="152"/>
      <c r="I19" s="152"/>
      <c r="J19" s="164"/>
      <c r="K19" s="165"/>
      <c r="L19" s="165"/>
      <c r="M19" s="166"/>
      <c r="N19" s="152"/>
      <c r="O19" s="152"/>
      <c r="P19" s="166"/>
      <c r="Q19" s="162"/>
      <c r="R19" s="162"/>
      <c r="S19" s="162"/>
      <c r="T19" s="162">
        <f t="shared" si="0"/>
        <v>0</v>
      </c>
      <c r="U19" s="162">
        <f t="shared" si="1"/>
        <v>0</v>
      </c>
      <c r="V19" s="151"/>
      <c r="W19" s="151"/>
      <c r="X19" s="151"/>
      <c r="Y19" s="151"/>
      <c r="Z19" s="151"/>
      <c r="AA19" s="151"/>
      <c r="AB19" s="151"/>
      <c r="AC19" s="151"/>
      <c r="AD19" s="151"/>
      <c r="AE19" s="151"/>
    </row>
    <row r="20" spans="1:31" ht="21" x14ac:dyDescent="0.25">
      <c r="A20" s="151"/>
      <c r="B20" s="151"/>
      <c r="C20" s="163"/>
      <c r="D20" s="163"/>
      <c r="E20" s="163"/>
      <c r="F20" s="163"/>
      <c r="G20" s="152"/>
      <c r="H20" s="152"/>
      <c r="I20" s="152"/>
      <c r="J20" s="164"/>
      <c r="K20" s="165"/>
      <c r="L20" s="165"/>
      <c r="M20" s="166"/>
      <c r="N20" s="152"/>
      <c r="O20" s="152"/>
      <c r="P20" s="166"/>
      <c r="Q20" s="162"/>
      <c r="R20" s="162"/>
      <c r="S20" s="162"/>
      <c r="T20" s="162">
        <f t="shared" si="0"/>
        <v>0</v>
      </c>
      <c r="U20" s="162">
        <f t="shared" si="1"/>
        <v>0</v>
      </c>
      <c r="V20" s="151"/>
      <c r="W20" s="151"/>
      <c r="X20" s="151"/>
      <c r="Y20" s="151"/>
      <c r="Z20" s="151"/>
      <c r="AA20" s="151"/>
      <c r="AB20" s="151"/>
      <c r="AC20" s="151"/>
      <c r="AD20" s="151"/>
      <c r="AE20" s="151"/>
    </row>
    <row r="21" spans="1:31" ht="21" x14ac:dyDescent="0.25">
      <c r="A21" s="151"/>
      <c r="B21" s="151"/>
      <c r="C21" s="163"/>
      <c r="D21" s="163"/>
      <c r="E21" s="163"/>
      <c r="F21" s="163"/>
      <c r="G21" s="152"/>
      <c r="H21" s="152"/>
      <c r="I21" s="152"/>
      <c r="J21" s="164"/>
      <c r="K21" s="165"/>
      <c r="L21" s="165"/>
      <c r="M21" s="166"/>
      <c r="N21" s="152"/>
      <c r="O21" s="152"/>
      <c r="P21" s="166"/>
      <c r="Q21" s="162"/>
      <c r="R21" s="162"/>
      <c r="S21" s="162"/>
      <c r="T21" s="162">
        <f t="shared" si="0"/>
        <v>0</v>
      </c>
      <c r="U21" s="162">
        <f t="shared" si="1"/>
        <v>0</v>
      </c>
      <c r="V21" s="151"/>
      <c r="W21" s="151"/>
      <c r="X21" s="151"/>
      <c r="Y21" s="151"/>
      <c r="Z21" s="151"/>
      <c r="AA21" s="151"/>
      <c r="AB21" s="151"/>
      <c r="AC21" s="151"/>
      <c r="AD21" s="151"/>
      <c r="AE21" s="151"/>
    </row>
    <row r="22" spans="1:31" ht="21" x14ac:dyDescent="0.25">
      <c r="A22" s="151"/>
      <c r="B22" s="151"/>
      <c r="C22" s="163"/>
      <c r="D22" s="163"/>
      <c r="E22" s="163"/>
      <c r="F22" s="163"/>
      <c r="G22" s="152"/>
      <c r="H22" s="152"/>
      <c r="I22" s="152"/>
      <c r="J22" s="164"/>
      <c r="K22" s="165"/>
      <c r="L22" s="165"/>
      <c r="M22" s="166"/>
      <c r="N22" s="152"/>
      <c r="O22" s="152"/>
      <c r="P22" s="166"/>
      <c r="Q22" s="162"/>
      <c r="R22" s="162"/>
      <c r="S22" s="162"/>
      <c r="T22" s="162">
        <f t="shared" si="0"/>
        <v>0</v>
      </c>
      <c r="U22" s="162">
        <f t="shared" si="1"/>
        <v>0</v>
      </c>
      <c r="V22" s="151"/>
      <c r="W22" s="151"/>
      <c r="X22" s="151"/>
      <c r="Y22" s="151"/>
      <c r="Z22" s="151"/>
      <c r="AA22" s="151"/>
      <c r="AB22" s="151"/>
      <c r="AC22" s="151"/>
      <c r="AD22" s="151"/>
      <c r="AE22" s="151"/>
    </row>
    <row r="23" spans="1:31" ht="21" x14ac:dyDescent="0.25">
      <c r="A23" s="151"/>
      <c r="B23" s="151"/>
      <c r="C23" s="163"/>
      <c r="D23" s="163"/>
      <c r="E23" s="163"/>
      <c r="F23" s="163"/>
      <c r="G23" s="152"/>
      <c r="H23" s="152"/>
      <c r="I23" s="152"/>
      <c r="J23" s="164"/>
      <c r="K23" s="165"/>
      <c r="L23" s="165"/>
      <c r="M23" s="166"/>
      <c r="N23" s="152"/>
      <c r="O23" s="152"/>
      <c r="P23" s="166"/>
      <c r="Q23" s="162"/>
      <c r="R23" s="162"/>
      <c r="S23" s="162"/>
      <c r="T23" s="162">
        <f t="shared" si="0"/>
        <v>0</v>
      </c>
      <c r="U23" s="162">
        <f t="shared" si="1"/>
        <v>0</v>
      </c>
      <c r="V23" s="151"/>
      <c r="W23" s="151"/>
      <c r="X23" s="151"/>
      <c r="Y23" s="151"/>
      <c r="Z23" s="151"/>
      <c r="AA23" s="151"/>
      <c r="AB23" s="151"/>
      <c r="AC23" s="151"/>
      <c r="AD23" s="151"/>
      <c r="AE23" s="151"/>
    </row>
    <row r="24" spans="1:31" ht="21" x14ac:dyDescent="0.25">
      <c r="A24" s="151"/>
      <c r="B24" s="151"/>
      <c r="C24" s="163"/>
      <c r="D24" s="163"/>
      <c r="E24" s="163"/>
      <c r="F24" s="163"/>
      <c r="G24" s="152"/>
      <c r="H24" s="152"/>
      <c r="I24" s="152"/>
      <c r="J24" s="164"/>
      <c r="K24" s="165"/>
      <c r="L24" s="165"/>
      <c r="M24" s="166"/>
      <c r="N24" s="152"/>
      <c r="O24" s="152"/>
      <c r="P24" s="166"/>
      <c r="Q24" s="162"/>
      <c r="R24" s="162"/>
      <c r="S24" s="162"/>
      <c r="T24" s="162">
        <f t="shared" si="0"/>
        <v>0</v>
      </c>
      <c r="U24" s="162">
        <f t="shared" si="1"/>
        <v>0</v>
      </c>
      <c r="V24" s="151"/>
      <c r="W24" s="151"/>
      <c r="X24" s="151"/>
      <c r="Y24" s="151"/>
      <c r="Z24" s="151"/>
      <c r="AA24" s="151"/>
      <c r="AB24" s="151"/>
      <c r="AC24" s="151"/>
      <c r="AD24" s="151"/>
      <c r="AE24" s="151"/>
    </row>
    <row r="25" spans="1:31" ht="21" x14ac:dyDescent="0.25">
      <c r="A25" s="151"/>
      <c r="B25" s="151"/>
      <c r="C25" s="163"/>
      <c r="D25" s="163"/>
      <c r="E25" s="163"/>
      <c r="F25" s="163"/>
      <c r="G25" s="152"/>
      <c r="H25" s="152"/>
      <c r="I25" s="152"/>
      <c r="J25" s="164"/>
      <c r="K25" s="165"/>
      <c r="L25" s="165"/>
      <c r="M25" s="166"/>
      <c r="N25" s="152"/>
      <c r="O25" s="152"/>
      <c r="P25" s="166"/>
      <c r="Q25" s="162"/>
      <c r="R25" s="162"/>
      <c r="S25" s="162"/>
      <c r="T25" s="162">
        <f t="shared" si="0"/>
        <v>0</v>
      </c>
      <c r="U25" s="162">
        <f t="shared" si="1"/>
        <v>0</v>
      </c>
      <c r="V25" s="151"/>
      <c r="W25" s="151"/>
      <c r="X25" s="151"/>
      <c r="Y25" s="151"/>
      <c r="Z25" s="151"/>
      <c r="AA25" s="151"/>
      <c r="AB25" s="151"/>
      <c r="AC25" s="151"/>
      <c r="AD25" s="151"/>
      <c r="AE25" s="151"/>
    </row>
    <row r="26" spans="1:31" ht="21" x14ac:dyDescent="0.25">
      <c r="A26" s="151"/>
      <c r="B26" s="151"/>
      <c r="C26" s="163"/>
      <c r="D26" s="163"/>
      <c r="E26" s="163"/>
      <c r="F26" s="163"/>
      <c r="G26" s="152"/>
      <c r="H26" s="152"/>
      <c r="I26" s="152"/>
      <c r="J26" s="164"/>
      <c r="K26" s="165"/>
      <c r="L26" s="165"/>
      <c r="M26" s="166"/>
      <c r="N26" s="152"/>
      <c r="O26" s="152"/>
      <c r="P26" s="166"/>
      <c r="Q26" s="162"/>
      <c r="R26" s="162"/>
      <c r="S26" s="162"/>
      <c r="T26" s="162">
        <f t="shared" si="0"/>
        <v>0</v>
      </c>
      <c r="U26" s="162">
        <f t="shared" si="1"/>
        <v>0</v>
      </c>
      <c r="V26" s="151"/>
      <c r="W26" s="151"/>
      <c r="X26" s="151"/>
      <c r="Y26" s="151"/>
      <c r="Z26" s="151"/>
      <c r="AA26" s="151"/>
      <c r="AB26" s="151"/>
      <c r="AC26" s="151"/>
      <c r="AD26" s="151"/>
      <c r="AE26" s="151"/>
    </row>
    <row r="27" spans="1:31" ht="21" x14ac:dyDescent="0.25">
      <c r="A27" s="151"/>
      <c r="B27" s="151"/>
      <c r="C27" s="163"/>
      <c r="D27" s="163"/>
      <c r="E27" s="163"/>
      <c r="F27" s="163"/>
      <c r="G27" s="152"/>
      <c r="H27" s="152"/>
      <c r="I27" s="152"/>
      <c r="J27" s="164"/>
      <c r="K27" s="165"/>
      <c r="L27" s="165"/>
      <c r="M27" s="166"/>
      <c r="N27" s="152"/>
      <c r="O27" s="152"/>
      <c r="P27" s="166"/>
      <c r="Q27" s="162"/>
      <c r="R27" s="162"/>
      <c r="S27" s="162"/>
      <c r="T27" s="162">
        <f t="shared" si="0"/>
        <v>0</v>
      </c>
      <c r="U27" s="162">
        <f t="shared" si="1"/>
        <v>0</v>
      </c>
      <c r="V27" s="151"/>
      <c r="W27" s="151"/>
      <c r="X27" s="151"/>
      <c r="Y27" s="151"/>
      <c r="Z27" s="151"/>
      <c r="AA27" s="151"/>
      <c r="AB27" s="151"/>
      <c r="AC27" s="151"/>
      <c r="AD27" s="151"/>
      <c r="AE27" s="151"/>
    </row>
    <row r="28" spans="1:31" ht="21" x14ac:dyDescent="0.25">
      <c r="A28" s="151"/>
      <c r="B28" s="151"/>
      <c r="C28" s="163"/>
      <c r="D28" s="163"/>
      <c r="E28" s="163"/>
      <c r="F28" s="163"/>
      <c r="G28" s="152"/>
      <c r="H28" s="152"/>
      <c r="I28" s="152"/>
      <c r="J28" s="164"/>
      <c r="K28" s="165"/>
      <c r="L28" s="165"/>
      <c r="M28" s="166"/>
      <c r="N28" s="152"/>
      <c r="O28" s="152"/>
      <c r="P28" s="166"/>
      <c r="Q28" s="162"/>
      <c r="R28" s="162"/>
      <c r="S28" s="162"/>
      <c r="T28" s="162">
        <f t="shared" si="0"/>
        <v>0</v>
      </c>
      <c r="U28" s="162">
        <f t="shared" si="1"/>
        <v>0</v>
      </c>
      <c r="V28" s="151"/>
      <c r="W28" s="151"/>
      <c r="X28" s="151"/>
      <c r="Y28" s="151"/>
      <c r="Z28" s="151"/>
      <c r="AA28" s="151"/>
      <c r="AB28" s="151"/>
      <c r="AC28" s="151"/>
      <c r="AD28" s="151"/>
      <c r="AE28" s="151"/>
    </row>
    <row r="29" spans="1:31" ht="21" x14ac:dyDescent="0.25">
      <c r="A29" s="151"/>
      <c r="B29" s="151"/>
      <c r="C29" s="163"/>
      <c r="D29" s="163"/>
      <c r="E29" s="163"/>
      <c r="F29" s="163"/>
      <c r="G29" s="152"/>
      <c r="H29" s="152"/>
      <c r="I29" s="152"/>
      <c r="J29" s="164"/>
      <c r="K29" s="165"/>
      <c r="L29" s="165"/>
      <c r="M29" s="166"/>
      <c r="N29" s="152"/>
      <c r="O29" s="152"/>
      <c r="P29" s="166"/>
      <c r="Q29" s="162"/>
      <c r="R29" s="162"/>
      <c r="S29" s="162"/>
      <c r="T29" s="162">
        <f t="shared" si="0"/>
        <v>0</v>
      </c>
      <c r="U29" s="162">
        <f t="shared" si="1"/>
        <v>0</v>
      </c>
      <c r="V29" s="151"/>
      <c r="W29" s="151"/>
      <c r="X29" s="151"/>
      <c r="Y29" s="151"/>
      <c r="Z29" s="151"/>
      <c r="AA29" s="151"/>
      <c r="AB29" s="151"/>
      <c r="AC29" s="151"/>
      <c r="AD29" s="151"/>
      <c r="AE29" s="151"/>
    </row>
    <row r="30" spans="1:31" ht="21" x14ac:dyDescent="0.25">
      <c r="A30" s="151"/>
      <c r="B30" s="151"/>
      <c r="C30" s="163"/>
      <c r="D30" s="163"/>
      <c r="E30" s="163"/>
      <c r="F30" s="163"/>
      <c r="G30" s="152"/>
      <c r="H30" s="152"/>
      <c r="I30" s="152"/>
      <c r="J30" s="164"/>
      <c r="K30" s="165"/>
      <c r="L30" s="165"/>
      <c r="M30" s="166"/>
      <c r="N30" s="152"/>
      <c r="O30" s="152"/>
      <c r="P30" s="166"/>
      <c r="Q30" s="162"/>
      <c r="R30" s="162"/>
      <c r="S30" s="162"/>
      <c r="T30" s="162">
        <f t="shared" si="0"/>
        <v>0</v>
      </c>
      <c r="U30" s="162">
        <f t="shared" si="1"/>
        <v>0</v>
      </c>
      <c r="V30" s="151"/>
      <c r="W30" s="151"/>
      <c r="X30" s="151"/>
      <c r="Y30" s="151"/>
      <c r="Z30" s="151"/>
      <c r="AA30" s="151"/>
      <c r="AB30" s="151"/>
      <c r="AC30" s="151"/>
      <c r="AD30" s="151"/>
      <c r="AE30" s="151"/>
    </row>
    <row r="31" spans="1:31" ht="21" x14ac:dyDescent="0.25">
      <c r="A31" s="151"/>
      <c r="B31" s="151"/>
      <c r="C31" s="163"/>
      <c r="D31" s="163"/>
      <c r="E31" s="163"/>
      <c r="F31" s="163"/>
      <c r="G31" s="152"/>
      <c r="H31" s="152"/>
      <c r="I31" s="152"/>
      <c r="J31" s="164"/>
      <c r="K31" s="165"/>
      <c r="L31" s="165"/>
      <c r="M31" s="166"/>
      <c r="N31" s="152"/>
      <c r="O31" s="152"/>
      <c r="P31" s="166"/>
      <c r="Q31" s="162"/>
      <c r="R31" s="162"/>
      <c r="S31" s="162"/>
      <c r="T31" s="162">
        <f t="shared" si="0"/>
        <v>0</v>
      </c>
      <c r="U31" s="162">
        <f t="shared" si="1"/>
        <v>0</v>
      </c>
      <c r="V31" s="151"/>
      <c r="W31" s="151"/>
      <c r="X31" s="151"/>
      <c r="Y31" s="151"/>
      <c r="Z31" s="151"/>
      <c r="AA31" s="151"/>
      <c r="AB31" s="151"/>
      <c r="AC31" s="151"/>
      <c r="AD31" s="151"/>
      <c r="AE31" s="151"/>
    </row>
    <row r="32" spans="1:31" ht="21" x14ac:dyDescent="0.25">
      <c r="A32" s="151"/>
      <c r="B32" s="151"/>
      <c r="C32" s="163"/>
      <c r="D32" s="163"/>
      <c r="E32" s="163"/>
      <c r="F32" s="163"/>
      <c r="G32" s="152"/>
      <c r="H32" s="152"/>
      <c r="I32" s="152"/>
      <c r="J32" s="164"/>
      <c r="K32" s="165"/>
      <c r="L32" s="165"/>
      <c r="M32" s="166"/>
      <c r="N32" s="152"/>
      <c r="O32" s="152"/>
      <c r="P32" s="166"/>
      <c r="Q32" s="162"/>
      <c r="R32" s="162"/>
      <c r="S32" s="162"/>
      <c r="T32" s="162">
        <f t="shared" si="0"/>
        <v>0</v>
      </c>
      <c r="U32" s="162">
        <f t="shared" si="1"/>
        <v>0</v>
      </c>
      <c r="V32" s="151"/>
      <c r="W32" s="151"/>
      <c r="X32" s="151"/>
      <c r="Y32" s="151"/>
      <c r="Z32" s="151"/>
      <c r="AA32" s="151"/>
      <c r="AB32" s="151"/>
      <c r="AC32" s="151"/>
      <c r="AD32" s="151"/>
      <c r="AE32" s="151"/>
    </row>
    <row r="33" spans="1:31" ht="21" x14ac:dyDescent="0.25">
      <c r="A33" s="151"/>
      <c r="B33" s="151"/>
      <c r="C33" s="163"/>
      <c r="D33" s="163"/>
      <c r="E33" s="163"/>
      <c r="F33" s="163"/>
      <c r="G33" s="152"/>
      <c r="H33" s="152"/>
      <c r="I33" s="152"/>
      <c r="J33" s="164"/>
      <c r="K33" s="165"/>
      <c r="L33" s="165"/>
      <c r="M33" s="166"/>
      <c r="N33" s="152"/>
      <c r="O33" s="152"/>
      <c r="P33" s="166"/>
      <c r="Q33" s="162"/>
      <c r="R33" s="162"/>
      <c r="S33" s="162"/>
      <c r="T33" s="162">
        <f t="shared" si="0"/>
        <v>0</v>
      </c>
      <c r="U33" s="162">
        <f t="shared" si="1"/>
        <v>0</v>
      </c>
      <c r="V33" s="151"/>
      <c r="W33" s="151"/>
      <c r="X33" s="151"/>
      <c r="Y33" s="151"/>
      <c r="Z33" s="151"/>
      <c r="AA33" s="151"/>
      <c r="AB33" s="151"/>
      <c r="AC33" s="151"/>
      <c r="AD33" s="151"/>
      <c r="AE33" s="151"/>
    </row>
    <row r="34" spans="1:31" ht="21" x14ac:dyDescent="0.25">
      <c r="A34" s="151"/>
      <c r="B34" s="151"/>
      <c r="C34" s="163"/>
      <c r="D34" s="163"/>
      <c r="E34" s="163"/>
      <c r="F34" s="163"/>
      <c r="G34" s="152"/>
      <c r="H34" s="152"/>
      <c r="I34" s="152"/>
      <c r="J34" s="164"/>
      <c r="K34" s="165"/>
      <c r="L34" s="165"/>
      <c r="M34" s="166"/>
      <c r="N34" s="152"/>
      <c r="O34" s="152"/>
      <c r="P34" s="166"/>
      <c r="Q34" s="162"/>
      <c r="R34" s="162"/>
      <c r="S34" s="162"/>
      <c r="T34" s="162">
        <f t="shared" si="0"/>
        <v>0</v>
      </c>
      <c r="U34" s="162">
        <f t="shared" si="1"/>
        <v>0</v>
      </c>
      <c r="V34" s="151"/>
      <c r="W34" s="151"/>
      <c r="X34" s="151"/>
      <c r="Y34" s="151"/>
      <c r="Z34" s="151"/>
      <c r="AA34" s="151"/>
      <c r="AB34" s="151"/>
      <c r="AC34" s="151"/>
      <c r="AD34" s="151"/>
      <c r="AE34" s="151"/>
    </row>
    <row r="35" spans="1:31" ht="21" x14ac:dyDescent="0.25">
      <c r="A35" s="151"/>
      <c r="B35" s="151"/>
      <c r="C35" s="163"/>
      <c r="D35" s="163"/>
      <c r="E35" s="163"/>
      <c r="F35" s="163"/>
      <c r="G35" s="152"/>
      <c r="H35" s="152"/>
      <c r="I35" s="152"/>
      <c r="J35" s="164"/>
      <c r="K35" s="165"/>
      <c r="L35" s="165"/>
      <c r="M35" s="166"/>
      <c r="N35" s="152"/>
      <c r="O35" s="152"/>
      <c r="P35" s="166"/>
      <c r="Q35" s="162"/>
      <c r="R35" s="162"/>
      <c r="S35" s="162"/>
      <c r="T35" s="162">
        <f t="shared" si="0"/>
        <v>0</v>
      </c>
      <c r="U35" s="162">
        <f t="shared" si="1"/>
        <v>0</v>
      </c>
      <c r="V35" s="151"/>
      <c r="W35" s="151"/>
      <c r="X35" s="151"/>
      <c r="Y35" s="151"/>
      <c r="Z35" s="151"/>
      <c r="AA35" s="151"/>
      <c r="AB35" s="151"/>
      <c r="AC35" s="151"/>
      <c r="AD35" s="151"/>
      <c r="AE35" s="151"/>
    </row>
    <row r="36" spans="1:31" ht="21" x14ac:dyDescent="0.25">
      <c r="A36" s="151"/>
      <c r="B36" s="151"/>
      <c r="C36" s="163"/>
      <c r="D36" s="163"/>
      <c r="E36" s="163"/>
      <c r="F36" s="163"/>
      <c r="G36" s="152"/>
      <c r="H36" s="152"/>
      <c r="I36" s="152"/>
      <c r="J36" s="164"/>
      <c r="K36" s="165"/>
      <c r="L36" s="165"/>
      <c r="M36" s="166"/>
      <c r="N36" s="152"/>
      <c r="O36" s="152"/>
      <c r="P36" s="166"/>
      <c r="Q36" s="162"/>
      <c r="R36" s="162"/>
      <c r="S36" s="162"/>
      <c r="T36" s="162">
        <f t="shared" si="0"/>
        <v>0</v>
      </c>
      <c r="U36" s="162">
        <f t="shared" si="1"/>
        <v>0</v>
      </c>
      <c r="V36" s="151"/>
      <c r="W36" s="151"/>
      <c r="X36" s="151"/>
      <c r="Y36" s="151"/>
      <c r="Z36" s="151"/>
      <c r="AA36" s="151"/>
      <c r="AB36" s="151"/>
      <c r="AC36" s="151"/>
      <c r="AD36" s="151"/>
      <c r="AE36" s="151"/>
    </row>
    <row r="37" spans="1:31" ht="21" x14ac:dyDescent="0.25">
      <c r="A37" s="151"/>
      <c r="B37" s="151"/>
      <c r="C37" s="163"/>
      <c r="D37" s="163"/>
      <c r="E37" s="163"/>
      <c r="F37" s="163"/>
      <c r="G37" s="152"/>
      <c r="H37" s="152"/>
      <c r="I37" s="152"/>
      <c r="J37" s="164"/>
      <c r="K37" s="165"/>
      <c r="L37" s="165"/>
      <c r="M37" s="166"/>
      <c r="N37" s="152"/>
      <c r="O37" s="152"/>
      <c r="P37" s="166"/>
      <c r="Q37" s="162"/>
      <c r="R37" s="162"/>
      <c r="S37" s="162"/>
      <c r="T37" s="162">
        <f t="shared" si="0"/>
        <v>0</v>
      </c>
      <c r="U37" s="162">
        <f t="shared" si="1"/>
        <v>0</v>
      </c>
      <c r="V37" s="151"/>
      <c r="W37" s="151"/>
      <c r="X37" s="151"/>
      <c r="Y37" s="151"/>
      <c r="Z37" s="151"/>
      <c r="AA37" s="151"/>
      <c r="AB37" s="151"/>
      <c r="AC37" s="151"/>
      <c r="AD37" s="151"/>
      <c r="AE37" s="151"/>
    </row>
    <row r="38" spans="1:31" ht="21" x14ac:dyDescent="0.25">
      <c r="A38" s="151"/>
      <c r="B38" s="151"/>
      <c r="C38" s="163"/>
      <c r="D38" s="163"/>
      <c r="E38" s="163"/>
      <c r="F38" s="163"/>
      <c r="G38" s="152"/>
      <c r="H38" s="152"/>
      <c r="I38" s="152"/>
      <c r="J38" s="164"/>
      <c r="K38" s="165"/>
      <c r="L38" s="165"/>
      <c r="M38" s="166"/>
      <c r="N38" s="152"/>
      <c r="O38" s="152"/>
      <c r="P38" s="166"/>
      <c r="Q38" s="162"/>
      <c r="R38" s="162"/>
      <c r="S38" s="162"/>
      <c r="T38" s="162">
        <f t="shared" si="0"/>
        <v>0</v>
      </c>
      <c r="U38" s="162">
        <f t="shared" si="1"/>
        <v>0</v>
      </c>
      <c r="V38" s="151"/>
      <c r="W38" s="151"/>
      <c r="X38" s="151"/>
      <c r="Y38" s="151"/>
      <c r="Z38" s="151"/>
      <c r="AA38" s="151"/>
      <c r="AB38" s="151"/>
      <c r="AC38" s="151"/>
      <c r="AD38" s="151"/>
      <c r="AE38" s="151"/>
    </row>
    <row r="39" spans="1:31" ht="21" x14ac:dyDescent="0.25">
      <c r="A39" s="151"/>
      <c r="B39" s="151"/>
      <c r="C39" s="163"/>
      <c r="D39" s="163"/>
      <c r="E39" s="163"/>
      <c r="F39" s="163"/>
      <c r="G39" s="152"/>
      <c r="H39" s="152"/>
      <c r="I39" s="152"/>
      <c r="J39" s="164"/>
      <c r="K39" s="165"/>
      <c r="L39" s="165"/>
      <c r="M39" s="166"/>
      <c r="N39" s="152"/>
      <c r="O39" s="152"/>
      <c r="P39" s="166"/>
      <c r="Q39" s="162"/>
      <c r="R39" s="162"/>
      <c r="S39" s="162"/>
      <c r="T39" s="162">
        <f t="shared" si="0"/>
        <v>0</v>
      </c>
      <c r="U39" s="162">
        <f t="shared" si="1"/>
        <v>0</v>
      </c>
      <c r="V39" s="151"/>
      <c r="W39" s="151"/>
      <c r="X39" s="151"/>
      <c r="Y39" s="151"/>
      <c r="Z39" s="151"/>
      <c r="AA39" s="151"/>
      <c r="AB39" s="151"/>
      <c r="AC39" s="151"/>
      <c r="AD39" s="151"/>
      <c r="AE39" s="151"/>
    </row>
    <row r="40" spans="1:31" ht="21" x14ac:dyDescent="0.25">
      <c r="A40" s="151"/>
      <c r="B40" s="151"/>
      <c r="C40" s="163"/>
      <c r="D40" s="163"/>
      <c r="E40" s="163"/>
      <c r="F40" s="163"/>
      <c r="G40" s="152"/>
      <c r="H40" s="152"/>
      <c r="I40" s="152"/>
      <c r="J40" s="164"/>
      <c r="K40" s="165"/>
      <c r="L40" s="165"/>
      <c r="M40" s="166"/>
      <c r="N40" s="152"/>
      <c r="O40" s="152"/>
      <c r="P40" s="166"/>
      <c r="Q40" s="162"/>
      <c r="R40" s="162"/>
      <c r="S40" s="162"/>
      <c r="T40" s="162">
        <f t="shared" si="0"/>
        <v>0</v>
      </c>
      <c r="U40" s="162">
        <f t="shared" si="1"/>
        <v>0</v>
      </c>
      <c r="V40" s="151"/>
      <c r="W40" s="151"/>
      <c r="X40" s="151"/>
      <c r="Y40" s="151"/>
      <c r="Z40" s="151"/>
      <c r="AA40" s="151"/>
      <c r="AB40" s="151"/>
      <c r="AC40" s="151"/>
      <c r="AD40" s="151"/>
      <c r="AE40" s="151"/>
    </row>
  </sheetData>
  <sheetProtection sheet="1" formatCells="0" formatColumns="0" formatRows="0" insertColumns="0" insertRows="0" insertHyperlinks="0" deleteColumns="0" deleteRows="0" sort="0" autoFilter="0" pivotTables="0"/>
  <mergeCells count="16">
    <mergeCell ref="R2:S2"/>
    <mergeCell ref="R3:S3"/>
    <mergeCell ref="T2:U2"/>
    <mergeCell ref="T3:U3"/>
    <mergeCell ref="A1:U1"/>
    <mergeCell ref="A2:Q2"/>
    <mergeCell ref="A3:Q3"/>
    <mergeCell ref="A4:Q4"/>
    <mergeCell ref="A5:Q5"/>
    <mergeCell ref="A6:Q6"/>
    <mergeCell ref="T4:U4"/>
    <mergeCell ref="T5:U5"/>
    <mergeCell ref="T6:U6"/>
    <mergeCell ref="R6:S6"/>
    <mergeCell ref="R4:S4"/>
    <mergeCell ref="R5:S5"/>
  </mergeCells>
  <conditionalFormatting sqref="S8">
    <cfRule type="cellIs" dxfId="302" priority="1" operator="notEqual">
      <formula>0</formula>
    </cfRule>
  </conditionalFormatting>
  <conditionalFormatting sqref="S10:S40">
    <cfRule type="cellIs" dxfId="301" priority="2" stopIfTrue="1" operator="notEqual">
      <formula>0</formula>
    </cfRule>
  </conditionalFormatting>
  <dataValidations count="10">
    <dataValidation allowBlank="1" showErrorMessage="1" promptTitle="Cal OES ONLY" prompt="For Cal OES use only.  Do not enter." sqref="T6" xr:uid="{00000000-0002-0000-0700-000000000000}"/>
    <dataValidation type="list" allowBlank="1" showInputMessage="1" sqref="A10:A40" xr:uid="{00000000-0002-0000-0700-000001000000}">
      <formula1>"A,B,C,D,E,F,G,H,I,J,K,L,M,N,O,P,Q,R,S,T,U,V,W,X,Y,Z"</formula1>
    </dataValidation>
    <dataValidation type="list" allowBlank="1" showInputMessage="1" showErrorMessage="1" sqref="N10:N40" xr:uid="{00000000-0002-0000-0700-000002000000}">
      <formula1>"Yes, No"</formula1>
    </dataValidation>
    <dataValidation type="list" allowBlank="1" showInputMessage="1" showErrorMessage="1" sqref="K10:K40" xr:uid="{00000000-0002-0000-0700-000003000000}">
      <formula1>"NEW - in use, USED - in use"</formula1>
    </dataValidation>
    <dataValidation type="list" allowBlank="1" showInputMessage="1" showErrorMessage="1" sqref="F10:F40" xr:uid="{00000000-0002-0000-0700-000004000000}">
      <formula1>DD_Equipment_SubCat</formula1>
    </dataValidation>
    <dataValidation type="list" operator="greaterThanOrEqual" allowBlank="1" showInputMessage="1" sqref="O10:O40" xr:uid="{00000000-0002-0000-0700-000005000000}">
      <formula1>"EHP, Noncompetitive Procurement, 19FD-01 Food &amp; Water Hold, N/A"</formula1>
    </dataValidation>
    <dataValidation type="whole" operator="greaterThan" allowBlank="1" showInputMessage="1" showErrorMessage="1" errorTitle="BUDGETED COST" error="Enter the Budged Cost for this project, rounded DOWN to the nearest dollar." sqref="Q10:Q40" xr:uid="{00000000-0002-0000-0700-000006000000}">
      <formula1>0</formula1>
    </dataValidation>
    <dataValidation type="list" allowBlank="1" showInputMessage="1" showErrorMessage="1" sqref="E10:E40" xr:uid="{00000000-0002-0000-0700-000007000000}">
      <formula1>"Yes, No, N/A"</formula1>
    </dataValidation>
    <dataValidation type="whole" operator="lessThanOrEqual" allowBlank="1" showInputMessage="1" showErrorMessage="1" errorTitle="AMOUNT THIS REQUEST" error="Please enter a dollar amount less than or equal to the available balance for this project." sqref="S10:S40" xr:uid="{00000000-0002-0000-0700-000008000000}">
      <formula1>Q10-R10</formula1>
    </dataValidation>
    <dataValidation type="list" allowBlank="1" showInputMessage="1" showErrorMessage="1" sqref="T2:U2" xr:uid="{D13422FA-C5A0-428A-B3A4-33A27B6B39E6}">
      <formula1>"Application, Modification, Advance, Reimbursement, Final Reimbursement"</formula1>
    </dataValidation>
  </dataValidations>
  <printOptions horizontalCentered="1"/>
  <pageMargins left="0.15" right="0.15" top="0.5" bottom="0.5" header="0.15" footer="0.15"/>
  <pageSetup scale="32"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raining">
    <tabColor rgb="FF81CCDB"/>
    <pageSetUpPr fitToPage="1"/>
  </sheetPr>
  <dimension ref="A1:AD131"/>
  <sheetViews>
    <sheetView showGridLines="0" showZeros="0" zoomScale="65" zoomScaleNormal="65" zoomScaleSheetLayoutView="50" workbookViewId="0">
      <pane ySplit="8" topLeftCell="A9" activePane="bottomLeft" state="frozen"/>
      <selection sqref="A1:J1"/>
      <selection pane="bottomLeft" sqref="A1:Q1"/>
    </sheetView>
  </sheetViews>
  <sheetFormatPr defaultColWidth="9.109375" defaultRowHeight="13.2" x14ac:dyDescent="0.25"/>
  <cols>
    <col min="1" max="1" width="12.6640625" style="9" customWidth="1"/>
    <col min="2" max="2" width="15.6640625" style="9" customWidth="1"/>
    <col min="3" max="3" width="25.88671875" style="9" customWidth="1"/>
    <col min="4" max="4" width="34" style="9" customWidth="1"/>
    <col min="5" max="5" width="21" style="9" bestFit="1" customWidth="1"/>
    <col min="6" max="6" width="22.6640625" style="9" customWidth="1"/>
    <col min="7" max="7" width="21.88671875" style="9" customWidth="1"/>
    <col min="8" max="8" width="17.88671875" style="9" customWidth="1"/>
    <col min="9" max="9" width="27" style="9" customWidth="1"/>
    <col min="10" max="10" width="24.6640625" style="9" customWidth="1"/>
    <col min="11" max="11" width="18.6640625" style="9" customWidth="1"/>
    <col min="12" max="12" width="15.6640625" style="9" customWidth="1"/>
    <col min="13" max="17" width="20.6640625" style="9" customWidth="1"/>
    <col min="18" max="20" width="19.88671875" style="9" hidden="1" customWidth="1"/>
    <col min="21" max="26" width="19.88671875" style="40" hidden="1" customWidth="1"/>
    <col min="27" max="27" width="21.44140625" style="40" hidden="1" customWidth="1"/>
    <col min="28" max="30" width="15.6640625" style="40" customWidth="1"/>
    <col min="31" max="16384" width="9.109375" style="9"/>
  </cols>
  <sheetData>
    <row r="1" spans="1:30" ht="35.1" customHeight="1" x14ac:dyDescent="0.35">
      <c r="A1" s="732" t="s">
        <v>402</v>
      </c>
      <c r="B1" s="732"/>
      <c r="C1" s="732"/>
      <c r="D1" s="732"/>
      <c r="E1" s="732"/>
      <c r="F1" s="732"/>
      <c r="G1" s="732"/>
      <c r="H1" s="732"/>
      <c r="I1" s="732"/>
      <c r="J1" s="732"/>
      <c r="K1" s="732"/>
      <c r="L1" s="732"/>
      <c r="M1" s="732"/>
      <c r="N1" s="732"/>
      <c r="O1" s="732"/>
      <c r="P1" s="732"/>
      <c r="Q1" s="732"/>
      <c r="R1" s="53"/>
      <c r="S1" s="53"/>
      <c r="T1" s="55"/>
      <c r="U1" s="54"/>
      <c r="V1" s="54"/>
      <c r="W1" s="54"/>
      <c r="X1" s="54"/>
    </row>
    <row r="2" spans="1:30" ht="30" customHeight="1" x14ac:dyDescent="0.35">
      <c r="A2" s="733">
        <f>Facesheet!$C$6</f>
        <v>0</v>
      </c>
      <c r="B2" s="733"/>
      <c r="C2" s="733"/>
      <c r="D2" s="733"/>
      <c r="E2" s="733"/>
      <c r="F2" s="733"/>
      <c r="G2" s="733"/>
      <c r="H2" s="733"/>
      <c r="I2" s="733"/>
      <c r="J2" s="733"/>
      <c r="K2" s="733"/>
      <c r="L2" s="733"/>
      <c r="M2" s="734"/>
      <c r="N2" s="736" t="s">
        <v>5</v>
      </c>
      <c r="O2" s="736"/>
      <c r="P2" s="740"/>
      <c r="Q2" s="741"/>
      <c r="R2" s="40"/>
      <c r="S2" s="40"/>
      <c r="T2" s="40"/>
      <c r="AB2" s="9"/>
      <c r="AC2" s="9"/>
      <c r="AD2" s="9"/>
    </row>
    <row r="3" spans="1:30" ht="30" customHeight="1" x14ac:dyDescent="0.4">
      <c r="A3" s="735">
        <f>Facesheet!$F$2</f>
        <v>0</v>
      </c>
      <c r="B3" s="735"/>
      <c r="C3" s="735"/>
      <c r="D3" s="735"/>
      <c r="E3" s="735"/>
      <c r="F3" s="735"/>
      <c r="G3" s="735"/>
      <c r="H3" s="735"/>
      <c r="I3" s="735"/>
      <c r="J3" s="735"/>
      <c r="K3" s="735"/>
      <c r="L3" s="735"/>
      <c r="M3" s="735"/>
      <c r="N3" s="737"/>
      <c r="O3" s="737"/>
      <c r="P3" s="742"/>
      <c r="Q3" s="743"/>
      <c r="R3" s="40"/>
      <c r="S3" s="40"/>
      <c r="T3" s="40"/>
      <c r="AB3" s="9"/>
      <c r="AC3" s="9"/>
      <c r="AD3" s="9"/>
    </row>
    <row r="4" spans="1:30" s="5" customFormat="1" ht="30" customHeight="1" x14ac:dyDescent="0.25">
      <c r="A4" s="687" t="str">
        <f>Facesheet!$J$2</f>
        <v>2023-0001</v>
      </c>
      <c r="B4" s="687"/>
      <c r="C4" s="687"/>
      <c r="D4" s="687"/>
      <c r="E4" s="687"/>
      <c r="F4" s="687"/>
      <c r="G4" s="687"/>
      <c r="H4" s="687"/>
      <c r="I4" s="687"/>
      <c r="J4" s="687"/>
      <c r="K4" s="687"/>
      <c r="L4" s="687"/>
      <c r="M4" s="688"/>
      <c r="N4" s="739" t="s">
        <v>195</v>
      </c>
      <c r="O4" s="739"/>
      <c r="P4" s="744">
        <f>Facesheet!$H$12</f>
        <v>45078</v>
      </c>
      <c r="Q4" s="745"/>
      <c r="R4" s="38"/>
      <c r="S4" s="38"/>
      <c r="T4" s="38"/>
      <c r="U4" s="38"/>
      <c r="V4" s="38"/>
      <c r="W4" s="38"/>
      <c r="X4" s="38"/>
      <c r="Y4" s="38"/>
      <c r="Z4" s="38"/>
      <c r="AA4" s="38"/>
    </row>
    <row r="5" spans="1:30" s="5" customFormat="1" ht="30" customHeight="1" x14ac:dyDescent="0.25">
      <c r="A5" s="730"/>
      <c r="B5" s="730"/>
      <c r="C5" s="730"/>
      <c r="D5" s="730"/>
      <c r="E5" s="730"/>
      <c r="F5" s="730"/>
      <c r="G5" s="730"/>
      <c r="H5" s="730"/>
      <c r="I5" s="730"/>
      <c r="J5" s="730"/>
      <c r="K5" s="730"/>
      <c r="L5" s="730"/>
      <c r="M5" s="731"/>
      <c r="N5" s="739" t="s">
        <v>196</v>
      </c>
      <c r="O5" s="739"/>
      <c r="P5" s="746" t="str">
        <f>Facesheet!$J$12</f>
        <v>February 28 ,2026</v>
      </c>
      <c r="Q5" s="747"/>
      <c r="R5" s="38"/>
      <c r="S5" s="38"/>
      <c r="T5" s="38"/>
      <c r="U5" s="38"/>
      <c r="V5" s="38"/>
      <c r="W5" s="38"/>
      <c r="X5" s="38"/>
      <c r="Y5" s="38"/>
      <c r="Z5" s="38"/>
      <c r="AA5" s="38"/>
    </row>
    <row r="6" spans="1:30" ht="30" customHeight="1" x14ac:dyDescent="0.25">
      <c r="A6" s="730"/>
      <c r="B6" s="730"/>
      <c r="C6" s="730"/>
      <c r="D6" s="730"/>
      <c r="E6" s="730"/>
      <c r="F6" s="730"/>
      <c r="G6" s="730"/>
      <c r="H6" s="730"/>
      <c r="I6" s="730"/>
      <c r="J6" s="730"/>
      <c r="K6" s="730"/>
      <c r="L6" s="730"/>
      <c r="M6" s="731"/>
      <c r="N6" s="738" t="s">
        <v>431</v>
      </c>
      <c r="O6" s="738"/>
      <c r="P6" s="697"/>
      <c r="Q6" s="697"/>
      <c r="R6" s="40"/>
      <c r="S6" s="40"/>
      <c r="T6" s="40"/>
      <c r="AB6" s="9"/>
      <c r="AC6" s="9"/>
      <c r="AD6" s="9"/>
    </row>
    <row r="7" spans="1:30" ht="50.1" customHeight="1" x14ac:dyDescent="0.25">
      <c r="A7" s="335" t="s">
        <v>21</v>
      </c>
      <c r="B7" s="336" t="s">
        <v>186</v>
      </c>
      <c r="C7" s="336" t="s">
        <v>230</v>
      </c>
      <c r="D7" s="337" t="s">
        <v>187</v>
      </c>
      <c r="E7" s="337" t="s">
        <v>217</v>
      </c>
      <c r="F7" s="337" t="s">
        <v>241</v>
      </c>
      <c r="G7" s="337" t="s">
        <v>231</v>
      </c>
      <c r="H7" s="337" t="s">
        <v>242</v>
      </c>
      <c r="I7" s="337" t="s">
        <v>232</v>
      </c>
      <c r="J7" s="337" t="s">
        <v>306</v>
      </c>
      <c r="K7" s="337" t="s">
        <v>224</v>
      </c>
      <c r="L7" s="337" t="s">
        <v>223</v>
      </c>
      <c r="M7" s="338" t="s">
        <v>218</v>
      </c>
      <c r="N7" s="336" t="s">
        <v>235</v>
      </c>
      <c r="O7" s="336" t="s">
        <v>215</v>
      </c>
      <c r="P7" s="336" t="s">
        <v>216</v>
      </c>
      <c r="Q7" s="336" t="s">
        <v>198</v>
      </c>
      <c r="R7" s="236" t="s">
        <v>409</v>
      </c>
      <c r="S7" s="236" t="s">
        <v>410</v>
      </c>
      <c r="T7" s="236" t="s">
        <v>411</v>
      </c>
      <c r="U7" s="236" t="s">
        <v>412</v>
      </c>
      <c r="V7" s="236" t="s">
        <v>413</v>
      </c>
      <c r="W7" s="236" t="s">
        <v>414</v>
      </c>
      <c r="X7" s="236" t="s">
        <v>415</v>
      </c>
      <c r="Y7" s="236" t="s">
        <v>416</v>
      </c>
      <c r="Z7" s="236" t="s">
        <v>417</v>
      </c>
      <c r="AA7" s="236" t="s">
        <v>418</v>
      </c>
      <c r="AB7" s="9"/>
      <c r="AC7" s="9"/>
      <c r="AD7" s="9"/>
    </row>
    <row r="8" spans="1:30" s="8" customFormat="1" ht="21" x14ac:dyDescent="0.35">
      <c r="A8" s="339">
        <v>0</v>
      </c>
      <c r="B8" s="339"/>
      <c r="C8" s="340"/>
      <c r="D8" s="341">
        <v>0</v>
      </c>
      <c r="E8" s="341">
        <v>0</v>
      </c>
      <c r="F8" s="342"/>
      <c r="G8" s="342"/>
      <c r="H8" s="342"/>
      <c r="I8" s="343"/>
      <c r="J8" s="341"/>
      <c r="K8" s="342"/>
      <c r="L8" s="342"/>
      <c r="M8" s="344">
        <f>SUM(RangeCost)</f>
        <v>0</v>
      </c>
      <c r="N8" s="344">
        <f>SUM(RangePrevious)</f>
        <v>0</v>
      </c>
      <c r="O8" s="344">
        <f>SUM(RangeThisRequest)</f>
        <v>0</v>
      </c>
      <c r="P8" s="344">
        <f>SUM(RangeApproved)</f>
        <v>0</v>
      </c>
      <c r="Q8" s="344">
        <f>SUM(RangeBalance)</f>
        <v>0</v>
      </c>
      <c r="R8" s="237"/>
      <c r="S8" s="237"/>
      <c r="T8" s="237"/>
      <c r="U8" s="237"/>
      <c r="V8" s="237"/>
      <c r="W8" s="237"/>
      <c r="X8" s="237"/>
      <c r="Y8" s="237"/>
      <c r="Z8" s="237"/>
      <c r="AA8" s="237"/>
    </row>
    <row r="9" spans="1:30" s="8" customFormat="1" ht="0.15" customHeight="1" x14ac:dyDescent="0.25">
      <c r="A9" s="232">
        <v>0</v>
      </c>
      <c r="B9" s="232">
        <v>0</v>
      </c>
      <c r="C9" s="232">
        <v>0</v>
      </c>
      <c r="D9" s="232">
        <v>0</v>
      </c>
      <c r="E9" s="232">
        <v>0</v>
      </c>
      <c r="F9" s="228">
        <v>0</v>
      </c>
      <c r="G9" s="228">
        <v>0</v>
      </c>
      <c r="H9" s="228">
        <v>0</v>
      </c>
      <c r="I9" s="228">
        <v>0</v>
      </c>
      <c r="J9" s="232">
        <v>0</v>
      </c>
      <c r="K9" s="228">
        <v>0</v>
      </c>
      <c r="L9" s="228">
        <v>0</v>
      </c>
      <c r="M9" s="228">
        <v>0</v>
      </c>
      <c r="N9" s="228">
        <v>0</v>
      </c>
      <c r="O9" s="228">
        <v>0</v>
      </c>
      <c r="P9" s="233">
        <v>0</v>
      </c>
      <c r="Q9" s="233">
        <v>0</v>
      </c>
      <c r="R9" s="227">
        <v>0</v>
      </c>
      <c r="S9" s="227">
        <v>0</v>
      </c>
      <c r="T9" s="227">
        <v>0</v>
      </c>
      <c r="U9" s="227">
        <v>0</v>
      </c>
      <c r="V9" s="227">
        <v>0</v>
      </c>
      <c r="W9" s="227">
        <v>0</v>
      </c>
      <c r="X9" s="227">
        <v>0</v>
      </c>
      <c r="Y9" s="227">
        <v>0</v>
      </c>
      <c r="Z9" s="227">
        <v>0</v>
      </c>
      <c r="AA9" s="227">
        <v>0</v>
      </c>
    </row>
    <row r="10" spans="1:30" s="158" customFormat="1" ht="21" x14ac:dyDescent="0.25">
      <c r="A10" s="151"/>
      <c r="B10" s="151"/>
      <c r="C10" s="151"/>
      <c r="D10" s="151"/>
      <c r="E10" s="151"/>
      <c r="F10" s="152"/>
      <c r="G10" s="152"/>
      <c r="H10" s="152"/>
      <c r="I10" s="153"/>
      <c r="J10" s="151"/>
      <c r="K10" s="152"/>
      <c r="L10" s="154"/>
      <c r="M10" s="195"/>
      <c r="N10" s="177"/>
      <c r="O10" s="195"/>
      <c r="P10" s="196">
        <f t="shared" ref="P10:P30" si="0">O10+N10</f>
        <v>0</v>
      </c>
      <c r="Q10" s="196">
        <f t="shared" ref="Q10:Q30" si="1">M10-P10</f>
        <v>0</v>
      </c>
      <c r="R10" s="157"/>
      <c r="S10" s="157"/>
      <c r="T10" s="157"/>
      <c r="U10" s="157"/>
      <c r="V10" s="157"/>
      <c r="W10" s="157"/>
      <c r="X10" s="157"/>
      <c r="Y10" s="157"/>
      <c r="Z10" s="157"/>
      <c r="AA10" s="157"/>
    </row>
    <row r="11" spans="1:30" s="159" customFormat="1" ht="21" x14ac:dyDescent="0.25">
      <c r="A11" s="151"/>
      <c r="B11" s="151"/>
      <c r="C11" s="151"/>
      <c r="D11" s="151"/>
      <c r="E11" s="151"/>
      <c r="F11" s="152"/>
      <c r="G11" s="152"/>
      <c r="H11" s="152"/>
      <c r="I11" s="153"/>
      <c r="J11" s="151"/>
      <c r="K11" s="152"/>
      <c r="L11" s="154"/>
      <c r="M11" s="155"/>
      <c r="N11" s="177"/>
      <c r="O11" s="155"/>
      <c r="P11" s="156">
        <f t="shared" si="0"/>
        <v>0</v>
      </c>
      <c r="Q11" s="156">
        <f t="shared" si="1"/>
        <v>0</v>
      </c>
      <c r="R11" s="157"/>
      <c r="S11" s="157"/>
      <c r="T11" s="157"/>
      <c r="U11" s="157"/>
      <c r="V11" s="157"/>
      <c r="W11" s="157"/>
      <c r="X11" s="157"/>
      <c r="Y11" s="157"/>
      <c r="Z11" s="157"/>
      <c r="AA11" s="157"/>
    </row>
    <row r="12" spans="1:30" s="159" customFormat="1" ht="21" x14ac:dyDescent="0.25">
      <c r="A12" s="151"/>
      <c r="B12" s="151"/>
      <c r="C12" s="151"/>
      <c r="D12" s="151"/>
      <c r="E12" s="151"/>
      <c r="F12" s="152"/>
      <c r="G12" s="152"/>
      <c r="H12" s="152"/>
      <c r="I12" s="153"/>
      <c r="J12" s="151"/>
      <c r="K12" s="152"/>
      <c r="L12" s="154"/>
      <c r="M12" s="155"/>
      <c r="N12" s="177"/>
      <c r="O12" s="155"/>
      <c r="P12" s="156">
        <f t="shared" si="0"/>
        <v>0</v>
      </c>
      <c r="Q12" s="156">
        <f t="shared" si="1"/>
        <v>0</v>
      </c>
      <c r="R12" s="157"/>
      <c r="S12" s="157"/>
      <c r="T12" s="157"/>
      <c r="U12" s="157"/>
      <c r="V12" s="157"/>
      <c r="W12" s="157"/>
      <c r="X12" s="157"/>
      <c r="Y12" s="157"/>
      <c r="Z12" s="157"/>
      <c r="AA12" s="157"/>
    </row>
    <row r="13" spans="1:30" s="159" customFormat="1" ht="21" x14ac:dyDescent="0.25">
      <c r="A13" s="151"/>
      <c r="B13" s="151"/>
      <c r="C13" s="151"/>
      <c r="D13" s="151"/>
      <c r="E13" s="151"/>
      <c r="F13" s="152"/>
      <c r="G13" s="152"/>
      <c r="H13" s="152"/>
      <c r="I13" s="153"/>
      <c r="J13" s="151"/>
      <c r="K13" s="152"/>
      <c r="L13" s="154"/>
      <c r="M13" s="155"/>
      <c r="N13" s="177"/>
      <c r="O13" s="155"/>
      <c r="P13" s="156">
        <f t="shared" si="0"/>
        <v>0</v>
      </c>
      <c r="Q13" s="156">
        <f t="shared" si="1"/>
        <v>0</v>
      </c>
      <c r="R13" s="157"/>
      <c r="S13" s="157"/>
      <c r="T13" s="157"/>
      <c r="U13" s="157"/>
      <c r="V13" s="157"/>
      <c r="W13" s="157"/>
      <c r="X13" s="157"/>
      <c r="Y13" s="157"/>
      <c r="Z13" s="157"/>
      <c r="AA13" s="157"/>
    </row>
    <row r="14" spans="1:30" s="159" customFormat="1" ht="21" x14ac:dyDescent="0.25">
      <c r="A14" s="151"/>
      <c r="B14" s="151"/>
      <c r="C14" s="151"/>
      <c r="D14" s="151"/>
      <c r="E14" s="151"/>
      <c r="F14" s="152"/>
      <c r="G14" s="152"/>
      <c r="H14" s="152"/>
      <c r="I14" s="153"/>
      <c r="J14" s="151"/>
      <c r="K14" s="152"/>
      <c r="L14" s="154"/>
      <c r="M14" s="155"/>
      <c r="N14" s="177"/>
      <c r="O14" s="155"/>
      <c r="P14" s="156">
        <f t="shared" si="0"/>
        <v>0</v>
      </c>
      <c r="Q14" s="156">
        <f t="shared" si="1"/>
        <v>0</v>
      </c>
      <c r="R14" s="157"/>
      <c r="S14" s="157"/>
      <c r="T14" s="157"/>
      <c r="U14" s="157"/>
      <c r="V14" s="157"/>
      <c r="W14" s="157"/>
      <c r="X14" s="157"/>
      <c r="Y14" s="157"/>
      <c r="Z14" s="157"/>
      <c r="AA14" s="157"/>
    </row>
    <row r="15" spans="1:30" s="159" customFormat="1" ht="21" x14ac:dyDescent="0.25">
      <c r="A15" s="151"/>
      <c r="B15" s="151"/>
      <c r="C15" s="151"/>
      <c r="D15" s="151"/>
      <c r="E15" s="151"/>
      <c r="F15" s="152"/>
      <c r="G15" s="152"/>
      <c r="H15" s="152"/>
      <c r="I15" s="153"/>
      <c r="J15" s="151"/>
      <c r="K15" s="152"/>
      <c r="L15" s="154"/>
      <c r="M15" s="155"/>
      <c r="N15" s="177"/>
      <c r="O15" s="155"/>
      <c r="P15" s="156">
        <f t="shared" si="0"/>
        <v>0</v>
      </c>
      <c r="Q15" s="156">
        <f t="shared" si="1"/>
        <v>0</v>
      </c>
      <c r="R15" s="157"/>
      <c r="S15" s="157"/>
      <c r="T15" s="157"/>
      <c r="U15" s="157"/>
      <c r="V15" s="157"/>
      <c r="W15" s="157"/>
      <c r="X15" s="157"/>
      <c r="Y15" s="157"/>
      <c r="Z15" s="157"/>
      <c r="AA15" s="157"/>
    </row>
    <row r="16" spans="1:30" s="159" customFormat="1" ht="21" x14ac:dyDescent="0.25">
      <c r="A16" s="151"/>
      <c r="B16" s="151"/>
      <c r="C16" s="151"/>
      <c r="D16" s="151"/>
      <c r="E16" s="151"/>
      <c r="F16" s="152"/>
      <c r="G16" s="152"/>
      <c r="H16" s="152"/>
      <c r="I16" s="153"/>
      <c r="J16" s="151"/>
      <c r="K16" s="152"/>
      <c r="L16" s="154"/>
      <c r="M16" s="155"/>
      <c r="N16" s="177"/>
      <c r="O16" s="155"/>
      <c r="P16" s="156">
        <f t="shared" si="0"/>
        <v>0</v>
      </c>
      <c r="Q16" s="156">
        <f t="shared" si="1"/>
        <v>0</v>
      </c>
      <c r="R16" s="157"/>
      <c r="S16" s="157"/>
      <c r="T16" s="157"/>
      <c r="U16" s="157"/>
      <c r="V16" s="157"/>
      <c r="W16" s="157"/>
      <c r="X16" s="157"/>
      <c r="Y16" s="157"/>
      <c r="Z16" s="157"/>
      <c r="AA16" s="157"/>
    </row>
    <row r="17" spans="1:27" s="159" customFormat="1" ht="21" x14ac:dyDescent="0.25">
      <c r="A17" s="173"/>
      <c r="B17" s="173"/>
      <c r="C17" s="173"/>
      <c r="D17" s="173"/>
      <c r="E17" s="173"/>
      <c r="F17" s="175"/>
      <c r="G17" s="175"/>
      <c r="H17" s="175"/>
      <c r="I17" s="211"/>
      <c r="J17" s="173"/>
      <c r="K17" s="175"/>
      <c r="L17" s="209"/>
      <c r="M17" s="212"/>
      <c r="N17" s="213"/>
      <c r="O17" s="212"/>
      <c r="P17" s="174">
        <f t="shared" si="0"/>
        <v>0</v>
      </c>
      <c r="Q17" s="174">
        <f t="shared" si="1"/>
        <v>0</v>
      </c>
      <c r="R17" s="207"/>
      <c r="S17" s="207"/>
      <c r="T17" s="207"/>
      <c r="U17" s="207"/>
      <c r="V17" s="207"/>
      <c r="W17" s="207"/>
      <c r="X17" s="207"/>
      <c r="Y17" s="207"/>
      <c r="Z17" s="207"/>
      <c r="AA17" s="207"/>
    </row>
    <row r="18" spans="1:27" s="159" customFormat="1" ht="21" x14ac:dyDescent="0.25">
      <c r="A18" s="151"/>
      <c r="B18" s="151"/>
      <c r="C18" s="151"/>
      <c r="D18" s="151"/>
      <c r="E18" s="151"/>
      <c r="F18" s="152"/>
      <c r="G18" s="152"/>
      <c r="H18" s="152"/>
      <c r="I18" s="153"/>
      <c r="J18" s="151"/>
      <c r="K18" s="152"/>
      <c r="L18" s="154"/>
      <c r="M18" s="155"/>
      <c r="N18" s="177"/>
      <c r="O18" s="155"/>
      <c r="P18" s="156">
        <f t="shared" si="0"/>
        <v>0</v>
      </c>
      <c r="Q18" s="156">
        <f t="shared" si="1"/>
        <v>0</v>
      </c>
      <c r="R18" s="157"/>
      <c r="S18" s="157"/>
      <c r="T18" s="157"/>
      <c r="U18" s="157"/>
      <c r="V18" s="157"/>
      <c r="W18" s="157"/>
      <c r="X18" s="157"/>
      <c r="Y18" s="157"/>
      <c r="Z18" s="157"/>
      <c r="AA18" s="157"/>
    </row>
    <row r="19" spans="1:27" s="159" customFormat="1" ht="21" x14ac:dyDescent="0.25">
      <c r="A19" s="151"/>
      <c r="B19" s="151"/>
      <c r="C19" s="151"/>
      <c r="D19" s="151"/>
      <c r="E19" s="151"/>
      <c r="F19" s="152"/>
      <c r="G19" s="152"/>
      <c r="H19" s="152"/>
      <c r="I19" s="153"/>
      <c r="J19" s="151"/>
      <c r="K19" s="152"/>
      <c r="L19" s="154"/>
      <c r="M19" s="155"/>
      <c r="N19" s="177"/>
      <c r="O19" s="155"/>
      <c r="P19" s="156">
        <f t="shared" si="0"/>
        <v>0</v>
      </c>
      <c r="Q19" s="156">
        <f t="shared" si="1"/>
        <v>0</v>
      </c>
      <c r="R19" s="157"/>
      <c r="S19" s="157"/>
      <c r="T19" s="157"/>
      <c r="U19" s="157"/>
      <c r="V19" s="157"/>
      <c r="W19" s="157"/>
      <c r="X19" s="157"/>
      <c r="Y19" s="157"/>
      <c r="Z19" s="157"/>
      <c r="AA19" s="157"/>
    </row>
    <row r="20" spans="1:27" s="159" customFormat="1" ht="21" x14ac:dyDescent="0.25">
      <c r="A20" s="151"/>
      <c r="B20" s="151"/>
      <c r="C20" s="151"/>
      <c r="D20" s="151"/>
      <c r="E20" s="151"/>
      <c r="F20" s="152"/>
      <c r="G20" s="152"/>
      <c r="H20" s="152"/>
      <c r="I20" s="153"/>
      <c r="J20" s="151"/>
      <c r="K20" s="152"/>
      <c r="L20" s="154"/>
      <c r="M20" s="155"/>
      <c r="N20" s="177"/>
      <c r="O20" s="155"/>
      <c r="P20" s="156">
        <f t="shared" si="0"/>
        <v>0</v>
      </c>
      <c r="Q20" s="156">
        <f t="shared" si="1"/>
        <v>0</v>
      </c>
      <c r="R20" s="157"/>
      <c r="S20" s="157"/>
      <c r="T20" s="157"/>
      <c r="U20" s="157"/>
      <c r="V20" s="157"/>
      <c r="W20" s="157"/>
      <c r="X20" s="157"/>
      <c r="Y20" s="157"/>
      <c r="Z20" s="157"/>
      <c r="AA20" s="157"/>
    </row>
    <row r="21" spans="1:27" s="159" customFormat="1" ht="21" x14ac:dyDescent="0.25">
      <c r="A21" s="151"/>
      <c r="B21" s="151"/>
      <c r="C21" s="151"/>
      <c r="D21" s="151"/>
      <c r="E21" s="151"/>
      <c r="F21" s="152"/>
      <c r="G21" s="152"/>
      <c r="H21" s="152"/>
      <c r="I21" s="153"/>
      <c r="J21" s="151"/>
      <c r="K21" s="152"/>
      <c r="L21" s="154"/>
      <c r="M21" s="155"/>
      <c r="N21" s="177"/>
      <c r="O21" s="155"/>
      <c r="P21" s="156">
        <f t="shared" si="0"/>
        <v>0</v>
      </c>
      <c r="Q21" s="156">
        <f t="shared" si="1"/>
        <v>0</v>
      </c>
      <c r="R21" s="157"/>
      <c r="S21" s="157"/>
      <c r="T21" s="157"/>
      <c r="U21" s="157"/>
      <c r="V21" s="157"/>
      <c r="W21" s="157"/>
      <c r="X21" s="157"/>
      <c r="Y21" s="157"/>
      <c r="Z21" s="157"/>
      <c r="AA21" s="157"/>
    </row>
    <row r="22" spans="1:27" s="159" customFormat="1" ht="21" x14ac:dyDescent="0.25">
      <c r="A22" s="151"/>
      <c r="B22" s="151"/>
      <c r="C22" s="151"/>
      <c r="D22" s="151"/>
      <c r="E22" s="151"/>
      <c r="F22" s="152"/>
      <c r="G22" s="152"/>
      <c r="H22" s="152"/>
      <c r="I22" s="153"/>
      <c r="J22" s="151"/>
      <c r="K22" s="152"/>
      <c r="L22" s="154"/>
      <c r="M22" s="155"/>
      <c r="N22" s="177"/>
      <c r="O22" s="155"/>
      <c r="P22" s="156">
        <f t="shared" si="0"/>
        <v>0</v>
      </c>
      <c r="Q22" s="156">
        <f t="shared" si="1"/>
        <v>0</v>
      </c>
      <c r="R22" s="157"/>
      <c r="S22" s="157"/>
      <c r="T22" s="157"/>
      <c r="U22" s="157"/>
      <c r="V22" s="157"/>
      <c r="W22" s="157"/>
      <c r="X22" s="157"/>
      <c r="Y22" s="157"/>
      <c r="Z22" s="157"/>
      <c r="AA22" s="157"/>
    </row>
    <row r="23" spans="1:27" s="159" customFormat="1" ht="21" x14ac:dyDescent="0.25">
      <c r="A23" s="151"/>
      <c r="B23" s="151"/>
      <c r="C23" s="151"/>
      <c r="D23" s="151"/>
      <c r="E23" s="151"/>
      <c r="F23" s="152"/>
      <c r="G23" s="152"/>
      <c r="H23" s="152"/>
      <c r="I23" s="153"/>
      <c r="J23" s="151"/>
      <c r="K23" s="152"/>
      <c r="L23" s="154"/>
      <c r="M23" s="155"/>
      <c r="N23" s="177"/>
      <c r="O23" s="155"/>
      <c r="P23" s="156">
        <f t="shared" si="0"/>
        <v>0</v>
      </c>
      <c r="Q23" s="156">
        <f t="shared" si="1"/>
        <v>0</v>
      </c>
      <c r="R23" s="157"/>
      <c r="S23" s="157"/>
      <c r="T23" s="157"/>
      <c r="U23" s="157"/>
      <c r="V23" s="157"/>
      <c r="W23" s="157"/>
      <c r="X23" s="157"/>
      <c r="Y23" s="157"/>
      <c r="Z23" s="157"/>
      <c r="AA23" s="157"/>
    </row>
    <row r="24" spans="1:27" s="159" customFormat="1" ht="21" x14ac:dyDescent="0.25">
      <c r="A24" s="173"/>
      <c r="B24" s="173"/>
      <c r="C24" s="173"/>
      <c r="D24" s="173"/>
      <c r="E24" s="173"/>
      <c r="F24" s="175"/>
      <c r="G24" s="175"/>
      <c r="H24" s="175"/>
      <c r="I24" s="211"/>
      <c r="J24" s="173"/>
      <c r="K24" s="175"/>
      <c r="L24" s="209"/>
      <c r="M24" s="212"/>
      <c r="N24" s="213"/>
      <c r="O24" s="212"/>
      <c r="P24" s="174">
        <f t="shared" si="0"/>
        <v>0</v>
      </c>
      <c r="Q24" s="174">
        <f t="shared" si="1"/>
        <v>0</v>
      </c>
      <c r="R24" s="207"/>
      <c r="S24" s="207"/>
      <c r="T24" s="207"/>
      <c r="U24" s="207"/>
      <c r="V24" s="207"/>
      <c r="W24" s="207"/>
      <c r="X24" s="207"/>
      <c r="Y24" s="207"/>
      <c r="Z24" s="207"/>
      <c r="AA24" s="207"/>
    </row>
    <row r="25" spans="1:27" s="159" customFormat="1" ht="21" x14ac:dyDescent="0.25">
      <c r="A25" s="173"/>
      <c r="B25" s="173"/>
      <c r="C25" s="173"/>
      <c r="D25" s="173"/>
      <c r="E25" s="173"/>
      <c r="F25" s="175"/>
      <c r="G25" s="175"/>
      <c r="H25" s="175"/>
      <c r="I25" s="211"/>
      <c r="J25" s="173"/>
      <c r="K25" s="175"/>
      <c r="L25" s="209"/>
      <c r="M25" s="212"/>
      <c r="N25" s="213"/>
      <c r="O25" s="212"/>
      <c r="P25" s="174">
        <f t="shared" si="0"/>
        <v>0</v>
      </c>
      <c r="Q25" s="174">
        <f t="shared" si="1"/>
        <v>0</v>
      </c>
      <c r="R25" s="207"/>
      <c r="S25" s="207"/>
      <c r="T25" s="207"/>
      <c r="U25" s="207"/>
      <c r="V25" s="207"/>
      <c r="W25" s="207"/>
      <c r="X25" s="207"/>
      <c r="Y25" s="207"/>
      <c r="Z25" s="207"/>
      <c r="AA25" s="207"/>
    </row>
    <row r="26" spans="1:27" s="159" customFormat="1" ht="21" x14ac:dyDescent="0.25">
      <c r="A26" s="173"/>
      <c r="B26" s="173"/>
      <c r="C26" s="173"/>
      <c r="D26" s="173"/>
      <c r="E26" s="173"/>
      <c r="F26" s="175"/>
      <c r="G26" s="175"/>
      <c r="H26" s="175"/>
      <c r="I26" s="211"/>
      <c r="J26" s="173"/>
      <c r="K26" s="175"/>
      <c r="L26" s="209"/>
      <c r="M26" s="212"/>
      <c r="N26" s="213"/>
      <c r="O26" s="212"/>
      <c r="P26" s="174">
        <f t="shared" si="0"/>
        <v>0</v>
      </c>
      <c r="Q26" s="174">
        <f t="shared" si="1"/>
        <v>0</v>
      </c>
      <c r="R26" s="207"/>
      <c r="S26" s="207"/>
      <c r="T26" s="207"/>
      <c r="U26" s="207"/>
      <c r="V26" s="207"/>
      <c r="W26" s="207"/>
      <c r="X26" s="207"/>
      <c r="Y26" s="207"/>
      <c r="Z26" s="207"/>
      <c r="AA26" s="207"/>
    </row>
    <row r="27" spans="1:27" s="159" customFormat="1" ht="21" x14ac:dyDescent="0.25">
      <c r="A27" s="173"/>
      <c r="B27" s="173"/>
      <c r="C27" s="173"/>
      <c r="D27" s="173"/>
      <c r="E27" s="173"/>
      <c r="F27" s="175"/>
      <c r="G27" s="175"/>
      <c r="H27" s="175"/>
      <c r="I27" s="211"/>
      <c r="J27" s="173"/>
      <c r="K27" s="175"/>
      <c r="L27" s="209"/>
      <c r="M27" s="212"/>
      <c r="N27" s="213"/>
      <c r="O27" s="212"/>
      <c r="P27" s="174">
        <f t="shared" si="0"/>
        <v>0</v>
      </c>
      <c r="Q27" s="174">
        <f t="shared" si="1"/>
        <v>0</v>
      </c>
      <c r="R27" s="207"/>
      <c r="S27" s="207"/>
      <c r="T27" s="207"/>
      <c r="U27" s="207"/>
      <c r="V27" s="207"/>
      <c r="W27" s="207"/>
      <c r="X27" s="207"/>
      <c r="Y27" s="207"/>
      <c r="Z27" s="207"/>
      <c r="AA27" s="207"/>
    </row>
    <row r="28" spans="1:27" s="159" customFormat="1" ht="21" x14ac:dyDescent="0.25">
      <c r="A28" s="151"/>
      <c r="B28" s="151"/>
      <c r="C28" s="151"/>
      <c r="D28" s="151"/>
      <c r="E28" s="151"/>
      <c r="F28" s="152"/>
      <c r="G28" s="152"/>
      <c r="H28" s="152"/>
      <c r="I28" s="153"/>
      <c r="J28" s="151"/>
      <c r="K28" s="152"/>
      <c r="L28" s="154"/>
      <c r="M28" s="155"/>
      <c r="N28" s="177"/>
      <c r="O28" s="155"/>
      <c r="P28" s="156">
        <f t="shared" si="0"/>
        <v>0</v>
      </c>
      <c r="Q28" s="156">
        <f t="shared" si="1"/>
        <v>0</v>
      </c>
      <c r="R28" s="157"/>
      <c r="S28" s="157"/>
      <c r="T28" s="157"/>
      <c r="U28" s="157"/>
      <c r="V28" s="157"/>
      <c r="W28" s="157"/>
      <c r="X28" s="157"/>
      <c r="Y28" s="157"/>
      <c r="Z28" s="157"/>
      <c r="AA28" s="157"/>
    </row>
    <row r="29" spans="1:27" s="159" customFormat="1" ht="21" x14ac:dyDescent="0.25">
      <c r="A29" s="151"/>
      <c r="B29" s="151"/>
      <c r="C29" s="151"/>
      <c r="D29" s="151"/>
      <c r="E29" s="151"/>
      <c r="F29" s="152"/>
      <c r="G29" s="152"/>
      <c r="H29" s="152"/>
      <c r="I29" s="153"/>
      <c r="J29" s="151"/>
      <c r="K29" s="152"/>
      <c r="L29" s="154"/>
      <c r="M29" s="155"/>
      <c r="N29" s="177"/>
      <c r="O29" s="155"/>
      <c r="P29" s="156">
        <f t="shared" si="0"/>
        <v>0</v>
      </c>
      <c r="Q29" s="156">
        <f t="shared" si="1"/>
        <v>0</v>
      </c>
      <c r="R29" s="157"/>
      <c r="S29" s="157"/>
      <c r="T29" s="157"/>
      <c r="U29" s="157"/>
      <c r="V29" s="157"/>
      <c r="W29" s="157"/>
      <c r="X29" s="157"/>
      <c r="Y29" s="157"/>
      <c r="Z29" s="157"/>
      <c r="AA29" s="157"/>
    </row>
    <row r="30" spans="1:27" s="159" customFormat="1" ht="21" x14ac:dyDescent="0.25">
      <c r="A30" s="151"/>
      <c r="B30" s="151"/>
      <c r="C30" s="151"/>
      <c r="D30" s="151"/>
      <c r="E30" s="151"/>
      <c r="F30" s="152"/>
      <c r="G30" s="152"/>
      <c r="H30" s="152"/>
      <c r="I30" s="153"/>
      <c r="J30" s="151"/>
      <c r="K30" s="152"/>
      <c r="L30" s="154"/>
      <c r="M30" s="155"/>
      <c r="N30" s="177"/>
      <c r="O30" s="155"/>
      <c r="P30" s="156">
        <f t="shared" si="0"/>
        <v>0</v>
      </c>
      <c r="Q30" s="156">
        <f t="shared" si="1"/>
        <v>0</v>
      </c>
      <c r="R30" s="157"/>
      <c r="S30" s="157"/>
      <c r="T30" s="157"/>
      <c r="U30" s="157"/>
      <c r="V30" s="157"/>
      <c r="W30" s="157"/>
      <c r="X30" s="157"/>
      <c r="Y30" s="157"/>
      <c r="Z30" s="157"/>
      <c r="AA30" s="157"/>
    </row>
    <row r="31" spans="1:27" s="159" customFormat="1" ht="15" x14ac:dyDescent="0.25">
      <c r="A31" s="9"/>
      <c r="B31" s="9"/>
      <c r="C31" s="9"/>
      <c r="D31" s="9"/>
      <c r="E31" s="9"/>
      <c r="F31" s="9"/>
      <c r="G31" s="9"/>
      <c r="H31" s="9"/>
      <c r="I31" s="9"/>
      <c r="J31" s="9"/>
      <c r="K31" s="9"/>
      <c r="L31" s="9"/>
      <c r="M31" s="9"/>
      <c r="N31" s="9"/>
      <c r="O31" s="9"/>
      <c r="P31" s="9"/>
      <c r="Q31" s="9"/>
      <c r="R31" s="9"/>
      <c r="S31" s="9"/>
      <c r="T31" s="9"/>
      <c r="U31" s="40"/>
      <c r="V31" s="40"/>
      <c r="W31" s="40"/>
      <c r="X31" s="40"/>
      <c r="Y31" s="40"/>
      <c r="Z31" s="40"/>
      <c r="AA31" s="40"/>
    </row>
    <row r="32" spans="1:27" s="159" customFormat="1" ht="15" x14ac:dyDescent="0.25">
      <c r="A32" s="9"/>
      <c r="B32" s="9"/>
      <c r="C32" s="9"/>
      <c r="D32" s="9"/>
      <c r="E32" s="9"/>
      <c r="F32" s="9"/>
      <c r="G32" s="9"/>
      <c r="H32" s="9"/>
      <c r="I32" s="9"/>
      <c r="J32" s="9"/>
      <c r="K32" s="9"/>
      <c r="L32" s="9"/>
      <c r="M32" s="9"/>
      <c r="N32" s="9"/>
      <c r="O32" s="9"/>
      <c r="P32" s="9"/>
      <c r="Q32" s="9"/>
      <c r="R32" s="9"/>
      <c r="S32" s="9"/>
      <c r="T32" s="9"/>
      <c r="U32" s="40"/>
      <c r="V32" s="40"/>
      <c r="W32" s="40"/>
      <c r="X32" s="40"/>
      <c r="Y32" s="40"/>
      <c r="Z32" s="40"/>
      <c r="AA32" s="40"/>
    </row>
    <row r="33" spans="1:27" s="159" customFormat="1" ht="15" x14ac:dyDescent="0.25">
      <c r="A33" s="9"/>
      <c r="B33" s="9"/>
      <c r="C33" s="9"/>
      <c r="D33" s="9"/>
      <c r="E33" s="9"/>
      <c r="F33" s="9"/>
      <c r="G33" s="9"/>
      <c r="H33" s="9"/>
      <c r="I33" s="9"/>
      <c r="J33" s="9"/>
      <c r="K33" s="9"/>
      <c r="L33" s="9"/>
      <c r="M33" s="9"/>
      <c r="N33" s="9"/>
      <c r="O33" s="9"/>
      <c r="P33" s="9"/>
      <c r="Q33" s="9"/>
      <c r="R33" s="9"/>
      <c r="S33" s="9"/>
      <c r="T33" s="9"/>
      <c r="U33" s="40"/>
      <c r="V33" s="40"/>
      <c r="W33" s="40"/>
      <c r="X33" s="40"/>
      <c r="Y33" s="40"/>
      <c r="Z33" s="40"/>
      <c r="AA33" s="40"/>
    </row>
    <row r="34" spans="1:27" s="159" customFormat="1" ht="15" x14ac:dyDescent="0.25">
      <c r="A34" s="9"/>
      <c r="B34" s="9"/>
      <c r="C34" s="9"/>
      <c r="D34" s="9"/>
      <c r="E34" s="9"/>
      <c r="F34" s="9"/>
      <c r="G34" s="9"/>
      <c r="H34" s="9"/>
      <c r="I34" s="9"/>
      <c r="J34" s="9"/>
      <c r="K34" s="9"/>
      <c r="L34" s="9"/>
      <c r="M34" s="9"/>
      <c r="N34" s="9"/>
      <c r="O34" s="9"/>
      <c r="P34" s="9"/>
      <c r="Q34" s="9"/>
      <c r="R34" s="9"/>
      <c r="S34" s="9"/>
      <c r="T34" s="9"/>
      <c r="U34" s="40"/>
      <c r="V34" s="40"/>
      <c r="W34" s="40"/>
      <c r="X34" s="40"/>
      <c r="Y34" s="40"/>
      <c r="Z34" s="40"/>
      <c r="AA34" s="40"/>
    </row>
    <row r="35" spans="1:27" s="159" customFormat="1" ht="15" x14ac:dyDescent="0.25">
      <c r="A35" s="9"/>
      <c r="B35" s="9"/>
      <c r="C35" s="9"/>
      <c r="D35" s="9"/>
      <c r="E35" s="9"/>
      <c r="F35" s="9"/>
      <c r="G35" s="9"/>
      <c r="H35" s="9"/>
      <c r="I35" s="9"/>
      <c r="J35" s="9"/>
      <c r="K35" s="9"/>
      <c r="L35" s="9"/>
      <c r="M35" s="9"/>
      <c r="N35" s="9"/>
      <c r="O35" s="9"/>
      <c r="P35" s="9"/>
      <c r="Q35" s="9"/>
      <c r="R35" s="9"/>
      <c r="S35" s="9"/>
      <c r="T35" s="9"/>
      <c r="U35" s="40"/>
      <c r="V35" s="40"/>
      <c r="W35" s="40"/>
      <c r="X35" s="40"/>
      <c r="Y35" s="40"/>
      <c r="Z35" s="40"/>
      <c r="AA35" s="40"/>
    </row>
    <row r="36" spans="1:27" s="159" customFormat="1" ht="15" x14ac:dyDescent="0.25">
      <c r="A36" s="9"/>
      <c r="B36" s="9"/>
      <c r="C36" s="9"/>
      <c r="D36" s="9"/>
      <c r="E36" s="9"/>
      <c r="F36" s="9"/>
      <c r="G36" s="9"/>
      <c r="H36" s="9"/>
      <c r="I36" s="9"/>
      <c r="J36" s="9"/>
      <c r="K36" s="9"/>
      <c r="L36" s="9"/>
      <c r="M36" s="9"/>
      <c r="N36" s="9"/>
      <c r="O36" s="9"/>
      <c r="P36" s="9"/>
      <c r="Q36" s="9"/>
      <c r="R36" s="9"/>
      <c r="S36" s="9"/>
      <c r="T36" s="9"/>
      <c r="U36" s="40"/>
      <c r="V36" s="40"/>
      <c r="W36" s="40"/>
      <c r="X36" s="40"/>
      <c r="Y36" s="40"/>
      <c r="Z36" s="40"/>
      <c r="AA36" s="40"/>
    </row>
    <row r="37" spans="1:27" s="159" customFormat="1" ht="15" x14ac:dyDescent="0.25">
      <c r="A37" s="9"/>
      <c r="B37" s="9"/>
      <c r="C37" s="9"/>
      <c r="D37" s="9"/>
      <c r="E37" s="9"/>
      <c r="F37" s="9"/>
      <c r="G37" s="9"/>
      <c r="H37" s="9"/>
      <c r="I37" s="9"/>
      <c r="J37" s="9"/>
      <c r="K37" s="9"/>
      <c r="L37" s="9"/>
      <c r="M37" s="9"/>
      <c r="N37" s="9"/>
      <c r="O37" s="9"/>
      <c r="P37" s="9"/>
      <c r="Q37" s="9"/>
      <c r="R37" s="9"/>
      <c r="S37" s="9"/>
      <c r="T37" s="9"/>
      <c r="U37" s="40"/>
      <c r="V37" s="40"/>
      <c r="W37" s="40"/>
      <c r="X37" s="40"/>
      <c r="Y37" s="40"/>
      <c r="Z37" s="40"/>
      <c r="AA37" s="40"/>
    </row>
    <row r="38" spans="1:27" s="159" customFormat="1" ht="15" x14ac:dyDescent="0.25">
      <c r="A38" s="9"/>
      <c r="B38" s="9"/>
      <c r="C38" s="9"/>
      <c r="D38" s="9"/>
      <c r="E38" s="9"/>
      <c r="F38" s="9"/>
      <c r="G38" s="9"/>
      <c r="H38" s="9"/>
      <c r="I38" s="9"/>
      <c r="J38" s="9"/>
      <c r="K38" s="9"/>
      <c r="L38" s="9"/>
      <c r="M38" s="9"/>
      <c r="N38" s="9"/>
      <c r="O38" s="9"/>
      <c r="P38" s="9"/>
      <c r="Q38" s="9"/>
      <c r="R38" s="9"/>
      <c r="S38" s="9"/>
      <c r="T38" s="9"/>
      <c r="U38" s="40"/>
      <c r="V38" s="40"/>
      <c r="W38" s="40"/>
      <c r="X38" s="40"/>
      <c r="Y38" s="40"/>
      <c r="Z38" s="40"/>
      <c r="AA38" s="40"/>
    </row>
    <row r="39" spans="1:27" s="159" customFormat="1" ht="15" x14ac:dyDescent="0.25">
      <c r="A39" s="9"/>
      <c r="B39" s="9"/>
      <c r="C39" s="9"/>
      <c r="D39" s="9"/>
      <c r="E39" s="9"/>
      <c r="F39" s="9"/>
      <c r="G39" s="9"/>
      <c r="H39" s="9"/>
      <c r="I39" s="9"/>
      <c r="J39" s="9"/>
      <c r="K39" s="9"/>
      <c r="L39" s="9"/>
      <c r="M39" s="9"/>
      <c r="N39" s="9"/>
      <c r="O39" s="9"/>
      <c r="P39" s="9"/>
      <c r="Q39" s="9"/>
      <c r="R39" s="9"/>
      <c r="S39" s="9"/>
      <c r="T39" s="9"/>
      <c r="U39" s="40"/>
      <c r="V39" s="40"/>
      <c r="W39" s="40"/>
      <c r="X39" s="40"/>
      <c r="Y39" s="40"/>
      <c r="Z39" s="40"/>
      <c r="AA39" s="40"/>
    </row>
    <row r="40" spans="1:27" s="159" customFormat="1" ht="15" x14ac:dyDescent="0.25">
      <c r="A40" s="9"/>
      <c r="B40" s="9"/>
      <c r="C40" s="9"/>
      <c r="D40" s="9"/>
      <c r="E40" s="9"/>
      <c r="F40" s="9"/>
      <c r="G40" s="9"/>
      <c r="H40" s="9"/>
      <c r="I40" s="9"/>
      <c r="J40" s="9"/>
      <c r="K40" s="9"/>
      <c r="L40" s="9"/>
      <c r="M40" s="9"/>
      <c r="N40" s="9"/>
      <c r="O40" s="9"/>
      <c r="P40" s="9"/>
      <c r="Q40" s="9"/>
      <c r="R40" s="9"/>
      <c r="S40" s="9"/>
      <c r="T40" s="9"/>
      <c r="U40" s="40"/>
      <c r="V40" s="40"/>
      <c r="W40" s="40"/>
      <c r="X40" s="40"/>
      <c r="Y40" s="40"/>
      <c r="Z40" s="40"/>
      <c r="AA40" s="40"/>
    </row>
    <row r="41" spans="1:27" s="159" customFormat="1" ht="15" x14ac:dyDescent="0.25">
      <c r="A41" s="9"/>
      <c r="B41" s="9"/>
      <c r="C41" s="9"/>
      <c r="D41" s="9"/>
      <c r="E41" s="9"/>
      <c r="F41" s="9"/>
      <c r="G41" s="9"/>
      <c r="H41" s="9"/>
      <c r="I41" s="9"/>
      <c r="J41" s="9"/>
      <c r="K41" s="9"/>
      <c r="L41" s="9"/>
      <c r="M41" s="9"/>
      <c r="N41" s="9"/>
      <c r="O41" s="9"/>
      <c r="P41" s="9"/>
      <c r="Q41" s="9"/>
      <c r="R41" s="9"/>
      <c r="S41" s="9"/>
      <c r="T41" s="9"/>
      <c r="U41" s="40"/>
      <c r="V41" s="40"/>
      <c r="W41" s="40"/>
      <c r="X41" s="40"/>
      <c r="Y41" s="40"/>
      <c r="Z41" s="40"/>
      <c r="AA41" s="40"/>
    </row>
    <row r="42" spans="1:27" s="159" customFormat="1" ht="15" x14ac:dyDescent="0.25">
      <c r="A42" s="9"/>
      <c r="B42" s="9"/>
      <c r="C42" s="9"/>
      <c r="D42" s="9"/>
      <c r="E42" s="9"/>
      <c r="F42" s="9"/>
      <c r="G42" s="9"/>
      <c r="H42" s="9"/>
      <c r="I42" s="9"/>
      <c r="J42" s="9"/>
      <c r="K42" s="9"/>
      <c r="L42" s="9"/>
      <c r="M42" s="9"/>
      <c r="N42" s="9"/>
      <c r="O42" s="9"/>
      <c r="P42" s="9"/>
      <c r="Q42" s="9"/>
      <c r="R42" s="9"/>
      <c r="S42" s="9"/>
      <c r="T42" s="9"/>
      <c r="U42" s="40"/>
      <c r="V42" s="40"/>
      <c r="W42" s="40"/>
      <c r="X42" s="40"/>
      <c r="Y42" s="40"/>
      <c r="Z42" s="40"/>
      <c r="AA42" s="40"/>
    </row>
    <row r="43" spans="1:27" s="159" customFormat="1" ht="15" x14ac:dyDescent="0.25">
      <c r="A43" s="9"/>
      <c r="B43" s="9"/>
      <c r="C43" s="9"/>
      <c r="D43" s="9"/>
      <c r="E43" s="9"/>
      <c r="F43" s="9"/>
      <c r="G43" s="9"/>
      <c r="H43" s="9"/>
      <c r="I43" s="9"/>
      <c r="J43" s="9"/>
      <c r="K43" s="9"/>
      <c r="L43" s="9"/>
      <c r="M43" s="9"/>
      <c r="N43" s="9"/>
      <c r="O43" s="9"/>
      <c r="P43" s="9"/>
      <c r="Q43" s="9"/>
      <c r="R43" s="9"/>
      <c r="S43" s="9"/>
      <c r="T43" s="9"/>
      <c r="U43" s="40"/>
      <c r="V43" s="40"/>
      <c r="W43" s="40"/>
      <c r="X43" s="40"/>
      <c r="Y43" s="40"/>
      <c r="Z43" s="40"/>
      <c r="AA43" s="40"/>
    </row>
    <row r="44" spans="1:27" s="159" customFormat="1" ht="15" x14ac:dyDescent="0.25">
      <c r="A44" s="9"/>
      <c r="B44" s="9"/>
      <c r="C44" s="9"/>
      <c r="D44" s="9"/>
      <c r="E44" s="9"/>
      <c r="F44" s="9"/>
      <c r="G44" s="9"/>
      <c r="H44" s="9"/>
      <c r="I44" s="9"/>
      <c r="J44" s="9"/>
      <c r="K44" s="9"/>
      <c r="L44" s="9"/>
      <c r="M44" s="9"/>
      <c r="N44" s="9"/>
      <c r="O44" s="9"/>
      <c r="P44" s="9"/>
      <c r="Q44" s="9"/>
      <c r="R44" s="9"/>
      <c r="S44" s="9"/>
      <c r="T44" s="9"/>
      <c r="U44" s="40"/>
      <c r="V44" s="40"/>
      <c r="W44" s="40"/>
      <c r="X44" s="40"/>
      <c r="Y44" s="40"/>
      <c r="Z44" s="40"/>
      <c r="AA44" s="40"/>
    </row>
    <row r="45" spans="1:27" s="159" customFormat="1" ht="15" x14ac:dyDescent="0.25">
      <c r="A45" s="9"/>
      <c r="B45" s="9"/>
      <c r="C45" s="9"/>
      <c r="D45" s="9"/>
      <c r="E45" s="9"/>
      <c r="F45" s="9"/>
      <c r="G45" s="9"/>
      <c r="H45" s="9"/>
      <c r="I45" s="9"/>
      <c r="J45" s="9"/>
      <c r="K45" s="9"/>
      <c r="L45" s="9"/>
      <c r="M45" s="9"/>
      <c r="N45" s="9"/>
      <c r="O45" s="9"/>
      <c r="P45" s="9"/>
      <c r="Q45" s="9"/>
      <c r="R45" s="9"/>
      <c r="S45" s="9"/>
      <c r="T45" s="9"/>
      <c r="U45" s="40"/>
      <c r="V45" s="40"/>
      <c r="W45" s="40"/>
      <c r="X45" s="40"/>
      <c r="Y45" s="40"/>
      <c r="Z45" s="40"/>
      <c r="AA45" s="40"/>
    </row>
    <row r="46" spans="1:27" s="159" customFormat="1" ht="15" x14ac:dyDescent="0.25">
      <c r="A46" s="9"/>
      <c r="B46" s="9"/>
      <c r="C46" s="9"/>
      <c r="D46" s="9"/>
      <c r="E46" s="9"/>
      <c r="F46" s="9"/>
      <c r="G46" s="9"/>
      <c r="H46" s="9"/>
      <c r="I46" s="9"/>
      <c r="J46" s="9"/>
      <c r="K46" s="9"/>
      <c r="L46" s="9"/>
      <c r="M46" s="9"/>
      <c r="N46" s="9"/>
      <c r="O46" s="9"/>
      <c r="P46" s="9"/>
      <c r="Q46" s="9"/>
      <c r="R46" s="9"/>
      <c r="S46" s="9"/>
      <c r="T46" s="9"/>
      <c r="U46" s="40"/>
      <c r="V46" s="40"/>
      <c r="W46" s="40"/>
      <c r="X46" s="40"/>
      <c r="Y46" s="40"/>
      <c r="Z46" s="40"/>
      <c r="AA46" s="40"/>
    </row>
    <row r="47" spans="1:27" s="159" customFormat="1" ht="15" x14ac:dyDescent="0.25">
      <c r="A47" s="9"/>
      <c r="B47" s="9"/>
      <c r="C47" s="9"/>
      <c r="D47" s="9"/>
      <c r="E47" s="9"/>
      <c r="F47" s="9"/>
      <c r="G47" s="9"/>
      <c r="H47" s="9"/>
      <c r="I47" s="9"/>
      <c r="J47" s="9"/>
      <c r="K47" s="9"/>
      <c r="L47" s="9"/>
      <c r="M47" s="9"/>
      <c r="N47" s="9"/>
      <c r="O47" s="9"/>
      <c r="P47" s="9"/>
      <c r="Q47" s="9"/>
      <c r="R47" s="9"/>
      <c r="S47" s="9"/>
      <c r="T47" s="9"/>
      <c r="U47" s="40"/>
      <c r="V47" s="40"/>
      <c r="W47" s="40"/>
      <c r="X47" s="40"/>
      <c r="Y47" s="40"/>
      <c r="Z47" s="40"/>
      <c r="AA47" s="40"/>
    </row>
    <row r="48" spans="1:27" s="159" customFormat="1" ht="15" x14ac:dyDescent="0.25">
      <c r="A48" s="9"/>
      <c r="B48" s="9"/>
      <c r="C48" s="9"/>
      <c r="D48" s="9"/>
      <c r="E48" s="9"/>
      <c r="F48" s="9"/>
      <c r="G48" s="9"/>
      <c r="H48" s="9"/>
      <c r="I48" s="9"/>
      <c r="J48" s="9"/>
      <c r="K48" s="9"/>
      <c r="L48" s="9"/>
      <c r="M48" s="9"/>
      <c r="N48" s="9"/>
      <c r="O48" s="9"/>
      <c r="P48" s="9"/>
      <c r="Q48" s="9"/>
      <c r="R48" s="9"/>
      <c r="S48" s="9"/>
      <c r="T48" s="9"/>
      <c r="U48" s="40"/>
      <c r="V48" s="40"/>
      <c r="W48" s="40"/>
      <c r="X48" s="40"/>
      <c r="Y48" s="40"/>
      <c r="Z48" s="40"/>
      <c r="AA48" s="40"/>
    </row>
    <row r="49" spans="1:27" s="159" customFormat="1" ht="15" x14ac:dyDescent="0.25">
      <c r="A49" s="9"/>
      <c r="B49" s="9"/>
      <c r="C49" s="9"/>
      <c r="D49" s="9"/>
      <c r="E49" s="9"/>
      <c r="F49" s="9"/>
      <c r="G49" s="9"/>
      <c r="H49" s="9"/>
      <c r="I49" s="9"/>
      <c r="J49" s="9"/>
      <c r="K49" s="9"/>
      <c r="L49" s="9"/>
      <c r="M49" s="9"/>
      <c r="N49" s="9"/>
      <c r="O49" s="9"/>
      <c r="P49" s="9"/>
      <c r="Q49" s="9"/>
      <c r="R49" s="9"/>
      <c r="S49" s="9"/>
      <c r="T49" s="9"/>
      <c r="U49" s="40"/>
      <c r="V49" s="40"/>
      <c r="W49" s="40"/>
      <c r="X49" s="40"/>
      <c r="Y49" s="40"/>
      <c r="Z49" s="40"/>
      <c r="AA49" s="40"/>
    </row>
    <row r="50" spans="1:27" s="6" customFormat="1" ht="15" x14ac:dyDescent="0.25">
      <c r="A50" s="9"/>
      <c r="B50" s="9"/>
      <c r="C50" s="9"/>
      <c r="D50" s="9"/>
      <c r="E50" s="9"/>
      <c r="F50" s="9"/>
      <c r="G50" s="9"/>
      <c r="H50" s="9"/>
      <c r="I50" s="9"/>
      <c r="J50" s="9"/>
      <c r="K50" s="9"/>
      <c r="L50" s="9"/>
      <c r="M50" s="9"/>
      <c r="N50" s="9"/>
      <c r="O50" s="9"/>
      <c r="P50" s="9"/>
      <c r="Q50" s="9"/>
      <c r="R50" s="9"/>
      <c r="S50" s="9"/>
      <c r="T50" s="9"/>
      <c r="U50" s="40"/>
      <c r="V50" s="40"/>
      <c r="W50" s="40"/>
      <c r="X50" s="40"/>
      <c r="Y50" s="40"/>
      <c r="Z50" s="40"/>
      <c r="AA50" s="40"/>
    </row>
    <row r="51" spans="1:27" s="6" customFormat="1" ht="15" x14ac:dyDescent="0.25">
      <c r="A51" s="9"/>
      <c r="B51" s="9"/>
      <c r="C51" s="9"/>
      <c r="D51" s="9"/>
      <c r="E51" s="9"/>
      <c r="F51" s="9"/>
      <c r="G51" s="9"/>
      <c r="H51" s="9"/>
      <c r="I51" s="9"/>
      <c r="J51" s="9"/>
      <c r="K51" s="9"/>
      <c r="L51" s="9"/>
      <c r="M51" s="9"/>
      <c r="N51" s="9"/>
      <c r="O51" s="9"/>
      <c r="P51" s="9"/>
      <c r="Q51" s="9"/>
      <c r="R51" s="9"/>
      <c r="S51" s="9"/>
      <c r="T51" s="9"/>
      <c r="U51" s="40"/>
      <c r="V51" s="40"/>
      <c r="W51" s="40"/>
      <c r="X51" s="40"/>
      <c r="Y51" s="40"/>
      <c r="Z51" s="40"/>
      <c r="AA51" s="40"/>
    </row>
    <row r="52" spans="1:27" s="6" customFormat="1" ht="15" x14ac:dyDescent="0.25">
      <c r="A52" s="9"/>
      <c r="B52" s="9"/>
      <c r="C52" s="9"/>
      <c r="D52" s="9"/>
      <c r="E52" s="9"/>
      <c r="F52" s="9"/>
      <c r="G52" s="9"/>
      <c r="H52" s="9"/>
      <c r="I52" s="9"/>
      <c r="J52" s="9"/>
      <c r="K52" s="9"/>
      <c r="L52" s="9"/>
      <c r="M52" s="9"/>
      <c r="N52" s="9"/>
      <c r="O52" s="9"/>
      <c r="P52" s="9"/>
      <c r="Q52" s="9"/>
      <c r="R52" s="9"/>
      <c r="S52" s="9"/>
      <c r="T52" s="9"/>
      <c r="U52" s="40"/>
      <c r="V52" s="40"/>
      <c r="W52" s="40"/>
      <c r="X52" s="40"/>
      <c r="Y52" s="40"/>
      <c r="Z52" s="40"/>
      <c r="AA52" s="40"/>
    </row>
    <row r="53" spans="1:27" s="6" customFormat="1" ht="15" x14ac:dyDescent="0.25">
      <c r="A53" s="9"/>
      <c r="B53" s="9"/>
      <c r="C53" s="9"/>
      <c r="D53" s="9"/>
      <c r="E53" s="9"/>
      <c r="F53" s="9"/>
      <c r="G53" s="9"/>
      <c r="H53" s="9"/>
      <c r="I53" s="9"/>
      <c r="J53" s="9"/>
      <c r="K53" s="9"/>
      <c r="L53" s="9"/>
      <c r="M53" s="9"/>
      <c r="N53" s="9"/>
      <c r="O53" s="9"/>
      <c r="P53" s="9"/>
      <c r="Q53" s="9"/>
      <c r="R53" s="9"/>
      <c r="S53" s="9"/>
      <c r="T53" s="9"/>
      <c r="U53" s="40"/>
      <c r="V53" s="40"/>
      <c r="W53" s="40"/>
      <c r="X53" s="40"/>
      <c r="Y53" s="40"/>
      <c r="Z53" s="40"/>
      <c r="AA53" s="40"/>
    </row>
    <row r="54" spans="1:27" s="6" customFormat="1" ht="15" x14ac:dyDescent="0.25">
      <c r="A54" s="9"/>
      <c r="B54" s="9"/>
      <c r="C54" s="9"/>
      <c r="D54" s="9"/>
      <c r="E54" s="9"/>
      <c r="F54" s="9"/>
      <c r="G54" s="9"/>
      <c r="H54" s="9"/>
      <c r="I54" s="9"/>
      <c r="J54" s="9"/>
      <c r="K54" s="9"/>
      <c r="L54" s="9"/>
      <c r="M54" s="9"/>
      <c r="N54" s="9"/>
      <c r="O54" s="9"/>
      <c r="P54" s="9"/>
      <c r="Q54" s="9"/>
      <c r="R54" s="9"/>
      <c r="S54" s="9"/>
      <c r="T54" s="9"/>
      <c r="U54" s="40"/>
      <c r="V54" s="40"/>
      <c r="W54" s="40"/>
      <c r="X54" s="40"/>
      <c r="Y54" s="40"/>
      <c r="Z54" s="40"/>
      <c r="AA54" s="40"/>
    </row>
    <row r="55" spans="1:27" s="6" customFormat="1" ht="15" x14ac:dyDescent="0.25">
      <c r="A55" s="9"/>
      <c r="B55" s="9"/>
      <c r="C55" s="9"/>
      <c r="D55" s="9"/>
      <c r="E55" s="9"/>
      <c r="F55" s="9"/>
      <c r="G55" s="9"/>
      <c r="H55" s="9"/>
      <c r="I55" s="9"/>
      <c r="J55" s="9"/>
      <c r="K55" s="9"/>
      <c r="L55" s="9"/>
      <c r="M55" s="9"/>
      <c r="N55" s="9"/>
      <c r="O55" s="9"/>
      <c r="P55" s="9"/>
      <c r="Q55" s="9"/>
      <c r="R55" s="9"/>
      <c r="S55" s="9"/>
      <c r="T55" s="9"/>
      <c r="U55" s="40"/>
      <c r="V55" s="40"/>
      <c r="W55" s="40"/>
      <c r="X55" s="40"/>
      <c r="Y55" s="40"/>
      <c r="Z55" s="40"/>
      <c r="AA55" s="40"/>
    </row>
    <row r="56" spans="1:27" s="6" customFormat="1" ht="15" x14ac:dyDescent="0.25">
      <c r="A56" s="9"/>
      <c r="B56" s="9"/>
      <c r="C56" s="9"/>
      <c r="D56" s="9"/>
      <c r="E56" s="9"/>
      <c r="F56" s="9"/>
      <c r="G56" s="9"/>
      <c r="H56" s="9"/>
      <c r="I56" s="9"/>
      <c r="J56" s="9"/>
      <c r="K56" s="9"/>
      <c r="L56" s="9"/>
      <c r="M56" s="9"/>
      <c r="N56" s="9"/>
      <c r="O56" s="9"/>
      <c r="P56" s="9"/>
      <c r="Q56" s="9"/>
      <c r="R56" s="9"/>
      <c r="S56" s="9"/>
      <c r="T56" s="9"/>
      <c r="U56" s="40"/>
      <c r="V56" s="40"/>
      <c r="W56" s="40"/>
      <c r="X56" s="40"/>
      <c r="Y56" s="40"/>
      <c r="Z56" s="40"/>
      <c r="AA56" s="40"/>
    </row>
    <row r="57" spans="1:27" s="6" customFormat="1" ht="15" x14ac:dyDescent="0.25">
      <c r="A57" s="9"/>
      <c r="B57" s="9"/>
      <c r="C57" s="9"/>
      <c r="D57" s="9"/>
      <c r="E57" s="9"/>
      <c r="F57" s="9"/>
      <c r="G57" s="9"/>
      <c r="H57" s="9"/>
      <c r="I57" s="9"/>
      <c r="J57" s="9"/>
      <c r="K57" s="9"/>
      <c r="L57" s="9"/>
      <c r="M57" s="9"/>
      <c r="N57" s="9"/>
      <c r="O57" s="9"/>
      <c r="P57" s="9"/>
      <c r="Q57" s="9"/>
      <c r="R57" s="9"/>
      <c r="S57" s="9"/>
      <c r="T57" s="9"/>
      <c r="U57" s="40"/>
      <c r="V57" s="40"/>
      <c r="W57" s="40"/>
      <c r="X57" s="40"/>
      <c r="Y57" s="40"/>
      <c r="Z57" s="40"/>
      <c r="AA57" s="40"/>
    </row>
    <row r="58" spans="1:27" s="6" customFormat="1" ht="15" x14ac:dyDescent="0.25">
      <c r="A58" s="9"/>
      <c r="B58" s="9"/>
      <c r="C58" s="9"/>
      <c r="D58" s="9"/>
      <c r="E58" s="9"/>
      <c r="F58" s="9"/>
      <c r="G58" s="9"/>
      <c r="H58" s="9"/>
      <c r="I58" s="9"/>
      <c r="J58" s="9"/>
      <c r="K58" s="9"/>
      <c r="L58" s="9"/>
      <c r="M58" s="9"/>
      <c r="N58" s="9"/>
      <c r="O58" s="9"/>
      <c r="P58" s="9"/>
      <c r="Q58" s="9"/>
      <c r="R58" s="9"/>
      <c r="S58" s="9"/>
      <c r="T58" s="9"/>
      <c r="U58" s="40"/>
      <c r="V58" s="40"/>
      <c r="W58" s="40"/>
      <c r="X58" s="40"/>
      <c r="Y58" s="40"/>
      <c r="Z58" s="40"/>
      <c r="AA58" s="40"/>
    </row>
    <row r="59" spans="1:27" s="6" customFormat="1" ht="15" x14ac:dyDescent="0.25">
      <c r="A59" s="9"/>
      <c r="B59" s="9"/>
      <c r="C59" s="9"/>
      <c r="D59" s="9"/>
      <c r="E59" s="9"/>
      <c r="F59" s="9"/>
      <c r="G59" s="9"/>
      <c r="H59" s="9"/>
      <c r="I59" s="9"/>
      <c r="J59" s="9"/>
      <c r="K59" s="9"/>
      <c r="L59" s="9"/>
      <c r="M59" s="9"/>
      <c r="N59" s="9"/>
      <c r="O59" s="9"/>
      <c r="P59" s="9"/>
      <c r="Q59" s="9"/>
      <c r="R59" s="9"/>
      <c r="S59" s="9"/>
      <c r="T59" s="9"/>
      <c r="U59" s="40"/>
      <c r="V59" s="40"/>
      <c r="W59" s="40"/>
      <c r="X59" s="40"/>
      <c r="Y59" s="40"/>
      <c r="Z59" s="40"/>
      <c r="AA59" s="40"/>
    </row>
    <row r="60" spans="1:27" s="6" customFormat="1" ht="15" x14ac:dyDescent="0.25">
      <c r="A60" s="9"/>
      <c r="B60" s="9"/>
      <c r="C60" s="9"/>
      <c r="D60" s="9"/>
      <c r="E60" s="9"/>
      <c r="F60" s="9"/>
      <c r="G60" s="9"/>
      <c r="H60" s="9"/>
      <c r="I60" s="9"/>
      <c r="J60" s="9"/>
      <c r="K60" s="9"/>
      <c r="L60" s="9"/>
      <c r="M60" s="9"/>
      <c r="N60" s="9"/>
      <c r="O60" s="9"/>
      <c r="P60" s="9"/>
      <c r="Q60" s="9"/>
      <c r="R60" s="9"/>
      <c r="S60" s="9"/>
      <c r="T60" s="9"/>
      <c r="U60" s="40"/>
      <c r="V60" s="40"/>
      <c r="W60" s="40"/>
      <c r="X60" s="40"/>
      <c r="Y60" s="40"/>
      <c r="Z60" s="40"/>
      <c r="AA60" s="40"/>
    </row>
    <row r="61" spans="1:27" s="6" customFormat="1" ht="15" x14ac:dyDescent="0.25">
      <c r="A61" s="9"/>
      <c r="B61" s="9"/>
      <c r="C61" s="9"/>
      <c r="D61" s="9"/>
      <c r="E61" s="9"/>
      <c r="F61" s="9"/>
      <c r="G61" s="9"/>
      <c r="H61" s="9"/>
      <c r="I61" s="9"/>
      <c r="J61" s="9"/>
      <c r="K61" s="9"/>
      <c r="L61" s="9"/>
      <c r="M61" s="9"/>
      <c r="N61" s="9"/>
      <c r="O61" s="9"/>
      <c r="P61" s="9"/>
      <c r="Q61" s="9"/>
      <c r="R61" s="9"/>
      <c r="S61" s="9"/>
      <c r="T61" s="9"/>
      <c r="U61" s="40"/>
      <c r="V61" s="40"/>
      <c r="W61" s="40"/>
      <c r="X61" s="40"/>
      <c r="Y61" s="40"/>
      <c r="Z61" s="40"/>
      <c r="AA61" s="40"/>
    </row>
    <row r="62" spans="1:27" s="6" customFormat="1" ht="15" x14ac:dyDescent="0.25">
      <c r="A62" s="9"/>
      <c r="B62" s="9"/>
      <c r="C62" s="9"/>
      <c r="D62" s="9"/>
      <c r="E62" s="9"/>
      <c r="F62" s="9"/>
      <c r="G62" s="9"/>
      <c r="H62" s="9"/>
      <c r="I62" s="9"/>
      <c r="J62" s="9"/>
      <c r="K62" s="9"/>
      <c r="L62" s="9"/>
      <c r="M62" s="9"/>
      <c r="N62" s="9"/>
      <c r="O62" s="9"/>
      <c r="P62" s="9"/>
      <c r="Q62" s="9"/>
      <c r="R62" s="9"/>
      <c r="S62" s="9"/>
      <c r="T62" s="9"/>
      <c r="U62" s="40"/>
      <c r="V62" s="40"/>
      <c r="W62" s="40"/>
      <c r="X62" s="40"/>
      <c r="Y62" s="40"/>
      <c r="Z62" s="40"/>
      <c r="AA62" s="40"/>
    </row>
    <row r="63" spans="1:27" s="6" customFormat="1" ht="15" x14ac:dyDescent="0.25">
      <c r="A63" s="9"/>
      <c r="B63" s="9"/>
      <c r="C63" s="9"/>
      <c r="D63" s="9"/>
      <c r="E63" s="9"/>
      <c r="F63" s="9"/>
      <c r="G63" s="9"/>
      <c r="H63" s="9"/>
      <c r="I63" s="9"/>
      <c r="J63" s="9"/>
      <c r="K63" s="9"/>
      <c r="L63" s="9"/>
      <c r="M63" s="9"/>
      <c r="N63" s="9"/>
      <c r="O63" s="9"/>
      <c r="P63" s="9"/>
      <c r="Q63" s="9"/>
      <c r="R63" s="9"/>
      <c r="S63" s="9"/>
      <c r="T63" s="9"/>
      <c r="U63" s="40"/>
      <c r="V63" s="40"/>
      <c r="W63" s="40"/>
      <c r="X63" s="40"/>
      <c r="Y63" s="40"/>
      <c r="Z63" s="40"/>
      <c r="AA63" s="40"/>
    </row>
    <row r="64" spans="1:27" s="6" customFormat="1" ht="15" x14ac:dyDescent="0.25">
      <c r="A64" s="9"/>
      <c r="B64" s="9"/>
      <c r="C64" s="9"/>
      <c r="D64" s="9"/>
      <c r="E64" s="9"/>
      <c r="F64" s="9"/>
      <c r="G64" s="9"/>
      <c r="H64" s="9"/>
      <c r="I64" s="9"/>
      <c r="J64" s="9"/>
      <c r="K64" s="9"/>
      <c r="L64" s="9"/>
      <c r="M64" s="9"/>
      <c r="N64" s="9"/>
      <c r="O64" s="9"/>
      <c r="P64" s="9"/>
      <c r="Q64" s="9"/>
      <c r="R64" s="9"/>
      <c r="S64" s="9"/>
      <c r="T64" s="9"/>
      <c r="U64" s="40"/>
      <c r="V64" s="40"/>
      <c r="W64" s="40"/>
      <c r="X64" s="40"/>
      <c r="Y64" s="40"/>
      <c r="Z64" s="40"/>
      <c r="AA64" s="40"/>
    </row>
    <row r="65" spans="1:27" s="6" customFormat="1" ht="15" x14ac:dyDescent="0.25">
      <c r="A65" s="9"/>
      <c r="B65" s="9"/>
      <c r="C65" s="9"/>
      <c r="D65" s="9"/>
      <c r="E65" s="9"/>
      <c r="F65" s="9"/>
      <c r="G65" s="9"/>
      <c r="H65" s="9"/>
      <c r="I65" s="9"/>
      <c r="J65" s="9"/>
      <c r="K65" s="9"/>
      <c r="L65" s="9"/>
      <c r="M65" s="9"/>
      <c r="N65" s="9"/>
      <c r="O65" s="9"/>
      <c r="P65" s="9"/>
      <c r="Q65" s="9"/>
      <c r="R65" s="9"/>
      <c r="S65" s="9"/>
      <c r="T65" s="9"/>
      <c r="U65" s="40"/>
      <c r="V65" s="40"/>
      <c r="W65" s="40"/>
      <c r="X65" s="40"/>
      <c r="Y65" s="40"/>
      <c r="Z65" s="40"/>
      <c r="AA65" s="40"/>
    </row>
    <row r="66" spans="1:27" s="6" customFormat="1" ht="15" x14ac:dyDescent="0.25">
      <c r="A66" s="9"/>
      <c r="B66" s="9"/>
      <c r="C66" s="9"/>
      <c r="D66" s="9"/>
      <c r="E66" s="9"/>
      <c r="F66" s="9"/>
      <c r="G66" s="9"/>
      <c r="H66" s="9"/>
      <c r="I66" s="9"/>
      <c r="J66" s="9"/>
      <c r="K66" s="9"/>
      <c r="L66" s="9"/>
      <c r="M66" s="9"/>
      <c r="N66" s="9"/>
      <c r="O66" s="9"/>
      <c r="P66" s="9"/>
      <c r="Q66" s="9"/>
      <c r="R66" s="9"/>
      <c r="S66" s="9"/>
      <c r="T66" s="9"/>
      <c r="U66" s="40"/>
      <c r="V66" s="40"/>
      <c r="W66" s="40"/>
      <c r="X66" s="40"/>
      <c r="Y66" s="40"/>
      <c r="Z66" s="40"/>
      <c r="AA66" s="40"/>
    </row>
    <row r="67" spans="1:27" s="6" customFormat="1" ht="15" x14ac:dyDescent="0.25">
      <c r="A67" s="9"/>
      <c r="B67" s="9"/>
      <c r="C67" s="9"/>
      <c r="D67" s="9"/>
      <c r="E67" s="9"/>
      <c r="F67" s="9"/>
      <c r="G67" s="9"/>
      <c r="H67" s="9"/>
      <c r="I67" s="9"/>
      <c r="J67" s="9"/>
      <c r="K67" s="9"/>
      <c r="L67" s="9"/>
      <c r="M67" s="9"/>
      <c r="N67" s="9"/>
      <c r="O67" s="9"/>
      <c r="P67" s="9"/>
      <c r="Q67" s="9"/>
      <c r="R67" s="9"/>
      <c r="S67" s="9"/>
      <c r="T67" s="9"/>
      <c r="U67" s="40"/>
      <c r="V67" s="40"/>
      <c r="W67" s="40"/>
      <c r="X67" s="40"/>
      <c r="Y67" s="40"/>
      <c r="Z67" s="40"/>
      <c r="AA67" s="40"/>
    </row>
    <row r="68" spans="1:27" s="6" customFormat="1" ht="15" x14ac:dyDescent="0.25">
      <c r="A68" s="9"/>
      <c r="B68" s="9"/>
      <c r="C68" s="9"/>
      <c r="D68" s="9"/>
      <c r="E68" s="9"/>
      <c r="F68" s="9"/>
      <c r="G68" s="9"/>
      <c r="H68" s="9"/>
      <c r="I68" s="9"/>
      <c r="J68" s="9"/>
      <c r="K68" s="9"/>
      <c r="L68" s="9"/>
      <c r="M68" s="9"/>
      <c r="N68" s="9"/>
      <c r="O68" s="9"/>
      <c r="P68" s="9"/>
      <c r="Q68" s="9"/>
      <c r="R68" s="9"/>
      <c r="S68" s="9"/>
      <c r="T68" s="9"/>
      <c r="U68" s="40"/>
      <c r="V68" s="40"/>
      <c r="W68" s="40"/>
      <c r="X68" s="40"/>
      <c r="Y68" s="40"/>
      <c r="Z68" s="40"/>
      <c r="AA68" s="40"/>
    </row>
    <row r="69" spans="1:27" s="6" customFormat="1" ht="15" x14ac:dyDescent="0.25">
      <c r="A69" s="9"/>
      <c r="B69" s="9"/>
      <c r="C69" s="9"/>
      <c r="D69" s="9"/>
      <c r="E69" s="9"/>
      <c r="F69" s="9"/>
      <c r="G69" s="9"/>
      <c r="H69" s="9"/>
      <c r="I69" s="9"/>
      <c r="J69" s="9"/>
      <c r="K69" s="9"/>
      <c r="L69" s="9"/>
      <c r="M69" s="9"/>
      <c r="N69" s="9"/>
      <c r="O69" s="9"/>
      <c r="P69" s="9"/>
      <c r="Q69" s="9"/>
      <c r="R69" s="9"/>
      <c r="S69" s="9"/>
      <c r="T69" s="9"/>
      <c r="U69" s="40"/>
      <c r="V69" s="40"/>
      <c r="W69" s="40"/>
      <c r="X69" s="40"/>
      <c r="Y69" s="40"/>
      <c r="Z69" s="40"/>
      <c r="AA69" s="40"/>
    </row>
    <row r="70" spans="1:27" s="6" customFormat="1" ht="15" x14ac:dyDescent="0.25">
      <c r="A70" s="9"/>
      <c r="B70" s="9"/>
      <c r="C70" s="9"/>
      <c r="D70" s="9"/>
      <c r="E70" s="9"/>
      <c r="F70" s="9"/>
      <c r="G70" s="9"/>
      <c r="H70" s="9"/>
      <c r="I70" s="9"/>
      <c r="J70" s="9"/>
      <c r="K70" s="9"/>
      <c r="L70" s="9"/>
      <c r="M70" s="9"/>
      <c r="N70" s="9"/>
      <c r="O70" s="9"/>
      <c r="P70" s="9"/>
      <c r="Q70" s="9"/>
      <c r="R70" s="9"/>
      <c r="S70" s="9"/>
      <c r="T70" s="9"/>
      <c r="U70" s="40"/>
      <c r="V70" s="40"/>
      <c r="W70" s="40"/>
      <c r="X70" s="40"/>
      <c r="Y70" s="40"/>
      <c r="Z70" s="40"/>
      <c r="AA70" s="40"/>
    </row>
    <row r="71" spans="1:27" s="6" customFormat="1" ht="15" x14ac:dyDescent="0.25">
      <c r="A71" s="9"/>
      <c r="B71" s="9"/>
      <c r="C71" s="9"/>
      <c r="D71" s="9"/>
      <c r="E71" s="9"/>
      <c r="F71" s="9"/>
      <c r="G71" s="9"/>
      <c r="H71" s="9"/>
      <c r="I71" s="9"/>
      <c r="J71" s="9"/>
      <c r="K71" s="9"/>
      <c r="L71" s="9"/>
      <c r="M71" s="9"/>
      <c r="N71" s="9"/>
      <c r="O71" s="9"/>
      <c r="P71" s="9"/>
      <c r="Q71" s="9"/>
      <c r="R71" s="9"/>
      <c r="S71" s="9"/>
      <c r="T71" s="9"/>
      <c r="U71" s="40"/>
      <c r="V71" s="40"/>
      <c r="W71" s="40"/>
      <c r="X71" s="40"/>
      <c r="Y71" s="40"/>
      <c r="Z71" s="40"/>
      <c r="AA71" s="40"/>
    </row>
    <row r="72" spans="1:27" s="6" customFormat="1" ht="15" x14ac:dyDescent="0.25">
      <c r="A72" s="9"/>
      <c r="B72" s="9"/>
      <c r="C72" s="9"/>
      <c r="D72" s="9"/>
      <c r="E72" s="9"/>
      <c r="F72" s="9"/>
      <c r="G72" s="9"/>
      <c r="H72" s="9"/>
      <c r="I72" s="9"/>
      <c r="J72" s="9"/>
      <c r="K72" s="9"/>
      <c r="L72" s="9"/>
      <c r="M72" s="9"/>
      <c r="N72" s="9"/>
      <c r="O72" s="9"/>
      <c r="P72" s="9"/>
      <c r="Q72" s="9"/>
      <c r="R72" s="9"/>
      <c r="S72" s="9"/>
      <c r="T72" s="9"/>
      <c r="U72" s="40"/>
      <c r="V72" s="40"/>
      <c r="W72" s="40"/>
      <c r="X72" s="40"/>
      <c r="Y72" s="40"/>
      <c r="Z72" s="40"/>
      <c r="AA72" s="40"/>
    </row>
    <row r="73" spans="1:27" s="6" customFormat="1" ht="15" x14ac:dyDescent="0.25">
      <c r="A73" s="9"/>
      <c r="B73" s="9"/>
      <c r="C73" s="9"/>
      <c r="D73" s="9"/>
      <c r="E73" s="9"/>
      <c r="F73" s="9"/>
      <c r="G73" s="9"/>
      <c r="H73" s="9"/>
      <c r="I73" s="9"/>
      <c r="J73" s="9"/>
      <c r="K73" s="9"/>
      <c r="L73" s="9"/>
      <c r="M73" s="9"/>
      <c r="N73" s="9"/>
      <c r="O73" s="9"/>
      <c r="P73" s="9"/>
      <c r="Q73" s="9"/>
      <c r="R73" s="9"/>
      <c r="S73" s="9"/>
      <c r="T73" s="9"/>
      <c r="U73" s="40"/>
      <c r="V73" s="40"/>
      <c r="W73" s="40"/>
      <c r="X73" s="40"/>
      <c r="Y73" s="40"/>
      <c r="Z73" s="40"/>
      <c r="AA73" s="40"/>
    </row>
    <row r="74" spans="1:27" s="6" customFormat="1" ht="15" x14ac:dyDescent="0.25">
      <c r="A74" s="9"/>
      <c r="B74" s="9"/>
      <c r="C74" s="9"/>
      <c r="D74" s="9"/>
      <c r="E74" s="9"/>
      <c r="F74" s="9"/>
      <c r="G74" s="9"/>
      <c r="H74" s="9"/>
      <c r="I74" s="9"/>
      <c r="J74" s="9"/>
      <c r="K74" s="9"/>
      <c r="L74" s="9"/>
      <c r="M74" s="9"/>
      <c r="N74" s="9"/>
      <c r="O74" s="9"/>
      <c r="P74" s="9"/>
      <c r="Q74" s="9"/>
      <c r="R74" s="9"/>
      <c r="S74" s="9"/>
      <c r="T74" s="9"/>
      <c r="U74" s="40"/>
      <c r="V74" s="40"/>
      <c r="W74" s="40"/>
      <c r="X74" s="40"/>
      <c r="Y74" s="40"/>
      <c r="Z74" s="40"/>
      <c r="AA74" s="40"/>
    </row>
    <row r="75" spans="1:27" s="6" customFormat="1" ht="15" x14ac:dyDescent="0.25">
      <c r="A75" s="9"/>
      <c r="B75" s="9"/>
      <c r="C75" s="9"/>
      <c r="D75" s="9"/>
      <c r="E75" s="9"/>
      <c r="F75" s="9"/>
      <c r="G75" s="9"/>
      <c r="H75" s="9"/>
      <c r="I75" s="9"/>
      <c r="J75" s="9"/>
      <c r="K75" s="9"/>
      <c r="L75" s="9"/>
      <c r="M75" s="9"/>
      <c r="N75" s="9"/>
      <c r="O75" s="9"/>
      <c r="P75" s="9"/>
      <c r="Q75" s="9"/>
      <c r="R75" s="9"/>
      <c r="S75" s="9"/>
      <c r="T75" s="9"/>
      <c r="U75" s="40"/>
      <c r="V75" s="40"/>
      <c r="W75" s="40"/>
      <c r="X75" s="40"/>
      <c r="Y75" s="40"/>
      <c r="Z75" s="40"/>
      <c r="AA75" s="40"/>
    </row>
    <row r="76" spans="1:27" s="6" customFormat="1" ht="15" x14ac:dyDescent="0.25">
      <c r="A76" s="9"/>
      <c r="B76" s="9"/>
      <c r="C76" s="9"/>
      <c r="D76" s="9"/>
      <c r="E76" s="9"/>
      <c r="F76" s="9"/>
      <c r="G76" s="9"/>
      <c r="H76" s="9"/>
      <c r="I76" s="9"/>
      <c r="J76" s="9"/>
      <c r="K76" s="9"/>
      <c r="L76" s="9"/>
      <c r="M76" s="9"/>
      <c r="N76" s="9"/>
      <c r="O76" s="9"/>
      <c r="P76" s="9"/>
      <c r="Q76" s="9"/>
      <c r="R76" s="9"/>
      <c r="S76" s="9"/>
      <c r="T76" s="9"/>
      <c r="U76" s="40"/>
      <c r="V76" s="40"/>
      <c r="W76" s="40"/>
      <c r="X76" s="40"/>
      <c r="Y76" s="40"/>
      <c r="Z76" s="40"/>
      <c r="AA76" s="40"/>
    </row>
    <row r="77" spans="1:27" s="6" customFormat="1" ht="15" x14ac:dyDescent="0.25">
      <c r="A77" s="9"/>
      <c r="B77" s="9"/>
      <c r="C77" s="9"/>
      <c r="D77" s="9"/>
      <c r="E77" s="9"/>
      <c r="F77" s="9"/>
      <c r="G77" s="9"/>
      <c r="H77" s="9"/>
      <c r="I77" s="9"/>
      <c r="J77" s="9"/>
      <c r="K77" s="9"/>
      <c r="L77" s="9"/>
      <c r="M77" s="9"/>
      <c r="N77" s="9"/>
      <c r="O77" s="9"/>
      <c r="P77" s="9"/>
      <c r="Q77" s="9"/>
      <c r="R77" s="9"/>
      <c r="S77" s="9"/>
      <c r="T77" s="9"/>
      <c r="U77" s="40"/>
      <c r="V77" s="40"/>
      <c r="W77" s="40"/>
      <c r="X77" s="40"/>
      <c r="Y77" s="40"/>
      <c r="Z77" s="40"/>
      <c r="AA77" s="40"/>
    </row>
    <row r="78" spans="1:27" s="6" customFormat="1" ht="15" x14ac:dyDescent="0.25">
      <c r="A78" s="9"/>
      <c r="B78" s="9"/>
      <c r="C78" s="9"/>
      <c r="D78" s="9"/>
      <c r="E78" s="9"/>
      <c r="F78" s="9"/>
      <c r="G78" s="9"/>
      <c r="H78" s="9"/>
      <c r="I78" s="9"/>
      <c r="J78" s="9"/>
      <c r="K78" s="9"/>
      <c r="L78" s="9"/>
      <c r="M78" s="9"/>
      <c r="N78" s="9"/>
      <c r="O78" s="9"/>
      <c r="P78" s="9"/>
      <c r="Q78" s="9"/>
      <c r="R78" s="9"/>
      <c r="S78" s="9"/>
      <c r="T78" s="9"/>
      <c r="U78" s="40"/>
      <c r="V78" s="40"/>
      <c r="W78" s="40"/>
      <c r="X78" s="40"/>
      <c r="Y78" s="40"/>
      <c r="Z78" s="40"/>
      <c r="AA78" s="40"/>
    </row>
    <row r="79" spans="1:27" s="6" customFormat="1" ht="15" x14ac:dyDescent="0.25">
      <c r="A79" s="9"/>
      <c r="B79" s="9"/>
      <c r="C79" s="9"/>
      <c r="D79" s="9"/>
      <c r="E79" s="9"/>
      <c r="F79" s="9"/>
      <c r="G79" s="9"/>
      <c r="H79" s="9"/>
      <c r="I79" s="9"/>
      <c r="J79" s="9"/>
      <c r="K79" s="9"/>
      <c r="L79" s="9"/>
      <c r="M79" s="9"/>
      <c r="N79" s="9"/>
      <c r="O79" s="9"/>
      <c r="P79" s="9"/>
      <c r="Q79" s="9"/>
      <c r="R79" s="9"/>
      <c r="S79" s="9"/>
      <c r="T79" s="9"/>
      <c r="U79" s="40"/>
      <c r="V79" s="40"/>
      <c r="W79" s="40"/>
      <c r="X79" s="40"/>
      <c r="Y79" s="40"/>
      <c r="Z79" s="40"/>
      <c r="AA79" s="40"/>
    </row>
    <row r="80" spans="1:27" s="6" customFormat="1" ht="15" x14ac:dyDescent="0.25">
      <c r="A80" s="9"/>
      <c r="B80" s="9"/>
      <c r="C80" s="9"/>
      <c r="D80" s="9"/>
      <c r="E80" s="9"/>
      <c r="F80" s="9"/>
      <c r="G80" s="9"/>
      <c r="H80" s="9"/>
      <c r="I80" s="9"/>
      <c r="J80" s="9"/>
      <c r="K80" s="9"/>
      <c r="L80" s="9"/>
      <c r="M80" s="9"/>
      <c r="N80" s="9"/>
      <c r="O80" s="9"/>
      <c r="P80" s="9"/>
      <c r="Q80" s="9"/>
      <c r="R80" s="9"/>
      <c r="S80" s="9"/>
      <c r="T80" s="9"/>
      <c r="U80" s="40"/>
      <c r="V80" s="40"/>
      <c r="W80" s="40"/>
      <c r="X80" s="40"/>
      <c r="Y80" s="40"/>
      <c r="Z80" s="40"/>
      <c r="AA80" s="40"/>
    </row>
    <row r="81" spans="1:27" s="6" customFormat="1" ht="15" x14ac:dyDescent="0.25">
      <c r="A81" s="9"/>
      <c r="B81" s="9"/>
      <c r="C81" s="9"/>
      <c r="D81" s="9"/>
      <c r="E81" s="9"/>
      <c r="F81" s="9"/>
      <c r="G81" s="9"/>
      <c r="H81" s="9"/>
      <c r="I81" s="9"/>
      <c r="J81" s="9"/>
      <c r="K81" s="9"/>
      <c r="L81" s="9"/>
      <c r="M81" s="9"/>
      <c r="N81" s="9"/>
      <c r="O81" s="9"/>
      <c r="P81" s="9"/>
      <c r="Q81" s="9"/>
      <c r="R81" s="9"/>
      <c r="S81" s="9"/>
      <c r="T81" s="9"/>
      <c r="U81" s="40"/>
      <c r="V81" s="40"/>
      <c r="W81" s="40"/>
      <c r="X81" s="40"/>
      <c r="Y81" s="40"/>
      <c r="Z81" s="40"/>
      <c r="AA81" s="40"/>
    </row>
    <row r="82" spans="1:27" s="6" customFormat="1" ht="15" x14ac:dyDescent="0.25">
      <c r="A82" s="9"/>
      <c r="B82" s="9"/>
      <c r="C82" s="9"/>
      <c r="D82" s="9"/>
      <c r="E82" s="9"/>
      <c r="F82" s="9"/>
      <c r="G82" s="9"/>
      <c r="H82" s="9"/>
      <c r="I82" s="9"/>
      <c r="J82" s="9"/>
      <c r="K82" s="9"/>
      <c r="L82" s="9"/>
      <c r="M82" s="9"/>
      <c r="N82" s="9"/>
      <c r="O82" s="9"/>
      <c r="P82" s="9"/>
      <c r="Q82" s="9"/>
      <c r="R82" s="9"/>
      <c r="S82" s="9"/>
      <c r="T82" s="9"/>
      <c r="U82" s="40"/>
      <c r="V82" s="40"/>
      <c r="W82" s="40"/>
      <c r="X82" s="40"/>
      <c r="Y82" s="40"/>
      <c r="Z82" s="40"/>
      <c r="AA82" s="40"/>
    </row>
    <row r="83" spans="1:27" s="6" customFormat="1" ht="15" x14ac:dyDescent="0.25">
      <c r="A83" s="9"/>
      <c r="B83" s="9"/>
      <c r="C83" s="9"/>
      <c r="D83" s="9"/>
      <c r="E83" s="9"/>
      <c r="F83" s="9"/>
      <c r="G83" s="9"/>
      <c r="H83" s="9"/>
      <c r="I83" s="9"/>
      <c r="J83" s="9"/>
      <c r="K83" s="9"/>
      <c r="L83" s="9"/>
      <c r="M83" s="9"/>
      <c r="N83" s="9"/>
      <c r="O83" s="9"/>
      <c r="P83" s="9"/>
      <c r="Q83" s="9"/>
      <c r="R83" s="9"/>
      <c r="S83" s="9"/>
      <c r="T83" s="9"/>
      <c r="U83" s="40"/>
      <c r="V83" s="40"/>
      <c r="W83" s="40"/>
      <c r="X83" s="40"/>
      <c r="Y83" s="40"/>
      <c r="Z83" s="40"/>
      <c r="AA83" s="40"/>
    </row>
    <row r="84" spans="1:27" s="6" customFormat="1" ht="15" x14ac:dyDescent="0.25">
      <c r="A84" s="9"/>
      <c r="B84" s="9"/>
      <c r="C84" s="9"/>
      <c r="D84" s="9"/>
      <c r="E84" s="9"/>
      <c r="F84" s="9"/>
      <c r="G84" s="9"/>
      <c r="H84" s="9"/>
      <c r="I84" s="9"/>
      <c r="J84" s="9"/>
      <c r="K84" s="9"/>
      <c r="L84" s="9"/>
      <c r="M84" s="9"/>
      <c r="N84" s="9"/>
      <c r="O84" s="9"/>
      <c r="P84" s="9"/>
      <c r="Q84" s="9"/>
      <c r="R84" s="9"/>
      <c r="S84" s="9"/>
      <c r="T84" s="9"/>
      <c r="U84" s="40"/>
      <c r="V84" s="40"/>
      <c r="W84" s="40"/>
      <c r="X84" s="40"/>
      <c r="Y84" s="40"/>
      <c r="Z84" s="40"/>
      <c r="AA84" s="40"/>
    </row>
    <row r="85" spans="1:27" s="6" customFormat="1" ht="15" x14ac:dyDescent="0.25">
      <c r="A85" s="9"/>
      <c r="B85" s="9"/>
      <c r="C85" s="9"/>
      <c r="D85" s="9"/>
      <c r="E85" s="9"/>
      <c r="F85" s="9"/>
      <c r="G85" s="9"/>
      <c r="H85" s="9"/>
      <c r="I85" s="9"/>
      <c r="J85" s="9"/>
      <c r="K85" s="9"/>
      <c r="L85" s="9"/>
      <c r="M85" s="9"/>
      <c r="N85" s="9"/>
      <c r="O85" s="9"/>
      <c r="P85" s="9"/>
      <c r="Q85" s="9"/>
      <c r="R85" s="9"/>
      <c r="S85" s="9"/>
      <c r="T85" s="9"/>
      <c r="U85" s="40"/>
      <c r="V85" s="40"/>
      <c r="W85" s="40"/>
      <c r="X85" s="40"/>
      <c r="Y85" s="40"/>
      <c r="Z85" s="40"/>
      <c r="AA85" s="40"/>
    </row>
    <row r="86" spans="1:27" s="6" customFormat="1" ht="15" x14ac:dyDescent="0.25">
      <c r="A86" s="9"/>
      <c r="B86" s="9"/>
      <c r="C86" s="9"/>
      <c r="D86" s="9"/>
      <c r="E86" s="9"/>
      <c r="F86" s="9"/>
      <c r="G86" s="9"/>
      <c r="H86" s="9"/>
      <c r="I86" s="9"/>
      <c r="J86" s="9"/>
      <c r="K86" s="9"/>
      <c r="L86" s="9"/>
      <c r="M86" s="9"/>
      <c r="N86" s="9"/>
      <c r="O86" s="9"/>
      <c r="P86" s="9"/>
      <c r="Q86" s="9"/>
      <c r="R86" s="9"/>
      <c r="S86" s="9"/>
      <c r="T86" s="9"/>
      <c r="U86" s="40"/>
      <c r="V86" s="40"/>
      <c r="W86" s="40"/>
      <c r="X86" s="40"/>
      <c r="Y86" s="40"/>
      <c r="Z86" s="40"/>
      <c r="AA86" s="40"/>
    </row>
    <row r="87" spans="1:27" s="6" customFormat="1" ht="15" x14ac:dyDescent="0.25">
      <c r="A87" s="9"/>
      <c r="B87" s="9"/>
      <c r="C87" s="9"/>
      <c r="D87" s="9"/>
      <c r="E87" s="9"/>
      <c r="F87" s="9"/>
      <c r="G87" s="9"/>
      <c r="H87" s="9"/>
      <c r="I87" s="9"/>
      <c r="J87" s="9"/>
      <c r="K87" s="9"/>
      <c r="L87" s="9"/>
      <c r="M87" s="9"/>
      <c r="N87" s="9"/>
      <c r="O87" s="9"/>
      <c r="P87" s="9"/>
      <c r="Q87" s="9"/>
      <c r="R87" s="9"/>
      <c r="S87" s="9"/>
      <c r="T87" s="9"/>
      <c r="U87" s="40"/>
      <c r="V87" s="40"/>
      <c r="W87" s="40"/>
      <c r="X87" s="40"/>
      <c r="Y87" s="40"/>
      <c r="Z87" s="40"/>
      <c r="AA87" s="40"/>
    </row>
    <row r="88" spans="1:27" s="6" customFormat="1" ht="15" x14ac:dyDescent="0.25">
      <c r="A88" s="9"/>
      <c r="B88" s="9"/>
      <c r="C88" s="9"/>
      <c r="D88" s="9"/>
      <c r="E88" s="9"/>
      <c r="F88" s="9"/>
      <c r="G88" s="9"/>
      <c r="H88" s="9"/>
      <c r="I88" s="9"/>
      <c r="J88" s="9"/>
      <c r="K88" s="9"/>
      <c r="L88" s="9"/>
      <c r="M88" s="9"/>
      <c r="N88" s="9"/>
      <c r="O88" s="9"/>
      <c r="P88" s="9"/>
      <c r="Q88" s="9"/>
      <c r="R88" s="9"/>
      <c r="S88" s="9"/>
      <c r="T88" s="9"/>
      <c r="U88" s="40"/>
      <c r="V88" s="40"/>
      <c r="W88" s="40"/>
      <c r="X88" s="40"/>
      <c r="Y88" s="40"/>
      <c r="Z88" s="40"/>
      <c r="AA88" s="40"/>
    </row>
    <row r="89" spans="1:27" s="6" customFormat="1" ht="15" x14ac:dyDescent="0.25">
      <c r="A89" s="9"/>
      <c r="B89" s="9"/>
      <c r="C89" s="9"/>
      <c r="D89" s="9"/>
      <c r="E89" s="9"/>
      <c r="F89" s="9"/>
      <c r="G89" s="9"/>
      <c r="H89" s="9"/>
      <c r="I89" s="9"/>
      <c r="J89" s="9"/>
      <c r="K89" s="9"/>
      <c r="L89" s="9"/>
      <c r="M89" s="9"/>
      <c r="N89" s="9"/>
      <c r="O89" s="9"/>
      <c r="P89" s="9"/>
      <c r="Q89" s="9"/>
      <c r="R89" s="9"/>
      <c r="S89" s="9"/>
      <c r="T89" s="9"/>
      <c r="U89" s="40"/>
      <c r="V89" s="40"/>
      <c r="W89" s="40"/>
      <c r="X89" s="40"/>
      <c r="Y89" s="40"/>
      <c r="Z89" s="40"/>
      <c r="AA89" s="40"/>
    </row>
    <row r="90" spans="1:27" s="6" customFormat="1" ht="15" x14ac:dyDescent="0.25">
      <c r="A90" s="9"/>
      <c r="B90" s="9"/>
      <c r="C90" s="9"/>
      <c r="D90" s="9"/>
      <c r="E90" s="9"/>
      <c r="F90" s="9"/>
      <c r="G90" s="9"/>
      <c r="H90" s="9"/>
      <c r="I90" s="9"/>
      <c r="J90" s="9"/>
      <c r="K90" s="9"/>
      <c r="L90" s="9"/>
      <c r="M90" s="9"/>
      <c r="N90" s="9"/>
      <c r="O90" s="9"/>
      <c r="P90" s="9"/>
      <c r="Q90" s="9"/>
      <c r="R90" s="9"/>
      <c r="S90" s="9"/>
      <c r="T90" s="9"/>
      <c r="U90" s="40"/>
      <c r="V90" s="40"/>
      <c r="W90" s="40"/>
      <c r="X90" s="40"/>
      <c r="Y90" s="40"/>
      <c r="Z90" s="40"/>
      <c r="AA90" s="40"/>
    </row>
    <row r="91" spans="1:27" s="6" customFormat="1" ht="15" x14ac:dyDescent="0.25">
      <c r="A91" s="9"/>
      <c r="B91" s="9"/>
      <c r="C91" s="9"/>
      <c r="D91" s="9"/>
      <c r="E91" s="9"/>
      <c r="F91" s="9"/>
      <c r="G91" s="9"/>
      <c r="H91" s="9"/>
      <c r="I91" s="9"/>
      <c r="J91" s="9"/>
      <c r="K91" s="9"/>
      <c r="L91" s="9"/>
      <c r="M91" s="9"/>
      <c r="N91" s="9"/>
      <c r="O91" s="9"/>
      <c r="P91" s="9"/>
      <c r="Q91" s="9"/>
      <c r="R91" s="9"/>
      <c r="S91" s="9"/>
      <c r="T91" s="9"/>
      <c r="U91" s="40"/>
      <c r="V91" s="40"/>
      <c r="W91" s="40"/>
      <c r="X91" s="40"/>
      <c r="Y91" s="40"/>
      <c r="Z91" s="40"/>
      <c r="AA91" s="40"/>
    </row>
    <row r="92" spans="1:27" s="6" customFormat="1" ht="15" x14ac:dyDescent="0.25">
      <c r="A92" s="9"/>
      <c r="B92" s="9"/>
      <c r="C92" s="9"/>
      <c r="D92" s="9"/>
      <c r="E92" s="9"/>
      <c r="F92" s="9"/>
      <c r="G92" s="9"/>
      <c r="H92" s="9"/>
      <c r="I92" s="9"/>
      <c r="J92" s="9"/>
      <c r="K92" s="9"/>
      <c r="L92" s="9"/>
      <c r="M92" s="9"/>
      <c r="N92" s="9"/>
      <c r="O92" s="9"/>
      <c r="P92" s="9"/>
      <c r="Q92" s="9"/>
      <c r="R92" s="9"/>
      <c r="S92" s="9"/>
      <c r="T92" s="9"/>
      <c r="U92" s="40"/>
      <c r="V92" s="40"/>
      <c r="W92" s="40"/>
      <c r="X92" s="40"/>
      <c r="Y92" s="40"/>
      <c r="Z92" s="40"/>
      <c r="AA92" s="40"/>
    </row>
    <row r="93" spans="1:27" s="6" customFormat="1" ht="15" x14ac:dyDescent="0.25">
      <c r="A93" s="9"/>
      <c r="B93" s="9"/>
      <c r="C93" s="9"/>
      <c r="D93" s="9"/>
      <c r="E93" s="9"/>
      <c r="F93" s="9"/>
      <c r="G93" s="9"/>
      <c r="H93" s="9"/>
      <c r="I93" s="9"/>
      <c r="J93" s="9"/>
      <c r="K93" s="9"/>
      <c r="L93" s="9"/>
      <c r="M93" s="9"/>
      <c r="N93" s="9"/>
      <c r="O93" s="9"/>
      <c r="P93" s="9"/>
      <c r="Q93" s="9"/>
      <c r="R93" s="9"/>
      <c r="S93" s="9"/>
      <c r="T93" s="9"/>
      <c r="U93" s="40"/>
      <c r="V93" s="40"/>
      <c r="W93" s="40"/>
      <c r="X93" s="40"/>
      <c r="Y93" s="40"/>
      <c r="Z93" s="40"/>
      <c r="AA93" s="40"/>
    </row>
    <row r="94" spans="1:27" s="6" customFormat="1" ht="15" x14ac:dyDescent="0.25">
      <c r="A94" s="9"/>
      <c r="B94" s="9"/>
      <c r="C94" s="9"/>
      <c r="D94" s="9"/>
      <c r="E94" s="9"/>
      <c r="F94" s="9"/>
      <c r="G94" s="9"/>
      <c r="H94" s="9"/>
      <c r="I94" s="9"/>
      <c r="J94" s="9"/>
      <c r="K94" s="9"/>
      <c r="L94" s="9"/>
      <c r="M94" s="9"/>
      <c r="N94" s="9"/>
      <c r="O94" s="9"/>
      <c r="P94" s="9"/>
      <c r="Q94" s="9"/>
      <c r="R94" s="9"/>
      <c r="S94" s="9"/>
      <c r="T94" s="9"/>
      <c r="U94" s="40"/>
      <c r="V94" s="40"/>
      <c r="W94" s="40"/>
      <c r="X94" s="40"/>
      <c r="Y94" s="40"/>
      <c r="Z94" s="40"/>
      <c r="AA94" s="40"/>
    </row>
    <row r="95" spans="1:27" s="6" customFormat="1" ht="15" x14ac:dyDescent="0.25">
      <c r="A95" s="9"/>
      <c r="B95" s="9"/>
      <c r="C95" s="9"/>
      <c r="D95" s="9"/>
      <c r="E95" s="9"/>
      <c r="F95" s="9"/>
      <c r="G95" s="9"/>
      <c r="H95" s="9"/>
      <c r="I95" s="9"/>
      <c r="J95" s="9"/>
      <c r="K95" s="9"/>
      <c r="L95" s="9"/>
      <c r="M95" s="9"/>
      <c r="N95" s="9"/>
      <c r="O95" s="9"/>
      <c r="P95" s="9"/>
      <c r="Q95" s="9"/>
      <c r="R95" s="9"/>
      <c r="S95" s="9"/>
      <c r="T95" s="9"/>
      <c r="U95" s="40"/>
      <c r="V95" s="40"/>
      <c r="W95" s="40"/>
      <c r="X95" s="40"/>
      <c r="Y95" s="40"/>
      <c r="Z95" s="40"/>
      <c r="AA95" s="40"/>
    </row>
    <row r="96" spans="1:27" s="6" customFormat="1" ht="15" x14ac:dyDescent="0.25">
      <c r="A96" s="9"/>
      <c r="B96" s="9"/>
      <c r="C96" s="9"/>
      <c r="D96" s="9"/>
      <c r="E96" s="9"/>
      <c r="F96" s="9"/>
      <c r="G96" s="9"/>
      <c r="H96" s="9"/>
      <c r="I96" s="9"/>
      <c r="J96" s="9"/>
      <c r="K96" s="9"/>
      <c r="L96" s="9"/>
      <c r="M96" s="9"/>
      <c r="N96" s="9"/>
      <c r="O96" s="9"/>
      <c r="P96" s="9"/>
      <c r="Q96" s="9"/>
      <c r="R96" s="9"/>
      <c r="S96" s="9"/>
      <c r="T96" s="9"/>
      <c r="U96" s="40"/>
      <c r="V96" s="40"/>
      <c r="W96" s="40"/>
      <c r="X96" s="40"/>
      <c r="Y96" s="40"/>
      <c r="Z96" s="40"/>
      <c r="AA96" s="40"/>
    </row>
    <row r="97" spans="1:27" s="6" customFormat="1" ht="15" x14ac:dyDescent="0.25">
      <c r="A97" s="9"/>
      <c r="B97" s="9"/>
      <c r="C97" s="9"/>
      <c r="D97" s="9"/>
      <c r="E97" s="9"/>
      <c r="F97" s="9"/>
      <c r="G97" s="9"/>
      <c r="H97" s="9"/>
      <c r="I97" s="9"/>
      <c r="J97" s="9"/>
      <c r="K97" s="9"/>
      <c r="L97" s="9"/>
      <c r="M97" s="9"/>
      <c r="N97" s="9"/>
      <c r="O97" s="9"/>
      <c r="P97" s="9"/>
      <c r="Q97" s="9"/>
      <c r="R97" s="9"/>
      <c r="S97" s="9"/>
      <c r="T97" s="9"/>
      <c r="U97" s="40"/>
      <c r="V97" s="40"/>
      <c r="W97" s="40"/>
      <c r="X97" s="40"/>
      <c r="Y97" s="40"/>
      <c r="Z97" s="40"/>
      <c r="AA97" s="40"/>
    </row>
    <row r="98" spans="1:27" s="6" customFormat="1" ht="15" x14ac:dyDescent="0.25">
      <c r="A98" s="9"/>
      <c r="B98" s="9"/>
      <c r="C98" s="9"/>
      <c r="D98" s="9"/>
      <c r="E98" s="9"/>
      <c r="F98" s="9"/>
      <c r="G98" s="9"/>
      <c r="H98" s="9"/>
      <c r="I98" s="9"/>
      <c r="J98" s="9"/>
      <c r="K98" s="9"/>
      <c r="L98" s="9"/>
      <c r="M98" s="9"/>
      <c r="N98" s="9"/>
      <c r="O98" s="9"/>
      <c r="P98" s="9"/>
      <c r="Q98" s="9"/>
      <c r="R98" s="9"/>
      <c r="S98" s="9"/>
      <c r="T98" s="9"/>
      <c r="U98" s="40"/>
      <c r="V98" s="40"/>
      <c r="W98" s="40"/>
      <c r="X98" s="40"/>
      <c r="Y98" s="40"/>
      <c r="Z98" s="40"/>
      <c r="AA98" s="40"/>
    </row>
    <row r="99" spans="1:27" s="6" customFormat="1" ht="15" x14ac:dyDescent="0.25">
      <c r="A99" s="9"/>
      <c r="B99" s="9"/>
      <c r="C99" s="9"/>
      <c r="D99" s="9"/>
      <c r="E99" s="9"/>
      <c r="F99" s="9"/>
      <c r="G99" s="9"/>
      <c r="H99" s="9"/>
      <c r="I99" s="9"/>
      <c r="J99" s="9"/>
      <c r="K99" s="9"/>
      <c r="L99" s="9"/>
      <c r="M99" s="9"/>
      <c r="N99" s="9"/>
      <c r="O99" s="9"/>
      <c r="P99" s="9"/>
      <c r="Q99" s="9"/>
      <c r="R99" s="9"/>
      <c r="S99" s="9"/>
      <c r="T99" s="9"/>
      <c r="U99" s="40"/>
      <c r="V99" s="40"/>
      <c r="W99" s="40"/>
      <c r="X99" s="40"/>
      <c r="Y99" s="40"/>
      <c r="Z99" s="40"/>
      <c r="AA99" s="40"/>
    </row>
    <row r="100" spans="1:27" s="6" customFormat="1" ht="15" x14ac:dyDescent="0.25">
      <c r="A100" s="9"/>
      <c r="B100" s="9"/>
      <c r="C100" s="9"/>
      <c r="D100" s="9"/>
      <c r="E100" s="9"/>
      <c r="F100" s="9"/>
      <c r="G100" s="9"/>
      <c r="H100" s="9"/>
      <c r="I100" s="9"/>
      <c r="J100" s="9"/>
      <c r="K100" s="9"/>
      <c r="L100" s="9"/>
      <c r="M100" s="9"/>
      <c r="N100" s="9"/>
      <c r="O100" s="9"/>
      <c r="P100" s="9"/>
      <c r="Q100" s="9"/>
      <c r="R100" s="9"/>
      <c r="S100" s="9"/>
      <c r="T100" s="9"/>
      <c r="U100" s="40"/>
      <c r="V100" s="40"/>
      <c r="W100" s="40"/>
      <c r="X100" s="40"/>
      <c r="Y100" s="40"/>
      <c r="Z100" s="40"/>
      <c r="AA100" s="40"/>
    </row>
    <row r="101" spans="1:27" s="6" customFormat="1" ht="15" x14ac:dyDescent="0.25">
      <c r="A101" s="9"/>
      <c r="B101" s="9"/>
      <c r="C101" s="9"/>
      <c r="D101" s="9"/>
      <c r="E101" s="9"/>
      <c r="F101" s="9"/>
      <c r="G101" s="9"/>
      <c r="H101" s="9"/>
      <c r="I101" s="9"/>
      <c r="J101" s="9"/>
      <c r="K101" s="9"/>
      <c r="L101" s="9"/>
      <c r="M101" s="9"/>
      <c r="N101" s="9"/>
      <c r="O101" s="9"/>
      <c r="P101" s="9"/>
      <c r="Q101" s="9"/>
      <c r="R101" s="9"/>
      <c r="S101" s="9"/>
      <c r="T101" s="9"/>
      <c r="U101" s="40"/>
      <c r="V101" s="40"/>
      <c r="W101" s="40"/>
      <c r="X101" s="40"/>
      <c r="Y101" s="40"/>
      <c r="Z101" s="40"/>
      <c r="AA101" s="40"/>
    </row>
    <row r="102" spans="1:27" s="6" customFormat="1" ht="15" x14ac:dyDescent="0.25">
      <c r="A102" s="9"/>
      <c r="B102" s="9"/>
      <c r="C102" s="9"/>
      <c r="D102" s="9"/>
      <c r="E102" s="9"/>
      <c r="F102" s="9"/>
      <c r="G102" s="9"/>
      <c r="H102" s="9"/>
      <c r="I102" s="9"/>
      <c r="J102" s="9"/>
      <c r="K102" s="9"/>
      <c r="L102" s="9"/>
      <c r="M102" s="9"/>
      <c r="N102" s="9"/>
      <c r="O102" s="9"/>
      <c r="P102" s="9"/>
      <c r="Q102" s="9"/>
      <c r="R102" s="9"/>
      <c r="S102" s="9"/>
      <c r="T102" s="9"/>
      <c r="U102" s="40"/>
      <c r="V102" s="40"/>
      <c r="W102" s="40"/>
      <c r="X102" s="40"/>
      <c r="Y102" s="40"/>
      <c r="Z102" s="40"/>
      <c r="AA102" s="40"/>
    </row>
    <row r="103" spans="1:27" s="6" customFormat="1" ht="15" x14ac:dyDescent="0.25">
      <c r="A103" s="9"/>
      <c r="B103" s="9"/>
      <c r="C103" s="9"/>
      <c r="D103" s="9"/>
      <c r="E103" s="9"/>
      <c r="F103" s="9"/>
      <c r="G103" s="9"/>
      <c r="H103" s="9"/>
      <c r="I103" s="9"/>
      <c r="J103" s="9"/>
      <c r="K103" s="9"/>
      <c r="L103" s="9"/>
      <c r="M103" s="9"/>
      <c r="N103" s="9"/>
      <c r="O103" s="9"/>
      <c r="P103" s="9"/>
      <c r="Q103" s="9"/>
      <c r="R103" s="9"/>
      <c r="S103" s="9"/>
      <c r="T103" s="9"/>
      <c r="U103" s="40"/>
      <c r="V103" s="40"/>
      <c r="W103" s="40"/>
      <c r="X103" s="40"/>
      <c r="Y103" s="40"/>
      <c r="Z103" s="40"/>
      <c r="AA103" s="40"/>
    </row>
    <row r="104" spans="1:27" s="6" customFormat="1" ht="15" x14ac:dyDescent="0.25">
      <c r="A104" s="9"/>
      <c r="B104" s="9"/>
      <c r="C104" s="9"/>
      <c r="D104" s="9"/>
      <c r="E104" s="9"/>
      <c r="F104" s="9"/>
      <c r="G104" s="9"/>
      <c r="H104" s="9"/>
      <c r="I104" s="9"/>
      <c r="J104" s="9"/>
      <c r="K104" s="9"/>
      <c r="L104" s="9"/>
      <c r="M104" s="9"/>
      <c r="N104" s="9"/>
      <c r="O104" s="9"/>
      <c r="P104" s="9"/>
      <c r="Q104" s="9"/>
      <c r="R104" s="9"/>
      <c r="S104" s="9"/>
      <c r="T104" s="9"/>
      <c r="U104" s="40"/>
      <c r="V104" s="40"/>
      <c r="W104" s="40"/>
      <c r="X104" s="40"/>
      <c r="Y104" s="40"/>
      <c r="Z104" s="40"/>
      <c r="AA104" s="40"/>
    </row>
    <row r="105" spans="1:27" s="13" customFormat="1" x14ac:dyDescent="0.25">
      <c r="A105" s="9"/>
      <c r="B105" s="9"/>
      <c r="C105" s="9"/>
      <c r="D105" s="9"/>
      <c r="E105" s="9"/>
      <c r="F105" s="9"/>
      <c r="G105" s="9"/>
      <c r="H105" s="9"/>
      <c r="I105" s="9"/>
      <c r="J105" s="9"/>
      <c r="K105" s="9"/>
      <c r="L105" s="9"/>
      <c r="M105" s="9"/>
      <c r="N105" s="9"/>
      <c r="O105" s="9"/>
      <c r="P105" s="9"/>
      <c r="Q105" s="9"/>
      <c r="R105" s="9"/>
      <c r="S105" s="9"/>
      <c r="T105" s="9"/>
      <c r="U105" s="40"/>
      <c r="V105" s="40"/>
      <c r="W105" s="40"/>
      <c r="X105" s="40"/>
      <c r="Y105" s="40"/>
      <c r="Z105" s="40"/>
      <c r="AA105" s="40"/>
    </row>
    <row r="106" spans="1:27" s="13" customFormat="1" x14ac:dyDescent="0.25">
      <c r="A106" s="9"/>
      <c r="B106" s="9"/>
      <c r="C106" s="9"/>
      <c r="D106" s="9"/>
      <c r="E106" s="9"/>
      <c r="F106" s="9"/>
      <c r="G106" s="9"/>
      <c r="H106" s="9"/>
      <c r="I106" s="9"/>
      <c r="J106" s="9"/>
      <c r="K106" s="9"/>
      <c r="L106" s="9"/>
      <c r="M106" s="9"/>
      <c r="N106" s="9"/>
      <c r="O106" s="9"/>
      <c r="P106" s="9"/>
      <c r="Q106" s="9"/>
      <c r="R106" s="9"/>
      <c r="S106" s="9"/>
      <c r="T106" s="9"/>
      <c r="U106" s="40"/>
      <c r="V106" s="40"/>
      <c r="W106" s="40"/>
      <c r="X106" s="40"/>
      <c r="Y106" s="40"/>
      <c r="Z106" s="40"/>
      <c r="AA106" s="40"/>
    </row>
    <row r="107" spans="1:27" s="13" customFormat="1" x14ac:dyDescent="0.25">
      <c r="A107" s="9"/>
      <c r="B107" s="9"/>
      <c r="C107" s="9"/>
      <c r="D107" s="9"/>
      <c r="E107" s="9"/>
      <c r="F107" s="9"/>
      <c r="G107" s="9"/>
      <c r="H107" s="9"/>
      <c r="I107" s="9"/>
      <c r="J107" s="9"/>
      <c r="K107" s="9"/>
      <c r="L107" s="9"/>
      <c r="M107" s="9"/>
      <c r="N107" s="9"/>
      <c r="O107" s="9"/>
      <c r="P107" s="9"/>
      <c r="Q107" s="9"/>
      <c r="R107" s="9"/>
      <c r="S107" s="9"/>
      <c r="T107" s="9"/>
      <c r="U107" s="40"/>
      <c r="V107" s="40"/>
      <c r="W107" s="40"/>
      <c r="X107" s="40"/>
      <c r="Y107" s="40"/>
      <c r="Z107" s="40"/>
      <c r="AA107" s="40"/>
    </row>
    <row r="108" spans="1:27" s="13" customFormat="1" x14ac:dyDescent="0.25">
      <c r="A108" s="9"/>
      <c r="B108" s="9"/>
      <c r="C108" s="9"/>
      <c r="D108" s="9"/>
      <c r="E108" s="9"/>
      <c r="F108" s="9"/>
      <c r="G108" s="9"/>
      <c r="H108" s="9"/>
      <c r="I108" s="9"/>
      <c r="J108" s="9"/>
      <c r="K108" s="9"/>
      <c r="L108" s="9"/>
      <c r="M108" s="9"/>
      <c r="N108" s="9"/>
      <c r="O108" s="9"/>
      <c r="P108" s="9"/>
      <c r="Q108" s="9"/>
      <c r="R108" s="9"/>
      <c r="S108" s="9"/>
      <c r="T108" s="9"/>
      <c r="U108" s="40"/>
      <c r="V108" s="40"/>
      <c r="W108" s="40"/>
      <c r="X108" s="40"/>
      <c r="Y108" s="40"/>
      <c r="Z108" s="40"/>
      <c r="AA108" s="40"/>
    </row>
    <row r="109" spans="1:27" s="13" customFormat="1" x14ac:dyDescent="0.25">
      <c r="A109" s="9"/>
      <c r="B109" s="9"/>
      <c r="C109" s="9"/>
      <c r="D109" s="9"/>
      <c r="E109" s="9"/>
      <c r="F109" s="9"/>
      <c r="G109" s="9"/>
      <c r="H109" s="9"/>
      <c r="I109" s="9"/>
      <c r="J109" s="9"/>
      <c r="K109" s="9"/>
      <c r="L109" s="9"/>
      <c r="M109" s="9"/>
      <c r="N109" s="9"/>
      <c r="O109" s="9"/>
      <c r="P109" s="9"/>
      <c r="Q109" s="9"/>
      <c r="R109" s="9"/>
      <c r="S109" s="9"/>
      <c r="T109" s="9"/>
      <c r="U109" s="40"/>
      <c r="V109" s="40"/>
      <c r="W109" s="40"/>
      <c r="X109" s="40"/>
      <c r="Y109" s="40"/>
      <c r="Z109" s="40"/>
      <c r="AA109" s="40"/>
    </row>
    <row r="110" spans="1:27" s="13" customFormat="1" x14ac:dyDescent="0.25">
      <c r="A110" s="9"/>
      <c r="B110" s="9"/>
      <c r="C110" s="9"/>
      <c r="D110" s="9"/>
      <c r="E110" s="9"/>
      <c r="F110" s="9"/>
      <c r="G110" s="9"/>
      <c r="H110" s="9"/>
      <c r="I110" s="9"/>
      <c r="J110" s="9"/>
      <c r="K110" s="9"/>
      <c r="L110" s="9"/>
      <c r="M110" s="9"/>
      <c r="N110" s="9"/>
      <c r="O110" s="9"/>
      <c r="P110" s="9"/>
      <c r="Q110" s="9"/>
      <c r="R110" s="9"/>
      <c r="S110" s="9"/>
      <c r="T110" s="9"/>
      <c r="U110" s="40"/>
      <c r="V110" s="40"/>
      <c r="W110" s="40"/>
      <c r="X110" s="40"/>
      <c r="Y110" s="40"/>
      <c r="Z110" s="40"/>
      <c r="AA110" s="40"/>
    </row>
    <row r="111" spans="1:27" s="13" customFormat="1" x14ac:dyDescent="0.25">
      <c r="A111" s="9"/>
      <c r="B111" s="9"/>
      <c r="C111" s="9"/>
      <c r="D111" s="9"/>
      <c r="E111" s="9"/>
      <c r="F111" s="9"/>
      <c r="G111" s="9"/>
      <c r="H111" s="9"/>
      <c r="I111" s="9"/>
      <c r="J111" s="9"/>
      <c r="K111" s="9"/>
      <c r="L111" s="9"/>
      <c r="M111" s="9"/>
      <c r="N111" s="9"/>
      <c r="O111" s="9"/>
      <c r="P111" s="9"/>
      <c r="Q111" s="9"/>
      <c r="R111" s="9"/>
      <c r="S111" s="9"/>
      <c r="T111" s="9"/>
      <c r="U111" s="40"/>
      <c r="V111" s="40"/>
      <c r="W111" s="40"/>
      <c r="X111" s="40"/>
      <c r="Y111" s="40"/>
      <c r="Z111" s="40"/>
      <c r="AA111" s="40"/>
    </row>
    <row r="112" spans="1:27" s="13" customFormat="1" x14ac:dyDescent="0.25">
      <c r="A112" s="9"/>
      <c r="B112" s="9"/>
      <c r="C112" s="9"/>
      <c r="D112" s="9"/>
      <c r="E112" s="9"/>
      <c r="F112" s="9"/>
      <c r="G112" s="9"/>
      <c r="H112" s="9"/>
      <c r="I112" s="9"/>
      <c r="J112" s="9"/>
      <c r="K112" s="9"/>
      <c r="L112" s="9"/>
      <c r="M112" s="9"/>
      <c r="N112" s="9"/>
      <c r="O112" s="9"/>
      <c r="P112" s="9"/>
      <c r="Q112" s="9"/>
      <c r="R112" s="9"/>
      <c r="S112" s="9"/>
      <c r="T112" s="9"/>
      <c r="U112" s="40"/>
      <c r="V112" s="40"/>
      <c r="W112" s="40"/>
      <c r="X112" s="40"/>
      <c r="Y112" s="40"/>
      <c r="Z112" s="40"/>
      <c r="AA112" s="40"/>
    </row>
    <row r="113" spans="1:27" s="13" customFormat="1" x14ac:dyDescent="0.25">
      <c r="A113" s="9"/>
      <c r="B113" s="9"/>
      <c r="C113" s="9"/>
      <c r="D113" s="9"/>
      <c r="E113" s="9"/>
      <c r="F113" s="9"/>
      <c r="G113" s="9"/>
      <c r="H113" s="9"/>
      <c r="I113" s="9"/>
      <c r="J113" s="9"/>
      <c r="K113" s="9"/>
      <c r="L113" s="9"/>
      <c r="M113" s="9"/>
      <c r="N113" s="9"/>
      <c r="O113" s="9"/>
      <c r="P113" s="9"/>
      <c r="Q113" s="9"/>
      <c r="R113" s="9"/>
      <c r="S113" s="9"/>
      <c r="T113" s="9"/>
      <c r="U113" s="40"/>
      <c r="V113" s="40"/>
      <c r="W113" s="40"/>
      <c r="X113" s="40"/>
      <c r="Y113" s="40"/>
      <c r="Z113" s="40"/>
      <c r="AA113" s="40"/>
    </row>
    <row r="114" spans="1:27" s="13" customFormat="1" x14ac:dyDescent="0.25">
      <c r="A114" s="9"/>
      <c r="B114" s="9"/>
      <c r="C114" s="9"/>
      <c r="D114" s="9"/>
      <c r="E114" s="9"/>
      <c r="F114" s="9"/>
      <c r="G114" s="9"/>
      <c r="H114" s="9"/>
      <c r="I114" s="9"/>
      <c r="J114" s="9"/>
      <c r="K114" s="9"/>
      <c r="L114" s="9"/>
      <c r="M114" s="9"/>
      <c r="N114" s="9"/>
      <c r="O114" s="9"/>
      <c r="P114" s="9"/>
      <c r="Q114" s="9"/>
      <c r="R114" s="9"/>
      <c r="S114" s="9"/>
      <c r="T114" s="9"/>
      <c r="U114" s="40"/>
      <c r="V114" s="40"/>
      <c r="W114" s="40"/>
      <c r="X114" s="40"/>
      <c r="Y114" s="40"/>
      <c r="Z114" s="40"/>
      <c r="AA114" s="40"/>
    </row>
    <row r="115" spans="1:27" s="13" customFormat="1" x14ac:dyDescent="0.25">
      <c r="A115" s="9"/>
      <c r="B115" s="9"/>
      <c r="C115" s="9"/>
      <c r="D115" s="9"/>
      <c r="E115" s="9"/>
      <c r="F115" s="9"/>
      <c r="G115" s="9"/>
      <c r="H115" s="9"/>
      <c r="I115" s="9"/>
      <c r="J115" s="9"/>
      <c r="K115" s="9"/>
      <c r="L115" s="9"/>
      <c r="M115" s="9"/>
      <c r="N115" s="9"/>
      <c r="O115" s="9"/>
      <c r="P115" s="9"/>
      <c r="Q115" s="9"/>
      <c r="R115" s="9"/>
      <c r="S115" s="9"/>
      <c r="T115" s="9"/>
      <c r="U115" s="40"/>
      <c r="V115" s="40"/>
      <c r="W115" s="40"/>
      <c r="X115" s="40"/>
      <c r="Y115" s="40"/>
      <c r="Z115" s="40"/>
      <c r="AA115" s="40"/>
    </row>
    <row r="116" spans="1:27" s="13" customFormat="1" x14ac:dyDescent="0.25">
      <c r="A116" s="9"/>
      <c r="B116" s="9"/>
      <c r="C116" s="9"/>
      <c r="D116" s="9"/>
      <c r="E116" s="9"/>
      <c r="F116" s="9"/>
      <c r="G116" s="9"/>
      <c r="H116" s="9"/>
      <c r="I116" s="9"/>
      <c r="J116" s="9"/>
      <c r="K116" s="9"/>
      <c r="L116" s="9"/>
      <c r="M116" s="9"/>
      <c r="N116" s="9"/>
      <c r="O116" s="9"/>
      <c r="P116" s="9"/>
      <c r="Q116" s="9"/>
      <c r="R116" s="9"/>
      <c r="S116" s="9"/>
      <c r="T116" s="9"/>
      <c r="U116" s="40"/>
      <c r="V116" s="40"/>
      <c r="W116" s="40"/>
      <c r="X116" s="40"/>
      <c r="Y116" s="40"/>
      <c r="Z116" s="40"/>
      <c r="AA116" s="40"/>
    </row>
    <row r="117" spans="1:27" s="13" customFormat="1" x14ac:dyDescent="0.25">
      <c r="A117" s="9"/>
      <c r="B117" s="9"/>
      <c r="C117" s="9"/>
      <c r="D117" s="9"/>
      <c r="E117" s="9"/>
      <c r="F117" s="9"/>
      <c r="G117" s="9"/>
      <c r="H117" s="9"/>
      <c r="I117" s="9"/>
      <c r="J117" s="9"/>
      <c r="K117" s="9"/>
      <c r="L117" s="9"/>
      <c r="M117" s="9"/>
      <c r="N117" s="9"/>
      <c r="O117" s="9"/>
      <c r="P117" s="9"/>
      <c r="Q117" s="9"/>
      <c r="R117" s="9"/>
      <c r="S117" s="9"/>
      <c r="T117" s="9"/>
      <c r="U117" s="40"/>
      <c r="V117" s="40"/>
      <c r="W117" s="40"/>
      <c r="X117" s="40"/>
      <c r="Y117" s="40"/>
      <c r="Z117" s="40"/>
      <c r="AA117" s="40"/>
    </row>
    <row r="118" spans="1:27" s="13" customFormat="1" x14ac:dyDescent="0.25">
      <c r="A118" s="9"/>
      <c r="B118" s="9"/>
      <c r="C118" s="9"/>
      <c r="D118" s="9"/>
      <c r="E118" s="9"/>
      <c r="F118" s="9"/>
      <c r="G118" s="9"/>
      <c r="H118" s="9"/>
      <c r="I118" s="9"/>
      <c r="J118" s="9"/>
      <c r="K118" s="9"/>
      <c r="L118" s="9"/>
      <c r="M118" s="9"/>
      <c r="N118" s="9"/>
      <c r="O118" s="9"/>
      <c r="P118" s="9"/>
      <c r="Q118" s="9"/>
      <c r="R118" s="9"/>
      <c r="S118" s="9"/>
      <c r="T118" s="9"/>
      <c r="U118" s="40"/>
      <c r="V118" s="40"/>
      <c r="W118" s="40"/>
      <c r="X118" s="40"/>
      <c r="Y118" s="40"/>
      <c r="Z118" s="40"/>
      <c r="AA118" s="40"/>
    </row>
    <row r="119" spans="1:27" s="13" customFormat="1" x14ac:dyDescent="0.25">
      <c r="A119" s="9"/>
      <c r="B119" s="9"/>
      <c r="C119" s="9"/>
      <c r="D119" s="9"/>
      <c r="E119" s="9"/>
      <c r="F119" s="9"/>
      <c r="G119" s="9"/>
      <c r="H119" s="9"/>
      <c r="I119" s="9"/>
      <c r="J119" s="9"/>
      <c r="K119" s="9"/>
      <c r="L119" s="9"/>
      <c r="M119" s="9"/>
      <c r="N119" s="9"/>
      <c r="O119" s="9"/>
      <c r="P119" s="9"/>
      <c r="Q119" s="9"/>
      <c r="R119" s="9"/>
      <c r="S119" s="9"/>
      <c r="T119" s="9"/>
      <c r="U119" s="40"/>
      <c r="V119" s="40"/>
      <c r="W119" s="40"/>
      <c r="X119" s="40"/>
      <c r="Y119" s="40"/>
      <c r="Z119" s="40"/>
      <c r="AA119" s="40"/>
    </row>
    <row r="120" spans="1:27" s="13" customFormat="1" x14ac:dyDescent="0.25">
      <c r="A120" s="9"/>
      <c r="B120" s="9"/>
      <c r="C120" s="9"/>
      <c r="D120" s="9"/>
      <c r="E120" s="9"/>
      <c r="F120" s="9"/>
      <c r="G120" s="9"/>
      <c r="H120" s="9"/>
      <c r="I120" s="9"/>
      <c r="J120" s="9"/>
      <c r="K120" s="9"/>
      <c r="L120" s="9"/>
      <c r="M120" s="9"/>
      <c r="N120" s="9"/>
      <c r="O120" s="9"/>
      <c r="P120" s="9"/>
      <c r="Q120" s="9"/>
      <c r="R120" s="9"/>
      <c r="S120" s="9"/>
      <c r="T120" s="9"/>
      <c r="U120" s="40"/>
      <c r="V120" s="40"/>
      <c r="W120" s="40"/>
      <c r="X120" s="40"/>
      <c r="Y120" s="40"/>
      <c r="Z120" s="40"/>
      <c r="AA120" s="40"/>
    </row>
    <row r="121" spans="1:27" s="13" customFormat="1" x14ac:dyDescent="0.25">
      <c r="A121" s="9"/>
      <c r="B121" s="9"/>
      <c r="C121" s="9"/>
      <c r="D121" s="9"/>
      <c r="E121" s="9"/>
      <c r="F121" s="9"/>
      <c r="G121" s="9"/>
      <c r="H121" s="9"/>
      <c r="I121" s="9"/>
      <c r="J121" s="9"/>
      <c r="K121" s="9"/>
      <c r="L121" s="9"/>
      <c r="M121" s="9"/>
      <c r="N121" s="9"/>
      <c r="O121" s="9"/>
      <c r="P121" s="9"/>
      <c r="Q121" s="9"/>
      <c r="R121" s="9"/>
      <c r="S121" s="9"/>
      <c r="T121" s="9"/>
      <c r="U121" s="40"/>
      <c r="V121" s="40"/>
      <c r="W121" s="40"/>
      <c r="X121" s="40"/>
      <c r="Y121" s="40"/>
      <c r="Z121" s="40"/>
      <c r="AA121" s="40"/>
    </row>
    <row r="122" spans="1:27" s="13" customFormat="1" x14ac:dyDescent="0.25">
      <c r="A122" s="9"/>
      <c r="B122" s="9"/>
      <c r="C122" s="9"/>
      <c r="D122" s="9"/>
      <c r="E122" s="9"/>
      <c r="F122" s="9"/>
      <c r="G122" s="9"/>
      <c r="H122" s="9"/>
      <c r="I122" s="9"/>
      <c r="J122" s="9"/>
      <c r="K122" s="9"/>
      <c r="L122" s="9"/>
      <c r="M122" s="9"/>
      <c r="N122" s="9"/>
      <c r="O122" s="9"/>
      <c r="P122" s="9"/>
      <c r="Q122" s="9"/>
      <c r="R122" s="9"/>
      <c r="S122" s="9"/>
      <c r="T122" s="9"/>
      <c r="U122" s="40"/>
      <c r="V122" s="40"/>
      <c r="W122" s="40"/>
      <c r="X122" s="40"/>
      <c r="Y122" s="40"/>
      <c r="Z122" s="40"/>
      <c r="AA122" s="40"/>
    </row>
    <row r="123" spans="1:27" s="13" customFormat="1" x14ac:dyDescent="0.25">
      <c r="A123" s="9"/>
      <c r="B123" s="9"/>
      <c r="C123" s="9"/>
      <c r="D123" s="9"/>
      <c r="E123" s="9"/>
      <c r="F123" s="9"/>
      <c r="G123" s="9"/>
      <c r="H123" s="9"/>
      <c r="I123" s="9"/>
      <c r="J123" s="9"/>
      <c r="K123" s="9"/>
      <c r="L123" s="9"/>
      <c r="M123" s="9"/>
      <c r="N123" s="9"/>
      <c r="O123" s="9"/>
      <c r="P123" s="9"/>
      <c r="Q123" s="9"/>
      <c r="R123" s="9"/>
      <c r="S123" s="9"/>
      <c r="T123" s="9"/>
      <c r="U123" s="40"/>
      <c r="V123" s="40"/>
      <c r="W123" s="40"/>
      <c r="X123" s="40"/>
      <c r="Y123" s="40"/>
      <c r="Z123" s="40"/>
      <c r="AA123" s="40"/>
    </row>
    <row r="124" spans="1:27" s="13" customFormat="1" x14ac:dyDescent="0.25">
      <c r="A124" s="9"/>
      <c r="B124" s="9"/>
      <c r="C124" s="9"/>
      <c r="D124" s="9"/>
      <c r="E124" s="9"/>
      <c r="F124" s="9"/>
      <c r="G124" s="9"/>
      <c r="H124" s="9"/>
      <c r="I124" s="9"/>
      <c r="J124" s="9"/>
      <c r="K124" s="9"/>
      <c r="L124" s="9"/>
      <c r="M124" s="9"/>
      <c r="N124" s="9"/>
      <c r="O124" s="9"/>
      <c r="P124" s="9"/>
      <c r="Q124" s="9"/>
      <c r="R124" s="9"/>
      <c r="S124" s="9"/>
      <c r="T124" s="9"/>
      <c r="U124" s="40"/>
      <c r="V124" s="40"/>
      <c r="W124" s="40"/>
      <c r="X124" s="40"/>
      <c r="Y124" s="40"/>
      <c r="Z124" s="40"/>
      <c r="AA124" s="40"/>
    </row>
    <row r="125" spans="1:27" s="13" customFormat="1" x14ac:dyDescent="0.25">
      <c r="A125" s="9"/>
      <c r="B125" s="9"/>
      <c r="C125" s="9"/>
      <c r="D125" s="9"/>
      <c r="E125" s="9"/>
      <c r="F125" s="9"/>
      <c r="G125" s="9"/>
      <c r="H125" s="9"/>
      <c r="I125" s="9"/>
      <c r="J125" s="9"/>
      <c r="K125" s="9"/>
      <c r="L125" s="9"/>
      <c r="M125" s="9"/>
      <c r="N125" s="9"/>
      <c r="O125" s="9"/>
      <c r="P125" s="9"/>
      <c r="Q125" s="9"/>
      <c r="R125" s="9"/>
      <c r="S125" s="9"/>
      <c r="T125" s="9"/>
      <c r="U125" s="40"/>
      <c r="V125" s="40"/>
      <c r="W125" s="40"/>
      <c r="X125" s="40"/>
      <c r="Y125" s="40"/>
      <c r="Z125" s="40"/>
      <c r="AA125" s="40"/>
    </row>
    <row r="126" spans="1:27" s="13" customFormat="1" x14ac:dyDescent="0.25">
      <c r="A126" s="9"/>
      <c r="B126" s="9"/>
      <c r="C126" s="9"/>
      <c r="D126" s="9"/>
      <c r="E126" s="9"/>
      <c r="F126" s="9"/>
      <c r="G126" s="9"/>
      <c r="H126" s="9"/>
      <c r="I126" s="9"/>
      <c r="J126" s="9"/>
      <c r="K126" s="9"/>
      <c r="L126" s="9"/>
      <c r="M126" s="9"/>
      <c r="N126" s="9"/>
      <c r="O126" s="9"/>
      <c r="P126" s="9"/>
      <c r="Q126" s="9"/>
      <c r="R126" s="9"/>
      <c r="S126" s="9"/>
      <c r="T126" s="9"/>
      <c r="U126" s="40"/>
      <c r="V126" s="40"/>
      <c r="W126" s="40"/>
      <c r="X126" s="40"/>
      <c r="Y126" s="40"/>
      <c r="Z126" s="40"/>
      <c r="AA126" s="40"/>
    </row>
    <row r="127" spans="1:27" s="13" customFormat="1" x14ac:dyDescent="0.25">
      <c r="A127" s="9"/>
      <c r="B127" s="9"/>
      <c r="C127" s="9"/>
      <c r="D127" s="9"/>
      <c r="E127" s="9"/>
      <c r="F127" s="9"/>
      <c r="G127" s="9"/>
      <c r="H127" s="9"/>
      <c r="I127" s="9"/>
      <c r="J127" s="9"/>
      <c r="K127" s="9"/>
      <c r="L127" s="9"/>
      <c r="M127" s="9"/>
      <c r="N127" s="9"/>
      <c r="O127" s="9"/>
      <c r="P127" s="9"/>
      <c r="Q127" s="9"/>
      <c r="R127" s="9"/>
      <c r="S127" s="9"/>
      <c r="T127" s="9"/>
      <c r="U127" s="40"/>
      <c r="V127" s="40"/>
      <c r="W127" s="40"/>
      <c r="X127" s="40"/>
      <c r="Y127" s="40"/>
      <c r="Z127" s="40"/>
      <c r="AA127" s="40"/>
    </row>
    <row r="128" spans="1:27" s="13" customFormat="1" x14ac:dyDescent="0.25">
      <c r="A128" s="9"/>
      <c r="B128" s="9"/>
      <c r="C128" s="9"/>
      <c r="D128" s="9"/>
      <c r="E128" s="9"/>
      <c r="F128" s="9"/>
      <c r="G128" s="9"/>
      <c r="H128" s="9"/>
      <c r="I128" s="9"/>
      <c r="J128" s="9"/>
      <c r="K128" s="9"/>
      <c r="L128" s="9"/>
      <c r="M128" s="9"/>
      <c r="N128" s="9"/>
      <c r="O128" s="9"/>
      <c r="P128" s="9"/>
      <c r="Q128" s="9"/>
      <c r="R128" s="9"/>
      <c r="S128" s="9"/>
      <c r="T128" s="9"/>
      <c r="U128" s="40"/>
      <c r="V128" s="40"/>
      <c r="W128" s="40"/>
      <c r="X128" s="40"/>
      <c r="Y128" s="40"/>
      <c r="Z128" s="40"/>
      <c r="AA128" s="40"/>
    </row>
    <row r="129" spans="1:27" s="13" customFormat="1" x14ac:dyDescent="0.25">
      <c r="A129" s="9"/>
      <c r="B129" s="9"/>
      <c r="C129" s="9"/>
      <c r="D129" s="9"/>
      <c r="E129" s="9"/>
      <c r="F129" s="9"/>
      <c r="G129" s="9"/>
      <c r="H129" s="9"/>
      <c r="I129" s="9"/>
      <c r="J129" s="9"/>
      <c r="K129" s="9"/>
      <c r="L129" s="9"/>
      <c r="M129" s="9"/>
      <c r="N129" s="9"/>
      <c r="O129" s="9"/>
      <c r="P129" s="9"/>
      <c r="Q129" s="9"/>
      <c r="R129" s="9"/>
      <c r="S129" s="9"/>
      <c r="T129" s="9"/>
      <c r="U129" s="40"/>
      <c r="V129" s="40"/>
      <c r="W129" s="40"/>
      <c r="X129" s="40"/>
      <c r="Y129" s="40"/>
      <c r="Z129" s="40"/>
      <c r="AA129" s="40"/>
    </row>
    <row r="130" spans="1:27" s="13" customFormat="1" x14ac:dyDescent="0.25">
      <c r="A130" s="9"/>
      <c r="B130" s="9"/>
      <c r="C130" s="9"/>
      <c r="D130" s="9"/>
      <c r="E130" s="9"/>
      <c r="F130" s="9"/>
      <c r="G130" s="9"/>
      <c r="H130" s="9"/>
      <c r="I130" s="9"/>
      <c r="J130" s="9"/>
      <c r="K130" s="9"/>
      <c r="L130" s="9"/>
      <c r="M130" s="9"/>
      <c r="N130" s="9"/>
      <c r="O130" s="9"/>
      <c r="P130" s="9"/>
      <c r="Q130" s="9"/>
      <c r="R130" s="9"/>
      <c r="S130" s="9"/>
      <c r="T130" s="9"/>
      <c r="U130" s="40"/>
      <c r="V130" s="40"/>
      <c r="W130" s="40"/>
      <c r="X130" s="40"/>
      <c r="Y130" s="40"/>
      <c r="Z130" s="40"/>
      <c r="AA130" s="40"/>
    </row>
    <row r="131" spans="1:27" s="13" customFormat="1" x14ac:dyDescent="0.25">
      <c r="A131" s="9"/>
      <c r="B131" s="9"/>
      <c r="C131" s="9"/>
      <c r="D131" s="9"/>
      <c r="E131" s="9"/>
      <c r="F131" s="9"/>
      <c r="G131" s="9"/>
      <c r="H131" s="9"/>
      <c r="I131" s="9"/>
      <c r="J131" s="9"/>
      <c r="K131" s="9"/>
      <c r="L131" s="9"/>
      <c r="M131" s="9"/>
      <c r="N131" s="9"/>
      <c r="O131" s="9"/>
      <c r="P131" s="9"/>
      <c r="Q131" s="9"/>
      <c r="R131" s="9"/>
      <c r="S131" s="9"/>
      <c r="T131" s="9"/>
      <c r="U131" s="40"/>
      <c r="V131" s="40"/>
      <c r="W131" s="40"/>
      <c r="X131" s="40"/>
      <c r="Y131" s="40"/>
      <c r="Z131" s="40"/>
      <c r="AA131" s="40"/>
    </row>
  </sheetData>
  <sheetProtection algorithmName="SHA-512" hashValue="RTCL5c0rCx/9L+v+DrqsP2E1WnoaGVxPi06oI7rRyZRs0+BzS+ganq59ULVq7oLnvNipvxONfpSS0VhF662g5w==" saltValue="MEspEkJ9FqGbtOvRW6qZlw==" spinCount="100000" sheet="1" objects="1" scenarios="1" formatColumns="0" formatRows="0" autoFilter="0"/>
  <mergeCells count="16">
    <mergeCell ref="A6:M6"/>
    <mergeCell ref="A1:Q1"/>
    <mergeCell ref="A2:M2"/>
    <mergeCell ref="A3:M3"/>
    <mergeCell ref="A4:M4"/>
    <mergeCell ref="A5:M5"/>
    <mergeCell ref="N2:O2"/>
    <mergeCell ref="N3:O3"/>
    <mergeCell ref="P6:Q6"/>
    <mergeCell ref="N6:O6"/>
    <mergeCell ref="N4:O4"/>
    <mergeCell ref="N5:O5"/>
    <mergeCell ref="P2:Q2"/>
    <mergeCell ref="P3:Q3"/>
    <mergeCell ref="P4:Q4"/>
    <mergeCell ref="P5:Q5"/>
  </mergeCells>
  <phoneticPr fontId="3" type="noConversion"/>
  <conditionalFormatting sqref="O8">
    <cfRule type="cellIs" dxfId="266" priority="38" stopIfTrue="1" operator="notEqual">
      <formula>0</formula>
    </cfRule>
  </conditionalFormatting>
  <conditionalFormatting sqref="O10:O30">
    <cfRule type="cellIs" dxfId="265" priority="39" stopIfTrue="1" operator="notEqual">
      <formula>0</formula>
    </cfRule>
  </conditionalFormatting>
  <dataValidations count="11">
    <dataValidation operator="greaterThanOrEqual" allowBlank="1" showInputMessage="1" showErrorMessage="1" sqref="H31:H65340" xr:uid="{00000000-0002-0000-0800-000000000000}"/>
    <dataValidation allowBlank="1" showErrorMessage="1" promptTitle="Cal OES ONLY" prompt="For Cal OES use only.  Do not enter." sqref="P6" xr:uid="{00000000-0002-0000-0800-000001000000}"/>
    <dataValidation type="list" allowBlank="1" showInputMessage="1" showErrorMessage="1" sqref="B10:B30" xr:uid="{00000000-0002-0000-0800-000002000000}">
      <formula1>"Direct,Subaward"</formula1>
    </dataValidation>
    <dataValidation type="list" allowBlank="1" showInputMessage="1" showErrorMessage="1" sqref="D10:D30" xr:uid="{00000000-0002-0000-0800-000003000000}">
      <formula1>DD_Training_SubCat</formula1>
    </dataValidation>
    <dataValidation type="list" allowBlank="1" showInputMessage="1" sqref="A10:A30" xr:uid="{00000000-0002-0000-0800-000004000000}">
      <formula1>"A,B,C,D,E,F,G,H,I,J,K,L,M,N,O,P,Q,R,S,T,U,V,W,X,Y,Z"</formula1>
    </dataValidation>
    <dataValidation type="list" operator="greaterThanOrEqual" allowBlank="1" showInputMessage="1" showErrorMessage="1" sqref="G10:G30" xr:uid="{00000000-0002-0000-0800-000005000000}">
      <formula1>"Classroom, Field-Based Attendee, Field-Based Host"</formula1>
    </dataValidation>
    <dataValidation type="list" allowBlank="1" showInputMessage="1" sqref="J10:J30" xr:uid="{00000000-0002-0000-0800-000006000000}">
      <formula1>"Yes, No"</formula1>
    </dataValidation>
    <dataValidation type="list" operator="greaterThanOrEqual" allowBlank="1" showInputMessage="1" showErrorMessage="1" sqref="K10:K30" xr:uid="{00000000-0002-0000-0800-000007000000}">
      <formula1>"EHP, Noncompetitive Procurement, N/A"</formula1>
    </dataValidation>
    <dataValidation type="whole" operator="greaterThan" allowBlank="1" showInputMessage="1" showErrorMessage="1" errorTitle="BUDGETED COST" error="Enter the Budged Cost for this project, rounded DOWN to the nearest dollar." sqref="M10:M30" xr:uid="{00000000-0002-0000-0800-000008000000}">
      <formula1>0</formula1>
    </dataValidation>
    <dataValidation type="whole" operator="lessThanOrEqual" allowBlank="1" showInputMessage="1" showErrorMessage="1" errorTitle="AMOUNT THIS REQUEST" error="Please enter a dollar amount less than or equal to the available balance for this project." sqref="O10:O30" xr:uid="{00000000-0002-0000-0800-000009000000}">
      <formula1>M10-N10</formula1>
    </dataValidation>
    <dataValidation type="list" allowBlank="1" showInputMessage="1" showErrorMessage="1" sqref="E10:E30" xr:uid="{00000000-0002-0000-0800-00000A000000}">
      <formula1>INDIRECT(VLOOKUP(D10,DD_Training_Expenditure_Lookup,2,0))</formula1>
    </dataValidation>
  </dataValidations>
  <printOptions horizontalCentered="1"/>
  <pageMargins left="0.15" right="0.15" top="0.5" bottom="0.5" header="0.15" footer="0.15"/>
  <pageSetup scale="38" fitToHeight="0" orientation="landscape" r:id="rId1"/>
  <headerFooter scaleWithDoc="0">
    <oddHeader>&amp;C&amp;"Century Gothic,Regular"&amp;8CALIFORNIA GOVERNOR'S OFFICE OF EMERGENCY SERVICES (Cal OES)</oddHeader>
    <oddFooter>&amp;L&amp;"Century Gothic,Regular"&amp;8FY 2022 EMPG FMFW (Macro) v.22&amp;C&amp;"Century Gothic,Regular"&amp;8&amp;P of &amp;N&amp;R&amp;"Century Gothic,Regular"&amp;8&amp;A</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Exercise">
    <tabColor rgb="FFDE9ED0"/>
    <pageSetUpPr fitToPage="1"/>
  </sheetPr>
  <dimension ref="A1:AA106"/>
  <sheetViews>
    <sheetView showGridLines="0" showZeros="0" zoomScale="65" zoomScaleNormal="65" zoomScaleSheetLayoutView="50" workbookViewId="0">
      <pane ySplit="8" topLeftCell="A9" activePane="bottomLeft" state="frozen"/>
      <selection sqref="A1:Q1"/>
      <selection pane="bottomLeft" sqref="A1:Q1"/>
    </sheetView>
  </sheetViews>
  <sheetFormatPr defaultColWidth="9.109375" defaultRowHeight="13.2" x14ac:dyDescent="0.25"/>
  <cols>
    <col min="1" max="1" width="12.6640625" style="9" customWidth="1"/>
    <col min="2" max="2" width="15.6640625" style="9" customWidth="1"/>
    <col min="3" max="3" width="27.6640625" style="9" customWidth="1"/>
    <col min="4" max="4" width="23.5546875" style="9" customWidth="1"/>
    <col min="5" max="5" width="23.6640625" style="9" customWidth="1"/>
    <col min="6" max="6" width="21.109375" style="9" customWidth="1"/>
    <col min="7" max="7" width="20.6640625" style="9" customWidth="1"/>
    <col min="8" max="8" width="15.6640625" style="9" customWidth="1"/>
    <col min="9" max="9" width="23.6640625" style="9" customWidth="1"/>
    <col min="10" max="10" width="26.109375" style="9" customWidth="1"/>
    <col min="11" max="11" width="18.6640625" style="9" customWidth="1"/>
    <col min="12" max="12" width="15.6640625" style="9" customWidth="1"/>
    <col min="13" max="17" width="20.6640625" style="9" customWidth="1"/>
    <col min="18" max="18" width="20.6640625" style="9" hidden="1" customWidth="1"/>
    <col min="19" max="20" width="18.6640625" style="9" hidden="1" customWidth="1"/>
    <col min="21" max="27" width="15.6640625" style="9" hidden="1" customWidth="1"/>
    <col min="28" max="30" width="15.6640625" style="9" customWidth="1"/>
    <col min="31" max="16384" width="9.109375" style="9"/>
  </cols>
  <sheetData>
    <row r="1" spans="1:27" ht="35.1" customHeight="1" x14ac:dyDescent="0.35">
      <c r="A1" s="750" t="s">
        <v>56</v>
      </c>
      <c r="B1" s="750"/>
      <c r="C1" s="750"/>
      <c r="D1" s="750"/>
      <c r="E1" s="750"/>
      <c r="F1" s="750"/>
      <c r="G1" s="750"/>
      <c r="H1" s="750"/>
      <c r="I1" s="750"/>
      <c r="J1" s="750"/>
      <c r="K1" s="750"/>
      <c r="L1" s="750"/>
      <c r="M1" s="750"/>
      <c r="N1" s="750"/>
      <c r="O1" s="750"/>
      <c r="P1" s="750"/>
      <c r="Q1" s="750"/>
      <c r="R1" s="55"/>
      <c r="S1" s="55"/>
      <c r="T1" s="55"/>
    </row>
    <row r="2" spans="1:27" ht="30" customHeight="1" x14ac:dyDescent="0.35">
      <c r="A2" s="733">
        <f>Facesheet!$C$6</f>
        <v>0</v>
      </c>
      <c r="B2" s="733"/>
      <c r="C2" s="733"/>
      <c r="D2" s="733"/>
      <c r="E2" s="733"/>
      <c r="F2" s="733"/>
      <c r="G2" s="733"/>
      <c r="H2" s="733"/>
      <c r="I2" s="733"/>
      <c r="J2" s="733"/>
      <c r="K2" s="733"/>
      <c r="L2" s="733"/>
      <c r="M2" s="734"/>
      <c r="N2" s="676" t="s">
        <v>5</v>
      </c>
      <c r="O2" s="676"/>
      <c r="P2" s="755"/>
      <c r="Q2" s="756"/>
    </row>
    <row r="3" spans="1:27" ht="30" customHeight="1" x14ac:dyDescent="0.4">
      <c r="A3" s="735">
        <f>Facesheet!$F$2</f>
        <v>0</v>
      </c>
      <c r="B3" s="735"/>
      <c r="C3" s="735"/>
      <c r="D3" s="735"/>
      <c r="E3" s="735"/>
      <c r="F3" s="735"/>
      <c r="G3" s="735"/>
      <c r="H3" s="735"/>
      <c r="I3" s="735"/>
      <c r="J3" s="735"/>
      <c r="K3" s="735"/>
      <c r="L3" s="735"/>
      <c r="M3" s="735"/>
      <c r="N3" s="757"/>
      <c r="O3" s="757"/>
      <c r="P3" s="681"/>
      <c r="Q3" s="682"/>
      <c r="T3" s="10"/>
    </row>
    <row r="4" spans="1:27" ht="30" customHeight="1" x14ac:dyDescent="0.25">
      <c r="A4" s="751" t="str">
        <f>Facesheet!$J$2</f>
        <v>2023-0001</v>
      </c>
      <c r="B4" s="751"/>
      <c r="C4" s="751"/>
      <c r="D4" s="751"/>
      <c r="E4" s="751"/>
      <c r="F4" s="751"/>
      <c r="G4" s="751"/>
      <c r="H4" s="751"/>
      <c r="I4" s="751"/>
      <c r="J4" s="751"/>
      <c r="K4" s="751"/>
      <c r="L4" s="751"/>
      <c r="M4" s="752"/>
      <c r="N4" s="739" t="s">
        <v>195</v>
      </c>
      <c r="O4" s="739"/>
      <c r="P4" s="758">
        <f>Facesheet!$H$12</f>
        <v>45078</v>
      </c>
      <c r="Q4" s="759"/>
    </row>
    <row r="5" spans="1:27" ht="30" customHeight="1" x14ac:dyDescent="0.25">
      <c r="A5" s="753"/>
      <c r="B5" s="753"/>
      <c r="C5" s="753"/>
      <c r="D5" s="753"/>
      <c r="E5" s="753"/>
      <c r="F5" s="753"/>
      <c r="G5" s="753"/>
      <c r="H5" s="753"/>
      <c r="I5" s="753"/>
      <c r="J5" s="753"/>
      <c r="K5" s="753"/>
      <c r="L5" s="753"/>
      <c r="M5" s="754"/>
      <c r="N5" s="739" t="s">
        <v>196</v>
      </c>
      <c r="O5" s="739"/>
      <c r="P5" s="760" t="str">
        <f>Facesheet!$J$12</f>
        <v>February 28 ,2026</v>
      </c>
      <c r="Q5" s="761"/>
    </row>
    <row r="6" spans="1:27" s="5" customFormat="1" ht="30" customHeight="1" x14ac:dyDescent="0.25">
      <c r="A6" s="748"/>
      <c r="B6" s="748"/>
      <c r="C6" s="748"/>
      <c r="D6" s="748"/>
      <c r="E6" s="748"/>
      <c r="F6" s="748"/>
      <c r="G6" s="748"/>
      <c r="H6" s="748"/>
      <c r="I6" s="748"/>
      <c r="J6" s="748"/>
      <c r="K6" s="748"/>
      <c r="L6" s="748"/>
      <c r="M6" s="749"/>
      <c r="N6" s="738" t="s">
        <v>431</v>
      </c>
      <c r="O6" s="738"/>
      <c r="P6" s="697"/>
      <c r="Q6" s="697"/>
    </row>
    <row r="7" spans="1:27" ht="50.1" customHeight="1" x14ac:dyDescent="0.25">
      <c r="A7" s="345" t="s">
        <v>21</v>
      </c>
      <c r="B7" s="345" t="s">
        <v>186</v>
      </c>
      <c r="C7" s="345" t="s">
        <v>233</v>
      </c>
      <c r="D7" s="346" t="s">
        <v>187</v>
      </c>
      <c r="E7" s="346" t="s">
        <v>217</v>
      </c>
      <c r="F7" s="345" t="s">
        <v>354</v>
      </c>
      <c r="G7" s="345" t="s">
        <v>243</v>
      </c>
      <c r="H7" s="345" t="s">
        <v>234</v>
      </c>
      <c r="I7" s="345" t="s">
        <v>366</v>
      </c>
      <c r="J7" s="345" t="s">
        <v>308</v>
      </c>
      <c r="K7" s="345" t="s">
        <v>224</v>
      </c>
      <c r="L7" s="345" t="s">
        <v>223</v>
      </c>
      <c r="M7" s="345" t="s">
        <v>218</v>
      </c>
      <c r="N7" s="345" t="s">
        <v>235</v>
      </c>
      <c r="O7" s="345" t="s">
        <v>215</v>
      </c>
      <c r="P7" s="345" t="s">
        <v>216</v>
      </c>
      <c r="Q7" s="345" t="s">
        <v>198</v>
      </c>
      <c r="R7" s="238" t="s">
        <v>409</v>
      </c>
      <c r="S7" s="238" t="s">
        <v>410</v>
      </c>
      <c r="T7" s="238" t="s">
        <v>411</v>
      </c>
      <c r="U7" s="238" t="s">
        <v>412</v>
      </c>
      <c r="V7" s="238" t="s">
        <v>413</v>
      </c>
      <c r="W7" s="238" t="s">
        <v>414</v>
      </c>
      <c r="X7" s="238" t="s">
        <v>415</v>
      </c>
      <c r="Y7" s="238" t="s">
        <v>416</v>
      </c>
      <c r="Z7" s="238" t="s">
        <v>417</v>
      </c>
      <c r="AA7" s="238" t="s">
        <v>418</v>
      </c>
    </row>
    <row r="8" spans="1:27" s="8" customFormat="1" ht="20.399999999999999" x14ac:dyDescent="0.25">
      <c r="A8" s="347">
        <v>0</v>
      </c>
      <c r="B8" s="347">
        <v>0</v>
      </c>
      <c r="C8" s="347"/>
      <c r="D8" s="347">
        <v>0</v>
      </c>
      <c r="E8" s="347">
        <v>0</v>
      </c>
      <c r="F8" s="347"/>
      <c r="G8" s="347"/>
      <c r="H8" s="348"/>
      <c r="I8" s="349"/>
      <c r="J8" s="348"/>
      <c r="K8" s="348"/>
      <c r="L8" s="348"/>
      <c r="M8" s="350">
        <f>SUM(RangeCost)</f>
        <v>0</v>
      </c>
      <c r="N8" s="351">
        <f>SUM(RangePrevious)</f>
        <v>0</v>
      </c>
      <c r="O8" s="350">
        <f>SUM(RangeThisRequest)</f>
        <v>0</v>
      </c>
      <c r="P8" s="352">
        <f>SUM(RangeApproved)</f>
        <v>0</v>
      </c>
      <c r="Q8" s="352">
        <f>SUM(RangeBalance)</f>
        <v>0</v>
      </c>
      <c r="R8" s="239"/>
      <c r="S8" s="239"/>
      <c r="T8" s="239"/>
      <c r="U8" s="239"/>
      <c r="V8" s="239"/>
      <c r="W8" s="239"/>
      <c r="X8" s="239"/>
      <c r="Y8" s="239"/>
      <c r="Z8" s="239"/>
      <c r="AA8" s="239"/>
    </row>
    <row r="9" spans="1:27" s="8" customFormat="1" ht="0.15" customHeight="1" x14ac:dyDescent="0.25">
      <c r="A9" s="241">
        <v>0</v>
      </c>
      <c r="B9" s="241">
        <v>0</v>
      </c>
      <c r="C9" s="241">
        <v>0</v>
      </c>
      <c r="D9" s="241">
        <v>0</v>
      </c>
      <c r="E9" s="241">
        <v>0</v>
      </c>
      <c r="F9" s="241">
        <v>0</v>
      </c>
      <c r="G9" s="241">
        <v>0</v>
      </c>
      <c r="H9" s="242">
        <v>0</v>
      </c>
      <c r="I9" s="243">
        <v>0</v>
      </c>
      <c r="J9" s="242">
        <v>0</v>
      </c>
      <c r="K9" s="242">
        <v>0</v>
      </c>
      <c r="L9" s="242">
        <v>0</v>
      </c>
      <c r="M9" s="244">
        <v>0</v>
      </c>
      <c r="N9" s="244">
        <v>0</v>
      </c>
      <c r="O9" s="245">
        <v>0</v>
      </c>
      <c r="P9" s="246">
        <v>0</v>
      </c>
      <c r="Q9" s="246">
        <v>0</v>
      </c>
      <c r="R9" s="240">
        <v>0</v>
      </c>
      <c r="S9" s="240">
        <v>0</v>
      </c>
      <c r="T9" s="240">
        <v>0</v>
      </c>
      <c r="U9" s="240">
        <v>0</v>
      </c>
      <c r="V9" s="240">
        <v>0</v>
      </c>
      <c r="W9" s="240">
        <v>0</v>
      </c>
      <c r="X9" s="240">
        <v>0</v>
      </c>
      <c r="Y9" s="240">
        <v>0</v>
      </c>
      <c r="Z9" s="240">
        <v>0</v>
      </c>
      <c r="AA9" s="240">
        <v>0</v>
      </c>
    </row>
    <row r="10" spans="1:27" s="158" customFormat="1" ht="21" x14ac:dyDescent="0.25">
      <c r="A10" s="151"/>
      <c r="B10" s="151"/>
      <c r="C10" s="151"/>
      <c r="D10" s="151"/>
      <c r="E10" s="151"/>
      <c r="F10" s="151"/>
      <c r="G10" s="151"/>
      <c r="H10" s="166"/>
      <c r="I10" s="167"/>
      <c r="J10" s="166"/>
      <c r="K10" s="166"/>
      <c r="L10" s="166"/>
      <c r="M10" s="155"/>
      <c r="N10" s="177"/>
      <c r="O10" s="155"/>
      <c r="P10" s="156">
        <f t="shared" ref="P10:P30" si="0">O10+N10</f>
        <v>0</v>
      </c>
      <c r="Q10" s="156">
        <f t="shared" ref="Q10:Q30" si="1">M10-P10</f>
        <v>0</v>
      </c>
      <c r="R10" s="151"/>
      <c r="S10" s="151"/>
      <c r="T10" s="151"/>
      <c r="U10" s="151"/>
      <c r="V10" s="151"/>
      <c r="W10" s="151"/>
      <c r="X10" s="151"/>
      <c r="Y10" s="151"/>
      <c r="Z10" s="151"/>
      <c r="AA10" s="151"/>
    </row>
    <row r="11" spans="1:27" s="158" customFormat="1" ht="21" x14ac:dyDescent="0.25">
      <c r="A11" s="151"/>
      <c r="B11" s="151"/>
      <c r="C11" s="151"/>
      <c r="D11" s="151"/>
      <c r="E11" s="151"/>
      <c r="F11" s="151"/>
      <c r="G11" s="151"/>
      <c r="H11" s="166"/>
      <c r="I11" s="167"/>
      <c r="J11" s="166"/>
      <c r="K11" s="166"/>
      <c r="L11" s="166"/>
      <c r="M11" s="155"/>
      <c r="N11" s="177"/>
      <c r="O11" s="155"/>
      <c r="P11" s="156">
        <f t="shared" si="0"/>
        <v>0</v>
      </c>
      <c r="Q11" s="156">
        <f t="shared" si="1"/>
        <v>0</v>
      </c>
      <c r="R11" s="151"/>
      <c r="S11" s="151"/>
      <c r="T11" s="151"/>
      <c r="U11" s="151"/>
      <c r="V11" s="151"/>
      <c r="W11" s="151"/>
      <c r="X11" s="151"/>
      <c r="Y11" s="151"/>
      <c r="Z11" s="151"/>
      <c r="AA11" s="151"/>
    </row>
    <row r="12" spans="1:27" s="158" customFormat="1" ht="21" x14ac:dyDescent="0.25">
      <c r="A12" s="151"/>
      <c r="B12" s="151"/>
      <c r="C12" s="151"/>
      <c r="D12" s="151"/>
      <c r="E12" s="151"/>
      <c r="F12" s="151"/>
      <c r="G12" s="151"/>
      <c r="H12" s="166"/>
      <c r="I12" s="167"/>
      <c r="J12" s="166"/>
      <c r="K12" s="166"/>
      <c r="L12" s="166"/>
      <c r="M12" s="155"/>
      <c r="N12" s="177"/>
      <c r="O12" s="155"/>
      <c r="P12" s="156">
        <f t="shared" si="0"/>
        <v>0</v>
      </c>
      <c r="Q12" s="156">
        <f t="shared" si="1"/>
        <v>0</v>
      </c>
      <c r="R12" s="151"/>
      <c r="S12" s="151"/>
      <c r="T12" s="151"/>
      <c r="U12" s="151"/>
      <c r="V12" s="151"/>
      <c r="W12" s="151"/>
      <c r="X12" s="151"/>
      <c r="Y12" s="151"/>
      <c r="Z12" s="151"/>
      <c r="AA12" s="151"/>
    </row>
    <row r="13" spans="1:27" s="158" customFormat="1" ht="21" x14ac:dyDescent="0.25">
      <c r="A13" s="151"/>
      <c r="B13" s="151"/>
      <c r="C13" s="151"/>
      <c r="D13" s="151"/>
      <c r="E13" s="151"/>
      <c r="F13" s="151"/>
      <c r="G13" s="151"/>
      <c r="H13" s="166"/>
      <c r="I13" s="167"/>
      <c r="J13" s="166"/>
      <c r="K13" s="166"/>
      <c r="L13" s="166"/>
      <c r="M13" s="155"/>
      <c r="N13" s="177"/>
      <c r="O13" s="155"/>
      <c r="P13" s="156">
        <f t="shared" si="0"/>
        <v>0</v>
      </c>
      <c r="Q13" s="156">
        <f t="shared" si="1"/>
        <v>0</v>
      </c>
      <c r="R13" s="151"/>
      <c r="S13" s="151"/>
      <c r="T13" s="151"/>
      <c r="U13" s="151"/>
      <c r="V13" s="151"/>
      <c r="W13" s="151"/>
      <c r="X13" s="151"/>
      <c r="Y13" s="151"/>
      <c r="Z13" s="151"/>
      <c r="AA13" s="151"/>
    </row>
    <row r="14" spans="1:27" s="158" customFormat="1" ht="21" x14ac:dyDescent="0.25">
      <c r="A14" s="151"/>
      <c r="B14" s="151"/>
      <c r="C14" s="151"/>
      <c r="D14" s="151"/>
      <c r="E14" s="151"/>
      <c r="F14" s="151"/>
      <c r="G14" s="151"/>
      <c r="H14" s="166"/>
      <c r="I14" s="167"/>
      <c r="J14" s="166"/>
      <c r="K14" s="166"/>
      <c r="L14" s="166"/>
      <c r="M14" s="155"/>
      <c r="N14" s="177"/>
      <c r="O14" s="155"/>
      <c r="P14" s="156">
        <f t="shared" si="0"/>
        <v>0</v>
      </c>
      <c r="Q14" s="156">
        <f t="shared" si="1"/>
        <v>0</v>
      </c>
      <c r="R14" s="151"/>
      <c r="S14" s="151"/>
      <c r="T14" s="151"/>
      <c r="U14" s="151"/>
      <c r="V14" s="151"/>
      <c r="W14" s="151"/>
      <c r="X14" s="151"/>
      <c r="Y14" s="151"/>
      <c r="Z14" s="151"/>
      <c r="AA14" s="151"/>
    </row>
    <row r="15" spans="1:27" s="158" customFormat="1" ht="21" x14ac:dyDescent="0.25">
      <c r="A15" s="151"/>
      <c r="B15" s="151"/>
      <c r="C15" s="151"/>
      <c r="D15" s="151"/>
      <c r="E15" s="151"/>
      <c r="F15" s="151"/>
      <c r="G15" s="151"/>
      <c r="H15" s="166"/>
      <c r="I15" s="167"/>
      <c r="J15" s="166"/>
      <c r="K15" s="166"/>
      <c r="L15" s="166"/>
      <c r="M15" s="155"/>
      <c r="N15" s="177"/>
      <c r="O15" s="155"/>
      <c r="P15" s="156">
        <f t="shared" si="0"/>
        <v>0</v>
      </c>
      <c r="Q15" s="156">
        <f t="shared" si="1"/>
        <v>0</v>
      </c>
      <c r="R15" s="151"/>
      <c r="S15" s="151"/>
      <c r="T15" s="151"/>
      <c r="U15" s="151"/>
      <c r="V15" s="151"/>
      <c r="W15" s="151"/>
      <c r="X15" s="151"/>
      <c r="Y15" s="151"/>
      <c r="Z15" s="151"/>
      <c r="AA15" s="151"/>
    </row>
    <row r="16" spans="1:27" s="158" customFormat="1" ht="21" x14ac:dyDescent="0.25">
      <c r="A16" s="151"/>
      <c r="B16" s="151"/>
      <c r="C16" s="151"/>
      <c r="D16" s="151"/>
      <c r="E16" s="151"/>
      <c r="F16" s="151"/>
      <c r="G16" s="151"/>
      <c r="H16" s="166"/>
      <c r="I16" s="167"/>
      <c r="J16" s="166"/>
      <c r="K16" s="166"/>
      <c r="L16" s="166"/>
      <c r="M16" s="155"/>
      <c r="N16" s="177"/>
      <c r="O16" s="155"/>
      <c r="P16" s="156">
        <f t="shared" si="0"/>
        <v>0</v>
      </c>
      <c r="Q16" s="156">
        <f t="shared" si="1"/>
        <v>0</v>
      </c>
      <c r="R16" s="151"/>
      <c r="S16" s="151"/>
      <c r="T16" s="151"/>
      <c r="U16" s="151"/>
      <c r="V16" s="151"/>
      <c r="W16" s="151"/>
      <c r="X16" s="151"/>
      <c r="Y16" s="151"/>
      <c r="Z16" s="151"/>
      <c r="AA16" s="151"/>
    </row>
    <row r="17" spans="1:27" s="158" customFormat="1" ht="21" x14ac:dyDescent="0.25">
      <c r="A17" s="151"/>
      <c r="B17" s="151"/>
      <c r="C17" s="151"/>
      <c r="D17" s="151"/>
      <c r="E17" s="151"/>
      <c r="F17" s="151"/>
      <c r="G17" s="151"/>
      <c r="H17" s="166"/>
      <c r="I17" s="167"/>
      <c r="J17" s="166"/>
      <c r="K17" s="166"/>
      <c r="L17" s="166"/>
      <c r="M17" s="155"/>
      <c r="N17" s="177"/>
      <c r="O17" s="155"/>
      <c r="P17" s="156">
        <f t="shared" si="0"/>
        <v>0</v>
      </c>
      <c r="Q17" s="156">
        <f t="shared" si="1"/>
        <v>0</v>
      </c>
      <c r="R17" s="151"/>
      <c r="S17" s="151"/>
      <c r="T17" s="151"/>
      <c r="U17" s="151"/>
      <c r="V17" s="151"/>
      <c r="W17" s="151"/>
      <c r="X17" s="151"/>
      <c r="Y17" s="151"/>
      <c r="Z17" s="151"/>
      <c r="AA17" s="151"/>
    </row>
    <row r="18" spans="1:27" s="158" customFormat="1" ht="21" x14ac:dyDescent="0.25">
      <c r="A18" s="151"/>
      <c r="B18" s="151"/>
      <c r="C18" s="151"/>
      <c r="D18" s="151"/>
      <c r="E18" s="151"/>
      <c r="F18" s="151"/>
      <c r="G18" s="151"/>
      <c r="H18" s="166"/>
      <c r="I18" s="167"/>
      <c r="J18" s="166"/>
      <c r="K18" s="166"/>
      <c r="L18" s="166"/>
      <c r="M18" s="155"/>
      <c r="N18" s="177"/>
      <c r="O18" s="155"/>
      <c r="P18" s="156">
        <f t="shared" si="0"/>
        <v>0</v>
      </c>
      <c r="Q18" s="156">
        <f t="shared" si="1"/>
        <v>0</v>
      </c>
      <c r="R18" s="151"/>
      <c r="S18" s="151"/>
      <c r="T18" s="151"/>
      <c r="U18" s="151"/>
      <c r="V18" s="151"/>
      <c r="W18" s="151"/>
      <c r="X18" s="151"/>
      <c r="Y18" s="151"/>
      <c r="Z18" s="151"/>
      <c r="AA18" s="151"/>
    </row>
    <row r="19" spans="1:27" s="158" customFormat="1" ht="21" x14ac:dyDescent="0.25">
      <c r="A19" s="151"/>
      <c r="B19" s="151"/>
      <c r="C19" s="151"/>
      <c r="D19" s="151"/>
      <c r="E19" s="151"/>
      <c r="F19" s="151"/>
      <c r="G19" s="151"/>
      <c r="H19" s="166"/>
      <c r="I19" s="167"/>
      <c r="J19" s="166"/>
      <c r="K19" s="166"/>
      <c r="L19" s="166"/>
      <c r="M19" s="155"/>
      <c r="N19" s="177"/>
      <c r="O19" s="155"/>
      <c r="P19" s="156">
        <f t="shared" si="0"/>
        <v>0</v>
      </c>
      <c r="Q19" s="156">
        <f t="shared" si="1"/>
        <v>0</v>
      </c>
      <c r="R19" s="151"/>
      <c r="S19" s="151"/>
      <c r="T19" s="151"/>
      <c r="U19" s="151"/>
      <c r="V19" s="151"/>
      <c r="W19" s="151"/>
      <c r="X19" s="151"/>
      <c r="Y19" s="151"/>
      <c r="Z19" s="151"/>
      <c r="AA19" s="151"/>
    </row>
    <row r="20" spans="1:27" s="158" customFormat="1" ht="21" x14ac:dyDescent="0.25">
      <c r="A20" s="151"/>
      <c r="B20" s="151"/>
      <c r="C20" s="151"/>
      <c r="D20" s="151"/>
      <c r="E20" s="151"/>
      <c r="F20" s="151"/>
      <c r="G20" s="151"/>
      <c r="H20" s="166"/>
      <c r="I20" s="167"/>
      <c r="J20" s="166"/>
      <c r="K20" s="166"/>
      <c r="L20" s="166"/>
      <c r="M20" s="155"/>
      <c r="N20" s="177"/>
      <c r="O20" s="155"/>
      <c r="P20" s="156">
        <f t="shared" si="0"/>
        <v>0</v>
      </c>
      <c r="Q20" s="156">
        <f t="shared" si="1"/>
        <v>0</v>
      </c>
      <c r="R20" s="151"/>
      <c r="S20" s="151"/>
      <c r="T20" s="151"/>
      <c r="U20" s="151"/>
      <c r="V20" s="151"/>
      <c r="W20" s="151"/>
      <c r="X20" s="151"/>
      <c r="Y20" s="151"/>
      <c r="Z20" s="151"/>
      <c r="AA20" s="151"/>
    </row>
    <row r="21" spans="1:27" s="158" customFormat="1" ht="21" x14ac:dyDescent="0.25">
      <c r="A21" s="151"/>
      <c r="B21" s="151"/>
      <c r="C21" s="151"/>
      <c r="D21" s="151"/>
      <c r="E21" s="151"/>
      <c r="F21" s="151"/>
      <c r="G21" s="151"/>
      <c r="H21" s="166"/>
      <c r="I21" s="167"/>
      <c r="J21" s="166"/>
      <c r="K21" s="166"/>
      <c r="L21" s="166"/>
      <c r="M21" s="155"/>
      <c r="N21" s="177"/>
      <c r="O21" s="155"/>
      <c r="P21" s="156">
        <f t="shared" si="0"/>
        <v>0</v>
      </c>
      <c r="Q21" s="156">
        <f t="shared" si="1"/>
        <v>0</v>
      </c>
      <c r="R21" s="151"/>
      <c r="S21" s="151"/>
      <c r="T21" s="151"/>
      <c r="U21" s="151"/>
      <c r="V21" s="151"/>
      <c r="W21" s="151"/>
      <c r="X21" s="151"/>
      <c r="Y21" s="151"/>
      <c r="Z21" s="151"/>
      <c r="AA21" s="151"/>
    </row>
    <row r="22" spans="1:27" s="158" customFormat="1" ht="21" x14ac:dyDescent="0.25">
      <c r="A22" s="173"/>
      <c r="B22" s="173"/>
      <c r="C22" s="173"/>
      <c r="D22" s="173"/>
      <c r="E22" s="173"/>
      <c r="F22" s="173"/>
      <c r="G22" s="173"/>
      <c r="H22" s="210"/>
      <c r="I22" s="214"/>
      <c r="J22" s="210"/>
      <c r="K22" s="210"/>
      <c r="L22" s="210"/>
      <c r="M22" s="212"/>
      <c r="N22" s="213"/>
      <c r="O22" s="212"/>
      <c r="P22" s="174">
        <f t="shared" si="0"/>
        <v>0</v>
      </c>
      <c r="Q22" s="174">
        <f t="shared" si="1"/>
        <v>0</v>
      </c>
      <c r="R22" s="173"/>
      <c r="S22" s="173"/>
      <c r="T22" s="173"/>
      <c r="U22" s="173"/>
      <c r="V22" s="173"/>
      <c r="W22" s="173"/>
      <c r="X22" s="173"/>
      <c r="Y22" s="173"/>
      <c r="Z22" s="173"/>
      <c r="AA22" s="173"/>
    </row>
    <row r="23" spans="1:27" s="158" customFormat="1" ht="21" x14ac:dyDescent="0.25">
      <c r="A23" s="173"/>
      <c r="B23" s="173"/>
      <c r="C23" s="173"/>
      <c r="D23" s="173"/>
      <c r="E23" s="173"/>
      <c r="F23" s="173"/>
      <c r="G23" s="173"/>
      <c r="H23" s="210"/>
      <c r="I23" s="214"/>
      <c r="J23" s="210"/>
      <c r="K23" s="210"/>
      <c r="L23" s="210"/>
      <c r="M23" s="212"/>
      <c r="N23" s="213"/>
      <c r="O23" s="212"/>
      <c r="P23" s="174">
        <f t="shared" si="0"/>
        <v>0</v>
      </c>
      <c r="Q23" s="174">
        <f t="shared" si="1"/>
        <v>0</v>
      </c>
      <c r="R23" s="173"/>
      <c r="S23" s="173"/>
      <c r="T23" s="173"/>
      <c r="U23" s="173"/>
      <c r="V23" s="173"/>
      <c r="W23" s="173"/>
      <c r="X23" s="173"/>
      <c r="Y23" s="173"/>
      <c r="Z23" s="173"/>
      <c r="AA23" s="173"/>
    </row>
    <row r="24" spans="1:27" s="158" customFormat="1" ht="21" x14ac:dyDescent="0.25">
      <c r="A24" s="173"/>
      <c r="B24" s="173"/>
      <c r="C24" s="173"/>
      <c r="D24" s="173"/>
      <c r="E24" s="173"/>
      <c r="F24" s="173"/>
      <c r="G24" s="173"/>
      <c r="H24" s="210"/>
      <c r="I24" s="214"/>
      <c r="J24" s="210"/>
      <c r="K24" s="210"/>
      <c r="L24" s="210"/>
      <c r="M24" s="212"/>
      <c r="N24" s="213"/>
      <c r="O24" s="212"/>
      <c r="P24" s="174">
        <f t="shared" si="0"/>
        <v>0</v>
      </c>
      <c r="Q24" s="174">
        <f t="shared" si="1"/>
        <v>0</v>
      </c>
      <c r="R24" s="173"/>
      <c r="S24" s="173"/>
      <c r="T24" s="173"/>
      <c r="U24" s="173"/>
      <c r="V24" s="173"/>
      <c r="W24" s="173"/>
      <c r="X24" s="173"/>
      <c r="Y24" s="173"/>
      <c r="Z24" s="173"/>
      <c r="AA24" s="173"/>
    </row>
    <row r="25" spans="1:27" s="158" customFormat="1" ht="21" x14ac:dyDescent="0.25">
      <c r="A25" s="173"/>
      <c r="B25" s="173"/>
      <c r="C25" s="173"/>
      <c r="D25" s="173"/>
      <c r="E25" s="173"/>
      <c r="F25" s="173"/>
      <c r="G25" s="173"/>
      <c r="H25" s="210"/>
      <c r="I25" s="214"/>
      <c r="J25" s="210"/>
      <c r="K25" s="210"/>
      <c r="L25" s="210"/>
      <c r="M25" s="212"/>
      <c r="N25" s="213"/>
      <c r="O25" s="212"/>
      <c r="P25" s="174">
        <f t="shared" si="0"/>
        <v>0</v>
      </c>
      <c r="Q25" s="174">
        <f t="shared" si="1"/>
        <v>0</v>
      </c>
      <c r="R25" s="173"/>
      <c r="S25" s="173"/>
      <c r="T25" s="173"/>
      <c r="U25" s="173"/>
      <c r="V25" s="173"/>
      <c r="W25" s="173"/>
      <c r="X25" s="173"/>
      <c r="Y25" s="173"/>
      <c r="Z25" s="173"/>
      <c r="AA25" s="173"/>
    </row>
    <row r="26" spans="1:27" s="158" customFormat="1" ht="21" x14ac:dyDescent="0.25">
      <c r="A26" s="173"/>
      <c r="B26" s="173"/>
      <c r="C26" s="173"/>
      <c r="D26" s="173"/>
      <c r="E26" s="173"/>
      <c r="F26" s="173"/>
      <c r="G26" s="173"/>
      <c r="H26" s="210"/>
      <c r="I26" s="214"/>
      <c r="J26" s="210"/>
      <c r="K26" s="210"/>
      <c r="L26" s="210"/>
      <c r="M26" s="212"/>
      <c r="N26" s="213"/>
      <c r="O26" s="212"/>
      <c r="P26" s="174">
        <f t="shared" si="0"/>
        <v>0</v>
      </c>
      <c r="Q26" s="174">
        <f t="shared" si="1"/>
        <v>0</v>
      </c>
      <c r="R26" s="173"/>
      <c r="S26" s="173"/>
      <c r="T26" s="173"/>
      <c r="U26" s="173"/>
      <c r="V26" s="173"/>
      <c r="W26" s="173"/>
      <c r="X26" s="173"/>
      <c r="Y26" s="173"/>
      <c r="Z26" s="173"/>
      <c r="AA26" s="173"/>
    </row>
    <row r="27" spans="1:27" s="158" customFormat="1" ht="21" x14ac:dyDescent="0.25">
      <c r="A27" s="151"/>
      <c r="B27" s="151"/>
      <c r="C27" s="151"/>
      <c r="D27" s="151"/>
      <c r="E27" s="151"/>
      <c r="F27" s="151"/>
      <c r="G27" s="151"/>
      <c r="H27" s="166"/>
      <c r="I27" s="167"/>
      <c r="J27" s="166"/>
      <c r="K27" s="166"/>
      <c r="L27" s="166"/>
      <c r="M27" s="155"/>
      <c r="N27" s="177"/>
      <c r="O27" s="155"/>
      <c r="P27" s="156">
        <f t="shared" si="0"/>
        <v>0</v>
      </c>
      <c r="Q27" s="156">
        <f t="shared" si="1"/>
        <v>0</v>
      </c>
      <c r="R27" s="151"/>
      <c r="S27" s="151"/>
      <c r="T27" s="151"/>
      <c r="U27" s="151"/>
      <c r="V27" s="151"/>
      <c r="W27" s="151"/>
      <c r="X27" s="151"/>
      <c r="Y27" s="151"/>
      <c r="Z27" s="151"/>
      <c r="AA27" s="151"/>
    </row>
    <row r="28" spans="1:27" s="158" customFormat="1" ht="21" x14ac:dyDescent="0.25">
      <c r="A28" s="151"/>
      <c r="B28" s="151"/>
      <c r="C28" s="151"/>
      <c r="D28" s="151"/>
      <c r="E28" s="151"/>
      <c r="F28" s="151"/>
      <c r="G28" s="151"/>
      <c r="H28" s="166"/>
      <c r="I28" s="167"/>
      <c r="J28" s="166"/>
      <c r="K28" s="166"/>
      <c r="L28" s="166"/>
      <c r="M28" s="155"/>
      <c r="N28" s="177"/>
      <c r="O28" s="155"/>
      <c r="P28" s="156">
        <f t="shared" si="0"/>
        <v>0</v>
      </c>
      <c r="Q28" s="156">
        <f t="shared" si="1"/>
        <v>0</v>
      </c>
      <c r="R28" s="151"/>
      <c r="S28" s="151"/>
      <c r="T28" s="151"/>
      <c r="U28" s="151"/>
      <c r="V28" s="151"/>
      <c r="W28" s="151"/>
      <c r="X28" s="151"/>
      <c r="Y28" s="151"/>
      <c r="Z28" s="151"/>
      <c r="AA28" s="151"/>
    </row>
    <row r="29" spans="1:27" s="158" customFormat="1" ht="21" x14ac:dyDescent="0.25">
      <c r="A29" s="151"/>
      <c r="B29" s="151"/>
      <c r="C29" s="151"/>
      <c r="D29" s="151"/>
      <c r="E29" s="151"/>
      <c r="F29" s="151"/>
      <c r="G29" s="151"/>
      <c r="H29" s="166"/>
      <c r="I29" s="167"/>
      <c r="J29" s="166"/>
      <c r="K29" s="166"/>
      <c r="L29" s="166"/>
      <c r="M29" s="155"/>
      <c r="N29" s="177"/>
      <c r="O29" s="155"/>
      <c r="P29" s="156">
        <f t="shared" si="0"/>
        <v>0</v>
      </c>
      <c r="Q29" s="156">
        <f t="shared" si="1"/>
        <v>0</v>
      </c>
      <c r="R29" s="151"/>
      <c r="S29" s="151"/>
      <c r="T29" s="151"/>
      <c r="U29" s="151"/>
      <c r="V29" s="151"/>
      <c r="W29" s="151"/>
      <c r="X29" s="151"/>
      <c r="Y29" s="151"/>
      <c r="Z29" s="151"/>
      <c r="AA29" s="151"/>
    </row>
    <row r="30" spans="1:27" s="158" customFormat="1" ht="21" x14ac:dyDescent="0.25">
      <c r="A30" s="151"/>
      <c r="B30" s="151"/>
      <c r="C30" s="151"/>
      <c r="D30" s="151"/>
      <c r="E30" s="151"/>
      <c r="F30" s="151"/>
      <c r="G30" s="151"/>
      <c r="H30" s="166"/>
      <c r="I30" s="167"/>
      <c r="J30" s="166"/>
      <c r="K30" s="166"/>
      <c r="L30" s="166"/>
      <c r="M30" s="155"/>
      <c r="N30" s="177"/>
      <c r="O30" s="155"/>
      <c r="P30" s="156">
        <f t="shared" si="0"/>
        <v>0</v>
      </c>
      <c r="Q30" s="156">
        <f t="shared" si="1"/>
        <v>0</v>
      </c>
      <c r="R30" s="151"/>
      <c r="S30" s="151"/>
      <c r="T30" s="151"/>
      <c r="U30" s="151"/>
      <c r="V30" s="151"/>
      <c r="W30" s="151"/>
      <c r="X30" s="151"/>
      <c r="Y30" s="151"/>
      <c r="Z30" s="151"/>
      <c r="AA30" s="151"/>
    </row>
    <row r="31" spans="1:27" s="158" customFormat="1" x14ac:dyDescent="0.25">
      <c r="A31" s="9"/>
      <c r="B31" s="9"/>
      <c r="C31" s="9"/>
      <c r="D31" s="9"/>
      <c r="E31" s="9"/>
      <c r="F31" s="9"/>
      <c r="G31" s="9"/>
      <c r="H31" s="9"/>
      <c r="I31" s="9"/>
      <c r="J31" s="9"/>
      <c r="K31" s="9"/>
      <c r="L31" s="9"/>
      <c r="M31" s="9"/>
      <c r="N31" s="9"/>
      <c r="O31" s="9"/>
      <c r="P31" s="9"/>
      <c r="Q31" s="9"/>
      <c r="R31" s="9"/>
      <c r="S31" s="9"/>
      <c r="T31" s="9"/>
      <c r="U31" s="7"/>
      <c r="V31" s="7"/>
      <c r="W31" s="7"/>
      <c r="X31" s="7"/>
      <c r="Y31" s="7"/>
      <c r="Z31" s="7"/>
      <c r="AA31" s="7"/>
    </row>
    <row r="32" spans="1:27" s="158" customFormat="1" x14ac:dyDescent="0.25">
      <c r="A32" s="9"/>
      <c r="B32" s="9"/>
      <c r="C32" s="9"/>
      <c r="D32" s="9"/>
      <c r="E32" s="9"/>
      <c r="F32" s="9"/>
      <c r="G32" s="9"/>
      <c r="H32" s="9"/>
      <c r="I32" s="9"/>
      <c r="J32" s="9"/>
      <c r="K32" s="9"/>
      <c r="L32" s="9"/>
      <c r="M32" s="9"/>
      <c r="N32" s="9"/>
      <c r="O32" s="9"/>
      <c r="P32" s="9"/>
      <c r="Q32" s="9"/>
      <c r="R32" s="9"/>
      <c r="S32" s="9"/>
      <c r="T32" s="9"/>
      <c r="U32" s="7"/>
      <c r="V32" s="7"/>
      <c r="W32" s="7"/>
      <c r="X32" s="7"/>
      <c r="Y32" s="7"/>
      <c r="Z32" s="7"/>
      <c r="AA32" s="7"/>
    </row>
    <row r="33" spans="1:27" s="158" customFormat="1" x14ac:dyDescent="0.25">
      <c r="A33" s="9"/>
      <c r="B33" s="9"/>
      <c r="C33" s="9"/>
      <c r="D33" s="9"/>
      <c r="E33" s="9"/>
      <c r="F33" s="9"/>
      <c r="G33" s="9"/>
      <c r="H33" s="9"/>
      <c r="I33" s="9"/>
      <c r="J33" s="9"/>
      <c r="K33" s="9"/>
      <c r="L33" s="9"/>
      <c r="M33" s="9"/>
      <c r="N33" s="9"/>
      <c r="O33" s="9"/>
      <c r="P33" s="9"/>
      <c r="Q33" s="9"/>
      <c r="R33" s="9"/>
      <c r="S33" s="9"/>
      <c r="T33" s="9"/>
      <c r="U33" s="7"/>
      <c r="V33" s="7"/>
      <c r="W33" s="7"/>
      <c r="X33" s="7"/>
      <c r="Y33" s="7"/>
      <c r="Z33" s="7"/>
      <c r="AA33" s="7"/>
    </row>
    <row r="34" spans="1:27" s="158" customFormat="1" x14ac:dyDescent="0.25">
      <c r="A34" s="9"/>
      <c r="B34" s="9"/>
      <c r="C34" s="9"/>
      <c r="D34" s="9"/>
      <c r="E34" s="9"/>
      <c r="F34" s="9"/>
      <c r="G34" s="9"/>
      <c r="H34" s="9"/>
      <c r="I34" s="9"/>
      <c r="J34" s="9"/>
      <c r="K34" s="9"/>
      <c r="L34" s="9"/>
      <c r="M34" s="9"/>
      <c r="N34" s="9"/>
      <c r="O34" s="9"/>
      <c r="P34" s="9"/>
      <c r="Q34" s="9"/>
      <c r="R34" s="9"/>
      <c r="S34" s="9"/>
      <c r="T34" s="9"/>
      <c r="U34" s="7"/>
      <c r="V34" s="7"/>
      <c r="W34" s="7"/>
      <c r="X34" s="7"/>
      <c r="Y34" s="7"/>
      <c r="Z34" s="7"/>
      <c r="AA34" s="7"/>
    </row>
    <row r="35" spans="1:27" s="158" customFormat="1" x14ac:dyDescent="0.25">
      <c r="A35" s="9"/>
      <c r="B35" s="9"/>
      <c r="C35" s="9"/>
      <c r="D35" s="9"/>
      <c r="E35" s="9"/>
      <c r="F35" s="9"/>
      <c r="G35" s="9"/>
      <c r="H35" s="9"/>
      <c r="I35" s="9"/>
      <c r="J35" s="9"/>
      <c r="K35" s="9"/>
      <c r="L35" s="9"/>
      <c r="M35" s="9"/>
      <c r="N35" s="9"/>
      <c r="O35" s="9"/>
      <c r="P35" s="9"/>
      <c r="Q35" s="9"/>
      <c r="R35" s="9"/>
      <c r="S35" s="9"/>
      <c r="T35" s="9"/>
      <c r="U35" s="7"/>
      <c r="V35" s="7"/>
      <c r="W35" s="7"/>
      <c r="X35" s="7"/>
      <c r="Y35" s="7"/>
      <c r="Z35" s="7"/>
      <c r="AA35" s="7"/>
    </row>
    <row r="36" spans="1:27" s="13" customFormat="1" x14ac:dyDescent="0.25">
      <c r="A36" s="9"/>
      <c r="B36" s="9"/>
      <c r="C36" s="9"/>
      <c r="D36" s="9"/>
      <c r="E36" s="9"/>
      <c r="F36" s="9"/>
      <c r="G36" s="9"/>
      <c r="H36" s="9"/>
      <c r="I36" s="9"/>
      <c r="J36" s="9"/>
      <c r="K36" s="9"/>
      <c r="L36" s="9"/>
      <c r="M36" s="9"/>
      <c r="N36" s="9"/>
      <c r="O36" s="9"/>
      <c r="P36" s="9"/>
      <c r="Q36" s="9"/>
      <c r="R36" s="9"/>
      <c r="S36" s="9"/>
      <c r="T36" s="9"/>
      <c r="U36" s="7"/>
      <c r="V36" s="7"/>
      <c r="W36" s="7"/>
      <c r="X36" s="7"/>
      <c r="Y36" s="7"/>
      <c r="Z36" s="7"/>
      <c r="AA36" s="7"/>
    </row>
    <row r="37" spans="1:27" s="13" customFormat="1" x14ac:dyDescent="0.25">
      <c r="A37" s="9"/>
      <c r="B37" s="9"/>
      <c r="C37" s="9"/>
      <c r="D37" s="9"/>
      <c r="E37" s="9"/>
      <c r="F37" s="9"/>
      <c r="G37" s="9"/>
      <c r="H37" s="9"/>
      <c r="I37" s="9"/>
      <c r="J37" s="9"/>
      <c r="K37" s="9"/>
      <c r="L37" s="9"/>
      <c r="M37" s="9"/>
      <c r="N37" s="9"/>
      <c r="O37" s="9"/>
      <c r="P37" s="9"/>
      <c r="Q37" s="9"/>
      <c r="R37" s="9"/>
      <c r="S37" s="9"/>
      <c r="T37" s="9"/>
      <c r="U37" s="7"/>
      <c r="V37" s="7"/>
      <c r="W37" s="7"/>
      <c r="X37" s="7"/>
      <c r="Y37" s="7"/>
      <c r="Z37" s="7"/>
      <c r="AA37" s="7"/>
    </row>
    <row r="38" spans="1:27" s="13" customFormat="1" x14ac:dyDescent="0.25">
      <c r="A38" s="9"/>
      <c r="B38" s="9"/>
      <c r="C38" s="9"/>
      <c r="D38" s="9"/>
      <c r="E38" s="9"/>
      <c r="F38" s="9"/>
      <c r="G38" s="9"/>
      <c r="H38" s="9"/>
      <c r="I38" s="9"/>
      <c r="J38" s="9"/>
      <c r="K38" s="9"/>
      <c r="L38" s="9"/>
      <c r="M38" s="9"/>
      <c r="N38" s="9"/>
      <c r="O38" s="9"/>
      <c r="P38" s="9"/>
      <c r="Q38" s="9"/>
      <c r="R38" s="9"/>
      <c r="S38" s="9"/>
      <c r="T38" s="9"/>
      <c r="U38" s="7"/>
      <c r="V38" s="7"/>
      <c r="W38" s="7"/>
      <c r="X38" s="7"/>
      <c r="Y38" s="7"/>
      <c r="Z38" s="7"/>
      <c r="AA38" s="7"/>
    </row>
    <row r="39" spans="1:27" s="13" customFormat="1" x14ac:dyDescent="0.25">
      <c r="A39" s="9"/>
      <c r="B39" s="9"/>
      <c r="C39" s="9"/>
      <c r="D39" s="9"/>
      <c r="E39" s="9"/>
      <c r="F39" s="9"/>
      <c r="G39" s="9"/>
      <c r="H39" s="9"/>
      <c r="I39" s="9"/>
      <c r="J39" s="9"/>
      <c r="K39" s="9"/>
      <c r="L39" s="9"/>
      <c r="M39" s="9"/>
      <c r="N39" s="9"/>
      <c r="O39" s="9"/>
      <c r="P39" s="9"/>
      <c r="Q39" s="9"/>
      <c r="R39" s="9"/>
      <c r="S39" s="9"/>
      <c r="T39" s="9"/>
      <c r="U39" s="7"/>
      <c r="V39" s="7"/>
      <c r="W39" s="7"/>
      <c r="X39" s="7"/>
      <c r="Y39" s="7"/>
      <c r="Z39" s="7"/>
      <c r="AA39" s="7"/>
    </row>
    <row r="40" spans="1:27" s="13" customFormat="1" x14ac:dyDescent="0.25">
      <c r="A40" s="9"/>
      <c r="B40" s="9"/>
      <c r="C40" s="9"/>
      <c r="D40" s="9"/>
      <c r="E40" s="9"/>
      <c r="F40" s="9"/>
      <c r="G40" s="9"/>
      <c r="H40" s="9"/>
      <c r="I40" s="9"/>
      <c r="J40" s="9"/>
      <c r="K40" s="9"/>
      <c r="L40" s="9"/>
      <c r="M40" s="9"/>
      <c r="N40" s="9"/>
      <c r="O40" s="9"/>
      <c r="P40" s="9"/>
      <c r="Q40" s="9"/>
      <c r="R40" s="9"/>
      <c r="S40" s="9"/>
      <c r="T40" s="9"/>
      <c r="U40" s="7"/>
      <c r="V40" s="7"/>
      <c r="W40" s="7"/>
      <c r="X40" s="7"/>
      <c r="Y40" s="7"/>
      <c r="Z40" s="7"/>
      <c r="AA40" s="7"/>
    </row>
    <row r="41" spans="1:27" s="13" customFormat="1" x14ac:dyDescent="0.25">
      <c r="A41" s="9"/>
      <c r="B41" s="9"/>
      <c r="C41" s="9"/>
      <c r="D41" s="9"/>
      <c r="E41" s="9"/>
      <c r="F41" s="9"/>
      <c r="G41" s="9"/>
      <c r="H41" s="9"/>
      <c r="I41" s="9"/>
      <c r="J41" s="9"/>
      <c r="K41" s="9"/>
      <c r="L41" s="9"/>
      <c r="M41" s="9"/>
      <c r="N41" s="9"/>
      <c r="O41" s="9"/>
      <c r="P41" s="9"/>
      <c r="Q41" s="9"/>
      <c r="R41" s="9"/>
      <c r="S41" s="9"/>
      <c r="T41" s="9"/>
      <c r="U41" s="7"/>
      <c r="V41" s="7"/>
      <c r="W41" s="7"/>
      <c r="X41" s="7"/>
      <c r="Y41" s="7"/>
      <c r="Z41" s="7"/>
      <c r="AA41" s="7"/>
    </row>
    <row r="42" spans="1:27" s="13" customForma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s="13" customForma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s="13" customForma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s="13" customForma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row>
    <row r="46" spans="1:27" s="13" customForma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27" s="13" customForma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7" s="13" customForma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s="13" customForma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row>
    <row r="50" spans="1:27" s="13" customForma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row>
    <row r="51" spans="1:27" s="13" customForma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row>
    <row r="52" spans="1:27" s="13" customForma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s="13" customForma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row>
    <row r="54" spans="1:27" s="13" customForma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row>
    <row r="55" spans="1:27" s="13" customForma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row>
    <row r="56" spans="1:27" s="13" customForma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row>
    <row r="57" spans="1:27" s="13" customForma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s="13" customForma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row>
    <row r="59" spans="1:27" s="13" customForma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row>
    <row r="60" spans="1:27" s="13" customForma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s="13" customForma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row>
    <row r="62" spans="1:27" s="51" customFormat="1" ht="13.8"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row>
    <row r="63" spans="1:27" s="13" customForma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row>
    <row r="64" spans="1:27" s="13" customForma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row>
    <row r="65" spans="1:27" s="13" customForma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row>
    <row r="66" spans="1:27" s="13" customForma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row>
    <row r="67" spans="1:27" s="13" customForma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row>
    <row r="68" spans="1:27" s="13" customForma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row>
    <row r="69" spans="1:27" s="13" customForma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row>
    <row r="70" spans="1:27" s="13" customForma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row>
    <row r="71" spans="1:27" s="13" customForma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row>
    <row r="72" spans="1:27" s="13" customForma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row>
    <row r="73" spans="1:27" s="13" customForma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row>
    <row r="74" spans="1:27" s="13" customForma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row>
    <row r="75" spans="1:27" s="13" customForma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row>
    <row r="76" spans="1:27" s="13" customForma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row>
    <row r="77" spans="1:27" s="13" customForma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row>
    <row r="78" spans="1:27" s="13" customForma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row>
    <row r="79" spans="1:27" s="13" customForma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row>
    <row r="80" spans="1:27" s="13" customForma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row>
    <row r="81" spans="1:27" s="13" customForma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row>
    <row r="82" spans="1:27" s="13" customForma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row>
    <row r="83" spans="1:27" s="13" customForma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row>
    <row r="84" spans="1:27" s="13" customForma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row>
    <row r="85" spans="1:27" s="13" customForma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s="13" customForma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row>
    <row r="87" spans="1:27" s="13" customForma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row>
    <row r="88" spans="1:27" s="13" customForma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row>
    <row r="89" spans="1:27" s="13" customForma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row>
    <row r="90" spans="1:27" s="13" customForma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row>
    <row r="91" spans="1:27" s="13" customForma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row>
    <row r="92" spans="1:27" s="13" customForma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row>
    <row r="93" spans="1:27" s="13" customForma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row>
    <row r="94" spans="1:27" s="13" customForma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row>
    <row r="95" spans="1:27" s="13" customForma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row>
    <row r="96" spans="1:27" s="7" customForma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row>
    <row r="97" spans="1:27" s="7" customForma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row>
    <row r="98" spans="1:27" s="7" customForma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row>
    <row r="99" spans="1:27" s="7" customForma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row>
    <row r="100" spans="1:27" s="7" customForma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1:27" s="7" customForma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1:27" s="7" customForma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spans="1:27" s="7" customForma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spans="1:27" s="7" customForma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1:27" s="7" customForma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s="7" customForma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sheetData>
  <sheetProtection algorithmName="SHA-512" hashValue="XfLML7CIiacs7cIfZfrNBAQ7x/I7RKNFtNE0fp8j6grePug4jRnnqtqubSRZKDDtt6fP4qehq23zwzYuICDmDA==" saltValue="Wt6xjZkUQocnfhYvURRfXg==" spinCount="100000" sheet="1" objects="1" scenarios="1" formatColumns="0" formatRows="0" autoFilter="0"/>
  <mergeCells count="16">
    <mergeCell ref="A6:M6"/>
    <mergeCell ref="A1:Q1"/>
    <mergeCell ref="A2:M2"/>
    <mergeCell ref="A3:M3"/>
    <mergeCell ref="A4:M4"/>
    <mergeCell ref="A5:M5"/>
    <mergeCell ref="N2:O2"/>
    <mergeCell ref="P2:Q2"/>
    <mergeCell ref="P6:Q6"/>
    <mergeCell ref="N3:O3"/>
    <mergeCell ref="N4:O4"/>
    <mergeCell ref="N5:O5"/>
    <mergeCell ref="N6:O6"/>
    <mergeCell ref="P3:Q3"/>
    <mergeCell ref="P4:Q4"/>
    <mergeCell ref="P5:Q5"/>
  </mergeCells>
  <phoneticPr fontId="3" type="noConversion"/>
  <conditionalFormatting sqref="O8">
    <cfRule type="cellIs" dxfId="234" priority="2" operator="notEqual">
      <formula>0</formula>
    </cfRule>
  </conditionalFormatting>
  <conditionalFormatting sqref="O10:O30">
    <cfRule type="cellIs" dxfId="233" priority="3" stopIfTrue="1" operator="notEqual">
      <formula>0</formula>
    </cfRule>
  </conditionalFormatting>
  <dataValidations count="10">
    <dataValidation allowBlank="1" showErrorMessage="1" promptTitle="Cal OES ONLY" prompt="For Cal OES use only.  Do not enter." sqref="P6" xr:uid="{00000000-0002-0000-0900-000000000000}"/>
    <dataValidation type="list" allowBlank="1" showInputMessage="1" showErrorMessage="1" sqref="F10:F30" xr:uid="{00000000-0002-0000-0900-000001000000}">
      <formula1>"Seminar, Workshop, Tabletop, Game, Drill Attendee, Drill Host, Functional Attendee, Functional Host, Full Scale Attendee, Full Scale Host"</formula1>
    </dataValidation>
    <dataValidation type="list" allowBlank="1" showInputMessage="1" showErrorMessage="1" sqref="D10:D30" xr:uid="{00000000-0002-0000-0900-000002000000}">
      <formula1>DD_Exercise_SubCat</formula1>
    </dataValidation>
    <dataValidation type="list" allowBlank="1" showInputMessage="1" sqref="J10:J30" xr:uid="{00000000-0002-0000-0900-000003000000}">
      <formula1>"Yes, No"</formula1>
    </dataValidation>
    <dataValidation type="list" allowBlank="1" showInputMessage="1" showErrorMessage="1" sqref="B10:B30" xr:uid="{00000000-0002-0000-0900-000004000000}">
      <formula1>"Direct,Subaward"</formula1>
    </dataValidation>
    <dataValidation type="list" allowBlank="1" showInputMessage="1" showErrorMessage="1" sqref="K10:K30" xr:uid="{00000000-0002-0000-0900-000005000000}">
      <formula1>"EHP, Noncompetitive Procurement, N/A"</formula1>
    </dataValidation>
    <dataValidation type="whole" operator="greaterThan" allowBlank="1" showInputMessage="1" showErrorMessage="1" errorTitle="BUDGETED COST" error="Enter the Budged Cost for this project, rounded DOWN to the nearest dollar." sqref="M10:M30" xr:uid="{00000000-0002-0000-0900-000006000000}">
      <formula1>0</formula1>
    </dataValidation>
    <dataValidation type="list" allowBlank="1" showInputMessage="1" sqref="A10:A30" xr:uid="{00000000-0002-0000-0900-000007000000}">
      <formula1>"A,B,C,D,E,F,G,H,I,J,K,L,M,N,O,P,Q,R,S,T,U,V,W,X,Y,Z"</formula1>
    </dataValidation>
    <dataValidation type="list" allowBlank="1" showInputMessage="1" showErrorMessage="1" sqref="E10:E30" xr:uid="{00000000-0002-0000-0900-000008000000}">
      <formula1>INDIRECT(VLOOKUP(D10,DD_Exercise_Expenditure_Lookup,2,0))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O10:O30" xr:uid="{00000000-0002-0000-0900-000009000000}">
      <formula1>M10-N10</formula1>
    </dataValidation>
  </dataValidations>
  <printOptions horizontalCentered="1"/>
  <pageMargins left="0.15" right="0.15" top="0.5" bottom="0.5" header="0.15" footer="0.15"/>
  <pageSetup scale="39" fitToHeight="0" orientation="landscape" r:id="rId1"/>
  <headerFooter scaleWithDoc="0">
    <oddHeader>&amp;C&amp;"Century Gothic,Regular"&amp;8CALIFORNIA GOVERNOR'S OFFICE OF EMERGENCY SERVICES (Cal OES)</oddHeader>
    <oddFooter>&amp;L&amp;"Century Gothic,Regular"&amp;8FY 2022 EMPG FMFW (Macro) v.22&amp;C&amp;"Century Gothic,Regular"&amp;8&amp;P of &amp;N&amp;R&amp;"Century Gothic,Regular"&amp;8&amp;A</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
    <tabColor rgb="FF96C9F8"/>
    <pageSetUpPr fitToPage="1"/>
  </sheetPr>
  <dimension ref="A1:T30"/>
  <sheetViews>
    <sheetView showGridLines="0" showZeros="0" zoomScale="65" zoomScaleNormal="65" zoomScaleSheetLayoutView="50" workbookViewId="0">
      <pane ySplit="8" topLeftCell="A9" activePane="bottomLeft" state="frozen"/>
      <selection sqref="A1:I1"/>
      <selection pane="bottomLeft" sqref="A1:J1"/>
    </sheetView>
  </sheetViews>
  <sheetFormatPr defaultColWidth="9.109375" defaultRowHeight="13.2" x14ac:dyDescent="0.25"/>
  <cols>
    <col min="1" max="1" width="12.6640625" style="34" customWidth="1"/>
    <col min="2" max="2" width="36.5546875" style="34" customWidth="1"/>
    <col min="3" max="3" width="35.33203125" style="34" customWidth="1"/>
    <col min="4" max="4" width="39.33203125" style="34" customWidth="1"/>
    <col min="5" max="5" width="41.88671875" style="34" customWidth="1"/>
    <col min="6" max="10" width="20.6640625" style="34" customWidth="1"/>
    <col min="11" max="11" width="20" style="34" hidden="1" customWidth="1"/>
    <col min="12" max="13" width="21.6640625" style="34" hidden="1" customWidth="1"/>
    <col min="14" max="20" width="15.6640625" style="34" hidden="1" customWidth="1"/>
    <col min="21" max="16384" width="9.109375" style="34"/>
  </cols>
  <sheetData>
    <row r="1" spans="1:20" ht="35.1" customHeight="1" x14ac:dyDescent="0.25">
      <c r="A1" s="766" t="s">
        <v>55</v>
      </c>
      <c r="B1" s="766"/>
      <c r="C1" s="766"/>
      <c r="D1" s="766"/>
      <c r="E1" s="766"/>
      <c r="F1" s="766"/>
      <c r="G1" s="766"/>
      <c r="H1" s="766"/>
      <c r="I1" s="766"/>
      <c r="J1" s="766"/>
      <c r="K1" s="400"/>
      <c r="L1" s="400"/>
      <c r="M1" s="400"/>
      <c r="N1" s="44"/>
      <c r="O1" s="44"/>
      <c r="P1" s="44"/>
      <c r="Q1" s="44"/>
      <c r="R1" s="44"/>
      <c r="S1" s="44"/>
      <c r="T1" s="44"/>
    </row>
    <row r="2" spans="1:20" ht="30" customHeight="1" x14ac:dyDescent="0.35">
      <c r="A2" s="653">
        <f>Facesheet!$C$6</f>
        <v>0</v>
      </c>
      <c r="B2" s="653"/>
      <c r="C2" s="653"/>
      <c r="D2" s="653"/>
      <c r="E2" s="653"/>
      <c r="F2" s="654"/>
      <c r="G2" s="665" t="s">
        <v>303</v>
      </c>
      <c r="H2" s="666"/>
      <c r="I2" s="762"/>
      <c r="J2" s="763"/>
      <c r="K2" s="46"/>
      <c r="L2" s="46"/>
      <c r="M2" s="46"/>
      <c r="N2" s="46"/>
      <c r="O2" s="46"/>
      <c r="P2" s="46"/>
      <c r="Q2" s="46"/>
      <c r="R2" s="46"/>
      <c r="S2" s="46"/>
      <c r="T2" s="46"/>
    </row>
    <row r="3" spans="1:20" ht="30" customHeight="1" x14ac:dyDescent="0.4">
      <c r="A3" s="712">
        <f>Facesheet!$F$2</f>
        <v>0</v>
      </c>
      <c r="B3" s="712"/>
      <c r="C3" s="712"/>
      <c r="D3" s="712"/>
      <c r="E3" s="712"/>
      <c r="F3" s="712"/>
      <c r="G3" s="667" t="s">
        <v>602</v>
      </c>
      <c r="H3" s="668"/>
      <c r="I3" s="762"/>
      <c r="J3" s="763"/>
      <c r="K3" s="44"/>
      <c r="L3" s="44"/>
      <c r="M3" s="44"/>
      <c r="N3" s="44"/>
      <c r="O3" s="44"/>
      <c r="P3" s="44"/>
      <c r="Q3" s="44"/>
      <c r="R3" s="44"/>
      <c r="S3" s="44"/>
      <c r="T3" s="44"/>
    </row>
    <row r="4" spans="1:20" ht="30" customHeight="1" x14ac:dyDescent="0.25">
      <c r="A4" s="715" t="str">
        <f>Facesheet!$J$2</f>
        <v>2023-0001</v>
      </c>
      <c r="B4" s="715"/>
      <c r="C4" s="715"/>
      <c r="D4" s="715"/>
      <c r="E4" s="715"/>
      <c r="F4" s="711"/>
      <c r="G4" s="704" t="s">
        <v>195</v>
      </c>
      <c r="H4" s="704"/>
      <c r="I4" s="764">
        <f>Facesheet!$H$12</f>
        <v>45078</v>
      </c>
      <c r="J4" s="765"/>
      <c r="K4" s="47"/>
      <c r="L4" s="47"/>
      <c r="M4" s="47"/>
      <c r="N4" s="47"/>
      <c r="O4" s="47"/>
      <c r="P4" s="47"/>
      <c r="Q4" s="47"/>
      <c r="R4" s="47"/>
      <c r="S4" s="47"/>
      <c r="T4" s="47"/>
    </row>
    <row r="5" spans="1:20" ht="30" customHeight="1" x14ac:dyDescent="0.25">
      <c r="A5" s="768"/>
      <c r="B5" s="768"/>
      <c r="C5" s="768"/>
      <c r="D5" s="768"/>
      <c r="E5" s="768"/>
      <c r="F5" s="769"/>
      <c r="G5" s="704" t="s">
        <v>196</v>
      </c>
      <c r="H5" s="704"/>
      <c r="I5" s="767" t="str">
        <f>Facesheet!$J$12</f>
        <v>February 28 ,2026</v>
      </c>
      <c r="J5" s="767"/>
      <c r="K5" s="48"/>
      <c r="L5" s="48"/>
      <c r="M5" s="48"/>
      <c r="N5" s="48"/>
      <c r="O5" s="48"/>
      <c r="P5" s="48"/>
      <c r="Q5" s="48"/>
      <c r="R5" s="48"/>
      <c r="S5" s="48"/>
      <c r="T5" s="48"/>
    </row>
    <row r="6" spans="1:20" ht="30" customHeight="1" x14ac:dyDescent="0.25">
      <c r="A6" s="770"/>
      <c r="B6" s="770"/>
      <c r="C6" s="770"/>
      <c r="D6" s="770"/>
      <c r="E6" s="770"/>
      <c r="F6" s="717"/>
      <c r="G6" s="724" t="s">
        <v>431</v>
      </c>
      <c r="H6" s="724"/>
      <c r="I6" s="697"/>
      <c r="J6" s="697"/>
      <c r="K6" s="45"/>
      <c r="L6" s="45"/>
      <c r="M6" s="45"/>
      <c r="N6" s="45"/>
      <c r="O6" s="45"/>
      <c r="P6" s="45"/>
      <c r="Q6" s="45"/>
      <c r="R6" s="45"/>
      <c r="S6" s="45"/>
      <c r="T6" s="45"/>
    </row>
    <row r="7" spans="1:20" ht="50.1" customHeight="1" x14ac:dyDescent="0.25">
      <c r="A7" s="429" t="s">
        <v>21</v>
      </c>
      <c r="B7" s="429" t="s">
        <v>64</v>
      </c>
      <c r="C7" s="430" t="s">
        <v>187</v>
      </c>
      <c r="D7" s="430" t="s">
        <v>217</v>
      </c>
      <c r="E7" s="430" t="s">
        <v>50</v>
      </c>
      <c r="F7" s="431" t="s">
        <v>218</v>
      </c>
      <c r="G7" s="431" t="s">
        <v>235</v>
      </c>
      <c r="H7" s="431" t="s">
        <v>215</v>
      </c>
      <c r="I7" s="431" t="s">
        <v>216</v>
      </c>
      <c r="J7" s="432" t="s">
        <v>198</v>
      </c>
      <c r="K7" s="247" t="s">
        <v>409</v>
      </c>
      <c r="L7" s="247" t="s">
        <v>410</v>
      </c>
      <c r="M7" s="247" t="s">
        <v>411</v>
      </c>
      <c r="N7" s="247" t="s">
        <v>412</v>
      </c>
      <c r="O7" s="247" t="s">
        <v>413</v>
      </c>
      <c r="P7" s="247" t="s">
        <v>414</v>
      </c>
      <c r="Q7" s="247" t="s">
        <v>415</v>
      </c>
      <c r="R7" s="247" t="s">
        <v>416</v>
      </c>
      <c r="S7" s="247" t="s">
        <v>417</v>
      </c>
      <c r="T7" s="247" t="s">
        <v>418</v>
      </c>
    </row>
    <row r="8" spans="1:20" ht="21" x14ac:dyDescent="0.25">
      <c r="A8" s="433">
        <v>0</v>
      </c>
      <c r="B8" s="433">
        <v>0</v>
      </c>
      <c r="C8" s="433">
        <v>0</v>
      </c>
      <c r="D8" s="434">
        <v>0</v>
      </c>
      <c r="E8" s="434"/>
      <c r="F8" s="435">
        <f>SUM(RangeCost)</f>
        <v>0</v>
      </c>
      <c r="G8" s="435">
        <f>SUM(RangePrevious)</f>
        <v>0</v>
      </c>
      <c r="H8" s="435">
        <f>SUM(RangeThisRequest)</f>
        <v>0</v>
      </c>
      <c r="I8" s="435">
        <f>SUM(RangeApproved)</f>
        <v>0</v>
      </c>
      <c r="J8" s="435">
        <f>SUM(RangeBalance)</f>
        <v>0</v>
      </c>
      <c r="K8" s="248"/>
      <c r="L8" s="248"/>
      <c r="M8" s="248"/>
      <c r="N8" s="248"/>
      <c r="O8" s="248"/>
      <c r="P8" s="248"/>
      <c r="Q8" s="248"/>
      <c r="R8" s="248"/>
      <c r="S8" s="248"/>
      <c r="T8" s="248"/>
    </row>
    <row r="9" spans="1:20" ht="0.15" customHeight="1" x14ac:dyDescent="0.25">
      <c r="A9" s="240">
        <v>0</v>
      </c>
      <c r="B9" s="240">
        <v>0</v>
      </c>
      <c r="C9" s="240">
        <v>0</v>
      </c>
      <c r="D9" s="249">
        <v>0</v>
      </c>
      <c r="E9" s="249">
        <v>0</v>
      </c>
      <c r="F9" s="436">
        <v>0</v>
      </c>
      <c r="G9" s="437">
        <v>0</v>
      </c>
      <c r="H9" s="437">
        <v>0</v>
      </c>
      <c r="I9" s="386">
        <v>0</v>
      </c>
      <c r="J9" s="386">
        <v>0</v>
      </c>
      <c r="K9" s="249">
        <v>0</v>
      </c>
      <c r="L9" s="249">
        <v>0</v>
      </c>
      <c r="M9" s="249">
        <v>0</v>
      </c>
      <c r="N9" s="249">
        <v>0</v>
      </c>
      <c r="O9" s="249">
        <v>0</v>
      </c>
      <c r="P9" s="249">
        <v>0</v>
      </c>
      <c r="Q9" s="249">
        <v>0</v>
      </c>
      <c r="R9" s="249">
        <v>0</v>
      </c>
      <c r="S9" s="249">
        <v>0</v>
      </c>
      <c r="T9" s="249">
        <v>0</v>
      </c>
    </row>
    <row r="10" spans="1:20" ht="21" x14ac:dyDescent="0.25">
      <c r="A10" s="151"/>
      <c r="B10" s="151"/>
      <c r="C10" s="151"/>
      <c r="D10" s="152"/>
      <c r="E10" s="152"/>
      <c r="F10" s="155"/>
      <c r="G10" s="162"/>
      <c r="H10" s="162"/>
      <c r="I10" s="162">
        <f t="shared" ref="I10:I30" si="0">H10+G10</f>
        <v>0</v>
      </c>
      <c r="J10" s="162">
        <f t="shared" ref="J10:J30" si="1">F10-I10</f>
        <v>0</v>
      </c>
      <c r="K10" s="152"/>
      <c r="L10" s="152"/>
      <c r="M10" s="152"/>
      <c r="N10" s="152"/>
      <c r="O10" s="152"/>
      <c r="P10" s="152"/>
      <c r="Q10" s="152"/>
      <c r="R10" s="152"/>
      <c r="S10" s="152"/>
      <c r="T10" s="152"/>
    </row>
    <row r="11" spans="1:20" ht="21" x14ac:dyDescent="0.25">
      <c r="A11" s="151"/>
      <c r="B11" s="151"/>
      <c r="C11" s="151"/>
      <c r="D11" s="152"/>
      <c r="E11" s="152"/>
      <c r="F11" s="162"/>
      <c r="G11" s="162"/>
      <c r="H11" s="162"/>
      <c r="I11" s="162">
        <f t="shared" si="0"/>
        <v>0</v>
      </c>
      <c r="J11" s="162">
        <f t="shared" si="1"/>
        <v>0</v>
      </c>
      <c r="K11" s="152"/>
      <c r="L11" s="152"/>
      <c r="M11" s="152"/>
      <c r="N11" s="152"/>
      <c r="O11" s="152"/>
      <c r="P11" s="152"/>
      <c r="Q11" s="152"/>
      <c r="R11" s="152"/>
      <c r="S11" s="152"/>
      <c r="T11" s="152"/>
    </row>
    <row r="12" spans="1:20" ht="21" x14ac:dyDescent="0.25">
      <c r="A12" s="151"/>
      <c r="B12" s="151"/>
      <c r="C12" s="151"/>
      <c r="D12" s="152"/>
      <c r="E12" s="152"/>
      <c r="F12" s="162"/>
      <c r="G12" s="162"/>
      <c r="H12" s="162"/>
      <c r="I12" s="162">
        <f t="shared" si="0"/>
        <v>0</v>
      </c>
      <c r="J12" s="162">
        <f t="shared" si="1"/>
        <v>0</v>
      </c>
      <c r="K12" s="152"/>
      <c r="L12" s="152"/>
      <c r="M12" s="152"/>
      <c r="N12" s="152"/>
      <c r="O12" s="152"/>
      <c r="P12" s="152"/>
      <c r="Q12" s="152"/>
      <c r="R12" s="152"/>
      <c r="S12" s="152"/>
      <c r="T12" s="152"/>
    </row>
    <row r="13" spans="1:20" ht="21" x14ac:dyDescent="0.25">
      <c r="A13" s="151"/>
      <c r="B13" s="151"/>
      <c r="C13" s="151"/>
      <c r="D13" s="152"/>
      <c r="E13" s="152"/>
      <c r="F13" s="162"/>
      <c r="G13" s="162"/>
      <c r="H13" s="162"/>
      <c r="I13" s="162">
        <f t="shared" si="0"/>
        <v>0</v>
      </c>
      <c r="J13" s="162">
        <f t="shared" si="1"/>
        <v>0</v>
      </c>
      <c r="K13" s="152"/>
      <c r="L13" s="152"/>
      <c r="M13" s="152"/>
      <c r="N13" s="152"/>
      <c r="O13" s="152"/>
      <c r="P13" s="152"/>
      <c r="Q13" s="152"/>
      <c r="R13" s="152"/>
      <c r="S13" s="152"/>
      <c r="T13" s="152"/>
    </row>
    <row r="14" spans="1:20" ht="21" x14ac:dyDescent="0.25">
      <c r="A14" s="151"/>
      <c r="B14" s="151"/>
      <c r="C14" s="151"/>
      <c r="D14" s="152"/>
      <c r="E14" s="152"/>
      <c r="F14" s="162"/>
      <c r="G14" s="162"/>
      <c r="H14" s="162"/>
      <c r="I14" s="162">
        <f t="shared" si="0"/>
        <v>0</v>
      </c>
      <c r="J14" s="162">
        <f t="shared" si="1"/>
        <v>0</v>
      </c>
      <c r="K14" s="152"/>
      <c r="L14" s="152"/>
      <c r="M14" s="152"/>
      <c r="N14" s="152"/>
      <c r="O14" s="152"/>
      <c r="P14" s="152"/>
      <c r="Q14" s="152"/>
      <c r="R14" s="152"/>
      <c r="S14" s="152"/>
      <c r="T14" s="152"/>
    </row>
    <row r="15" spans="1:20" ht="21" x14ac:dyDescent="0.25">
      <c r="A15" s="151"/>
      <c r="B15" s="151"/>
      <c r="C15" s="151"/>
      <c r="D15" s="152"/>
      <c r="E15" s="152"/>
      <c r="F15" s="162"/>
      <c r="G15" s="162"/>
      <c r="H15" s="162"/>
      <c r="I15" s="162">
        <f t="shared" si="0"/>
        <v>0</v>
      </c>
      <c r="J15" s="162">
        <f t="shared" si="1"/>
        <v>0</v>
      </c>
      <c r="K15" s="152"/>
      <c r="L15" s="152"/>
      <c r="M15" s="152"/>
      <c r="N15" s="152"/>
      <c r="O15" s="152"/>
      <c r="P15" s="152"/>
      <c r="Q15" s="152"/>
      <c r="R15" s="152"/>
      <c r="S15" s="152"/>
      <c r="T15" s="152"/>
    </row>
    <row r="16" spans="1:20" ht="21" x14ac:dyDescent="0.25">
      <c r="A16" s="151"/>
      <c r="B16" s="151"/>
      <c r="C16" s="151"/>
      <c r="D16" s="152"/>
      <c r="E16" s="152"/>
      <c r="F16" s="155"/>
      <c r="G16" s="162"/>
      <c r="H16" s="162"/>
      <c r="I16" s="162">
        <f t="shared" si="0"/>
        <v>0</v>
      </c>
      <c r="J16" s="162">
        <f t="shared" si="1"/>
        <v>0</v>
      </c>
      <c r="K16" s="152"/>
      <c r="L16" s="152"/>
      <c r="M16" s="152"/>
      <c r="N16" s="152"/>
      <c r="O16" s="152"/>
      <c r="P16" s="152"/>
      <c r="Q16" s="152"/>
      <c r="R16" s="152"/>
      <c r="S16" s="152"/>
      <c r="T16" s="152"/>
    </row>
    <row r="17" spans="1:20" ht="21" x14ac:dyDescent="0.25">
      <c r="A17" s="151"/>
      <c r="B17" s="151"/>
      <c r="C17" s="151"/>
      <c r="D17" s="152"/>
      <c r="E17" s="152"/>
      <c r="F17" s="155"/>
      <c r="G17" s="162"/>
      <c r="H17" s="162"/>
      <c r="I17" s="162">
        <f t="shared" si="0"/>
        <v>0</v>
      </c>
      <c r="J17" s="162">
        <f t="shared" si="1"/>
        <v>0</v>
      </c>
      <c r="K17" s="152"/>
      <c r="L17" s="152"/>
      <c r="M17" s="152"/>
      <c r="N17" s="152"/>
      <c r="O17" s="152"/>
      <c r="P17" s="152"/>
      <c r="Q17" s="152"/>
      <c r="R17" s="152"/>
      <c r="S17" s="152"/>
      <c r="T17" s="152"/>
    </row>
    <row r="18" spans="1:20" ht="21" x14ac:dyDescent="0.25">
      <c r="A18" s="151"/>
      <c r="B18" s="151"/>
      <c r="C18" s="151"/>
      <c r="D18" s="152"/>
      <c r="E18" s="152"/>
      <c r="F18" s="155"/>
      <c r="G18" s="162"/>
      <c r="H18" s="162"/>
      <c r="I18" s="162">
        <f t="shared" si="0"/>
        <v>0</v>
      </c>
      <c r="J18" s="162">
        <f t="shared" si="1"/>
        <v>0</v>
      </c>
      <c r="K18" s="152"/>
      <c r="L18" s="152"/>
      <c r="M18" s="152"/>
      <c r="N18" s="152"/>
      <c r="O18" s="152"/>
      <c r="P18" s="152"/>
      <c r="Q18" s="152"/>
      <c r="R18" s="152"/>
      <c r="S18" s="152"/>
      <c r="T18" s="152"/>
    </row>
    <row r="19" spans="1:20" ht="21" x14ac:dyDescent="0.25">
      <c r="A19" s="151"/>
      <c r="B19" s="151"/>
      <c r="C19" s="151"/>
      <c r="D19" s="152"/>
      <c r="E19" s="152"/>
      <c r="F19" s="155"/>
      <c r="G19" s="162"/>
      <c r="H19" s="162"/>
      <c r="I19" s="162">
        <f t="shared" si="0"/>
        <v>0</v>
      </c>
      <c r="J19" s="162">
        <f t="shared" si="1"/>
        <v>0</v>
      </c>
      <c r="K19" s="152"/>
      <c r="L19" s="152"/>
      <c r="M19" s="152"/>
      <c r="N19" s="152"/>
      <c r="O19" s="152"/>
      <c r="P19" s="152"/>
      <c r="Q19" s="152"/>
      <c r="R19" s="152"/>
      <c r="S19" s="152"/>
      <c r="T19" s="152"/>
    </row>
    <row r="20" spans="1:20" ht="21" x14ac:dyDescent="0.25">
      <c r="A20" s="151"/>
      <c r="B20" s="151"/>
      <c r="C20" s="151"/>
      <c r="D20" s="152"/>
      <c r="E20" s="152"/>
      <c r="F20" s="155"/>
      <c r="G20" s="162"/>
      <c r="H20" s="162"/>
      <c r="I20" s="162">
        <f t="shared" si="0"/>
        <v>0</v>
      </c>
      <c r="J20" s="162">
        <f t="shared" si="1"/>
        <v>0</v>
      </c>
      <c r="K20" s="152"/>
      <c r="L20" s="152"/>
      <c r="M20" s="152"/>
      <c r="N20" s="152"/>
      <c r="O20" s="152"/>
      <c r="P20" s="152"/>
      <c r="Q20" s="152"/>
      <c r="R20" s="152"/>
      <c r="S20" s="152"/>
      <c r="T20" s="152"/>
    </row>
    <row r="21" spans="1:20" ht="21" x14ac:dyDescent="0.25">
      <c r="A21" s="151"/>
      <c r="B21" s="151"/>
      <c r="C21" s="151"/>
      <c r="D21" s="152"/>
      <c r="E21" s="152"/>
      <c r="F21" s="155"/>
      <c r="G21" s="162"/>
      <c r="H21" s="162"/>
      <c r="I21" s="162">
        <f t="shared" si="0"/>
        <v>0</v>
      </c>
      <c r="J21" s="162">
        <f t="shared" si="1"/>
        <v>0</v>
      </c>
      <c r="K21" s="152"/>
      <c r="L21" s="152"/>
      <c r="M21" s="152"/>
      <c r="N21" s="152"/>
      <c r="O21" s="152"/>
      <c r="P21" s="152"/>
      <c r="Q21" s="152"/>
      <c r="R21" s="152"/>
      <c r="S21" s="152"/>
      <c r="T21" s="152"/>
    </row>
    <row r="22" spans="1:20" ht="21" x14ac:dyDescent="0.25">
      <c r="A22" s="151"/>
      <c r="B22" s="151"/>
      <c r="C22" s="151"/>
      <c r="D22" s="152"/>
      <c r="E22" s="152"/>
      <c r="F22" s="155"/>
      <c r="G22" s="162"/>
      <c r="H22" s="162"/>
      <c r="I22" s="162">
        <f t="shared" si="0"/>
        <v>0</v>
      </c>
      <c r="J22" s="162">
        <f t="shared" si="1"/>
        <v>0</v>
      </c>
      <c r="K22" s="152"/>
      <c r="L22" s="152"/>
      <c r="M22" s="152"/>
      <c r="N22" s="152"/>
      <c r="O22" s="152"/>
      <c r="P22" s="152"/>
      <c r="Q22" s="152"/>
      <c r="R22" s="152"/>
      <c r="S22" s="152"/>
      <c r="T22" s="152"/>
    </row>
    <row r="23" spans="1:20" ht="21" x14ac:dyDescent="0.25">
      <c r="A23" s="151"/>
      <c r="B23" s="151"/>
      <c r="C23" s="151"/>
      <c r="D23" s="152"/>
      <c r="E23" s="152"/>
      <c r="F23" s="155"/>
      <c r="G23" s="162"/>
      <c r="H23" s="162"/>
      <c r="I23" s="162">
        <f t="shared" si="0"/>
        <v>0</v>
      </c>
      <c r="J23" s="162">
        <f t="shared" si="1"/>
        <v>0</v>
      </c>
      <c r="K23" s="152"/>
      <c r="L23" s="152"/>
      <c r="M23" s="152"/>
      <c r="N23" s="152"/>
      <c r="O23" s="152"/>
      <c r="P23" s="152"/>
      <c r="Q23" s="152"/>
      <c r="R23" s="152"/>
      <c r="S23" s="152"/>
      <c r="T23" s="152"/>
    </row>
    <row r="24" spans="1:20" ht="21" x14ac:dyDescent="0.25">
      <c r="A24" s="151"/>
      <c r="B24" s="151"/>
      <c r="C24" s="151"/>
      <c r="D24" s="152"/>
      <c r="E24" s="152"/>
      <c r="F24" s="155"/>
      <c r="G24" s="162"/>
      <c r="H24" s="162"/>
      <c r="I24" s="162">
        <f t="shared" si="0"/>
        <v>0</v>
      </c>
      <c r="J24" s="162">
        <f t="shared" si="1"/>
        <v>0</v>
      </c>
      <c r="K24" s="152"/>
      <c r="L24" s="152"/>
      <c r="M24" s="152"/>
      <c r="N24" s="152"/>
      <c r="O24" s="152"/>
      <c r="P24" s="152"/>
      <c r="Q24" s="152"/>
      <c r="R24" s="152"/>
      <c r="S24" s="152"/>
      <c r="T24" s="152"/>
    </row>
    <row r="25" spans="1:20" ht="21" x14ac:dyDescent="0.25">
      <c r="A25" s="151"/>
      <c r="B25" s="151"/>
      <c r="C25" s="151"/>
      <c r="D25" s="152"/>
      <c r="E25" s="152"/>
      <c r="F25" s="155"/>
      <c r="G25" s="162"/>
      <c r="H25" s="162"/>
      <c r="I25" s="162">
        <f t="shared" si="0"/>
        <v>0</v>
      </c>
      <c r="J25" s="162">
        <f t="shared" si="1"/>
        <v>0</v>
      </c>
      <c r="K25" s="152"/>
      <c r="L25" s="152"/>
      <c r="M25" s="152"/>
      <c r="N25" s="152"/>
      <c r="O25" s="152"/>
      <c r="P25" s="152"/>
      <c r="Q25" s="152"/>
      <c r="R25" s="152"/>
      <c r="S25" s="152"/>
      <c r="T25" s="152"/>
    </row>
    <row r="26" spans="1:20" ht="21" x14ac:dyDescent="0.25">
      <c r="A26" s="151"/>
      <c r="B26" s="151"/>
      <c r="C26" s="151"/>
      <c r="D26" s="152"/>
      <c r="E26" s="152"/>
      <c r="F26" s="155"/>
      <c r="G26" s="162"/>
      <c r="H26" s="162"/>
      <c r="I26" s="162">
        <f t="shared" si="0"/>
        <v>0</v>
      </c>
      <c r="J26" s="162">
        <f t="shared" si="1"/>
        <v>0</v>
      </c>
      <c r="K26" s="152"/>
      <c r="L26" s="152"/>
      <c r="M26" s="152"/>
      <c r="N26" s="152"/>
      <c r="O26" s="152"/>
      <c r="P26" s="152"/>
      <c r="Q26" s="152"/>
      <c r="R26" s="152"/>
      <c r="S26" s="152"/>
      <c r="T26" s="152"/>
    </row>
    <row r="27" spans="1:20" ht="21" x14ac:dyDescent="0.25">
      <c r="A27" s="151"/>
      <c r="B27" s="151"/>
      <c r="C27" s="151"/>
      <c r="D27" s="152"/>
      <c r="E27" s="152"/>
      <c r="F27" s="155"/>
      <c r="G27" s="162"/>
      <c r="H27" s="162"/>
      <c r="I27" s="162">
        <f t="shared" si="0"/>
        <v>0</v>
      </c>
      <c r="J27" s="162">
        <f t="shared" si="1"/>
        <v>0</v>
      </c>
      <c r="K27" s="152"/>
      <c r="L27" s="152"/>
      <c r="M27" s="152"/>
      <c r="N27" s="152"/>
      <c r="O27" s="152"/>
      <c r="P27" s="152"/>
      <c r="Q27" s="152"/>
      <c r="R27" s="152"/>
      <c r="S27" s="152"/>
      <c r="T27" s="152"/>
    </row>
    <row r="28" spans="1:20" ht="21" x14ac:dyDescent="0.25">
      <c r="A28" s="151"/>
      <c r="B28" s="151"/>
      <c r="C28" s="151"/>
      <c r="D28" s="152"/>
      <c r="E28" s="152"/>
      <c r="F28" s="155"/>
      <c r="G28" s="162"/>
      <c r="H28" s="162"/>
      <c r="I28" s="162">
        <f t="shared" si="0"/>
        <v>0</v>
      </c>
      <c r="J28" s="162">
        <f t="shared" si="1"/>
        <v>0</v>
      </c>
      <c r="K28" s="152"/>
      <c r="L28" s="152"/>
      <c r="M28" s="152"/>
      <c r="N28" s="152"/>
      <c r="O28" s="152"/>
      <c r="P28" s="152"/>
      <c r="Q28" s="152"/>
      <c r="R28" s="152"/>
      <c r="S28" s="152"/>
      <c r="T28" s="152"/>
    </row>
    <row r="29" spans="1:20" ht="21" x14ac:dyDescent="0.25">
      <c r="A29" s="151"/>
      <c r="B29" s="151"/>
      <c r="C29" s="151"/>
      <c r="D29" s="152"/>
      <c r="E29" s="152"/>
      <c r="F29" s="155"/>
      <c r="G29" s="162"/>
      <c r="H29" s="162"/>
      <c r="I29" s="162">
        <f t="shared" si="0"/>
        <v>0</v>
      </c>
      <c r="J29" s="162">
        <f t="shared" si="1"/>
        <v>0</v>
      </c>
      <c r="K29" s="152"/>
      <c r="L29" s="152"/>
      <c r="M29" s="152"/>
      <c r="N29" s="152"/>
      <c r="O29" s="152"/>
      <c r="P29" s="152"/>
      <c r="Q29" s="152"/>
      <c r="R29" s="152"/>
      <c r="S29" s="152"/>
      <c r="T29" s="152"/>
    </row>
    <row r="30" spans="1:20" ht="21" x14ac:dyDescent="0.25">
      <c r="A30" s="151"/>
      <c r="B30" s="151"/>
      <c r="C30" s="151"/>
      <c r="D30" s="152"/>
      <c r="E30" s="152"/>
      <c r="F30" s="155"/>
      <c r="G30" s="162"/>
      <c r="H30" s="162"/>
      <c r="I30" s="162">
        <f t="shared" si="0"/>
        <v>0</v>
      </c>
      <c r="J30" s="162">
        <f t="shared" si="1"/>
        <v>0</v>
      </c>
      <c r="K30" s="152"/>
      <c r="L30" s="152"/>
      <c r="M30" s="152"/>
      <c r="N30" s="152"/>
      <c r="O30" s="152"/>
      <c r="P30" s="152"/>
      <c r="Q30" s="152"/>
      <c r="R30" s="152"/>
      <c r="S30" s="152"/>
      <c r="T30" s="152"/>
    </row>
  </sheetData>
  <sheetProtection sheet="1" formatCells="0" formatColumns="0" formatRows="0" insertColumns="0" insertRows="0" insertHyperlinks="0" deleteColumns="0" deleteRows="0" sort="0" autoFilter="0" pivotTables="0"/>
  <dataConsolidate link="1"/>
  <mergeCells count="16">
    <mergeCell ref="A6:F6"/>
    <mergeCell ref="I6:J6"/>
    <mergeCell ref="G3:H3"/>
    <mergeCell ref="G4:H4"/>
    <mergeCell ref="G5:H5"/>
    <mergeCell ref="G6:H6"/>
    <mergeCell ref="I3:J3"/>
    <mergeCell ref="G2:H2"/>
    <mergeCell ref="I2:J2"/>
    <mergeCell ref="I4:J4"/>
    <mergeCell ref="A1:J1"/>
    <mergeCell ref="I5:J5"/>
    <mergeCell ref="A2:F2"/>
    <mergeCell ref="A3:F3"/>
    <mergeCell ref="A4:F4"/>
    <mergeCell ref="A5:F5"/>
  </mergeCells>
  <conditionalFormatting sqref="H8">
    <cfRule type="cellIs" dxfId="202" priority="2" operator="notEqual">
      <formula>0</formula>
    </cfRule>
  </conditionalFormatting>
  <conditionalFormatting sqref="H10:H30">
    <cfRule type="cellIs" dxfId="201" priority="3" stopIfTrue="1" operator="notEqual">
      <formula>0</formula>
    </cfRule>
  </conditionalFormatting>
  <dataValidations count="9">
    <dataValidation allowBlank="1" showErrorMessage="1" promptTitle="Cal OES ONLY" prompt="For Cal OES use only.  Do not enter." sqref="I6" xr:uid="{00000000-0002-0000-0A00-000000000000}"/>
    <dataValidation type="list" allowBlank="1" showInputMessage="1" sqref="E10:E30" xr:uid="{00000000-0002-0000-0A00-000001000000}">
      <formula1>"Staffing, Backfill, Overtime, N/A"</formula1>
    </dataValidation>
    <dataValidation type="list" allowBlank="1" showInputMessage="1" showErrorMessage="1" sqref="C10:C30" xr:uid="{00000000-0002-0000-0A00-000002000000}">
      <formula1>"Grant Administration"</formula1>
    </dataValidation>
    <dataValidation type="list" allowBlank="1" showInputMessage="1" showErrorMessage="1" sqref="D10:D30" xr:uid="{00000000-0002-0000-0A00-000003000000}">
      <formula1>"Consultant / Contractor Fee, Staff Salaries, Supplies, Communication Services, Rental / Lease Space Costs, Travel, Utilities"</formula1>
    </dataValidation>
    <dataValidation showInputMessage="1" showErrorMessage="1" sqref="B10:B30" xr:uid="{00000000-0002-0000-0A00-000004000000}"/>
    <dataValidation type="whole" operator="greaterThan" allowBlank="1" showInputMessage="1" showErrorMessage="1" errorTitle="BUDGETED COST" error="Enter the Budged Cost for this project, rounded DOWN to the nearest dollar." sqref="F10:F30" xr:uid="{00000000-0002-0000-0A00-000005000000}">
      <formula1>0</formula1>
    </dataValidation>
    <dataValidation type="list" allowBlank="1" showInputMessage="1" sqref="A10:A30" xr:uid="{00000000-0002-0000-0A00-000006000000}">
      <formula1>"A,B,C,D,E,F,G,H,I,J,K,L,M,N,O,P,Q,R,S,T,U,V,W,X,Y,Z"</formula1>
    </dataValidation>
    <dataValidation type="whole" operator="lessThanOrEqual" allowBlank="1" showInputMessage="1" showErrorMessage="1" sqref="H10:H30" xr:uid="{00000000-0002-0000-0A00-000007000000}">
      <formula1>F10-G10</formula1>
    </dataValidation>
    <dataValidation type="list" allowBlank="1" showInputMessage="1" showErrorMessage="1" sqref="I2:J2" xr:uid="{170E9590-DCCE-4ABF-BE26-32BC2ED13D1B}">
      <formula1>"Application, Modification, Advance, Reimbursement, Final Reimbursement"</formula1>
    </dataValidation>
  </dataValidations>
  <printOptions horizontalCentered="1"/>
  <pageMargins left="0.15" right="0.15" top="0.5" bottom="0.5" header="0.15" footer="0.15"/>
  <pageSetup scale="51"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IndirectCost">
    <tabColor rgb="FFFFFF99"/>
    <pageSetUpPr fitToPage="1"/>
  </sheetPr>
  <dimension ref="A1:T30"/>
  <sheetViews>
    <sheetView showGridLines="0" showZeros="0" zoomScale="65" zoomScaleNormal="65" zoomScaleSheetLayoutView="50" zoomScalePageLayoutView="70" workbookViewId="0">
      <pane ySplit="8" topLeftCell="A9" activePane="bottomLeft" state="frozen"/>
      <selection sqref="A1:I1"/>
      <selection pane="bottomLeft" sqref="A1:J1"/>
    </sheetView>
  </sheetViews>
  <sheetFormatPr defaultColWidth="9.109375" defaultRowHeight="13.2" x14ac:dyDescent="0.25"/>
  <cols>
    <col min="1" max="1" width="12.6640625" style="34" customWidth="1"/>
    <col min="2" max="2" width="50.33203125" style="34" customWidth="1"/>
    <col min="3" max="3" width="48.6640625" style="34" customWidth="1"/>
    <col min="4" max="4" width="35.5546875" style="34" customWidth="1"/>
    <col min="5" max="5" width="23" style="34" customWidth="1"/>
    <col min="6" max="10" width="22.6640625" style="34" customWidth="1"/>
    <col min="11" max="12" width="17.109375" style="34" hidden="1" customWidth="1"/>
    <col min="13" max="19" width="13.5546875" style="34" hidden="1" customWidth="1"/>
    <col min="20" max="20" width="15" style="34" hidden="1" customWidth="1"/>
    <col min="21" max="16384" width="9.109375" style="34"/>
  </cols>
  <sheetData>
    <row r="1" spans="1:20" ht="35.1" customHeight="1" x14ac:dyDescent="0.25">
      <c r="A1" s="771" t="s">
        <v>151</v>
      </c>
      <c r="B1" s="771"/>
      <c r="C1" s="771"/>
      <c r="D1" s="771"/>
      <c r="E1" s="771"/>
      <c r="F1" s="771"/>
      <c r="G1" s="771"/>
      <c r="H1" s="771"/>
      <c r="I1" s="771"/>
      <c r="J1" s="771"/>
      <c r="K1" s="387"/>
      <c r="L1" s="387"/>
      <c r="M1" s="40"/>
      <c r="N1" s="40"/>
      <c r="O1" s="40"/>
      <c r="P1" s="40"/>
      <c r="Q1" s="40"/>
      <c r="R1" s="40"/>
      <c r="S1" s="40"/>
      <c r="T1" s="40"/>
    </row>
    <row r="2" spans="1:20" ht="30" customHeight="1" x14ac:dyDescent="0.35">
      <c r="A2" s="653">
        <f>Facesheet!$C$6</f>
        <v>0</v>
      </c>
      <c r="B2" s="653"/>
      <c r="C2" s="653"/>
      <c r="D2" s="653"/>
      <c r="E2" s="653"/>
      <c r="F2" s="654"/>
      <c r="G2" s="665" t="s">
        <v>5</v>
      </c>
      <c r="H2" s="665"/>
      <c r="I2" s="772"/>
      <c r="J2" s="773"/>
      <c r="K2" s="40"/>
      <c r="L2" s="40"/>
      <c r="M2" s="40"/>
      <c r="N2" s="40"/>
      <c r="O2" s="40"/>
      <c r="P2" s="40"/>
      <c r="Q2" s="40"/>
      <c r="R2" s="40"/>
      <c r="S2" s="40"/>
      <c r="T2" s="40"/>
    </row>
    <row r="3" spans="1:20" ht="30" customHeight="1" x14ac:dyDescent="0.4">
      <c r="A3" s="655">
        <f>Facesheet!$F$2</f>
        <v>0</v>
      </c>
      <c r="B3" s="655"/>
      <c r="C3" s="655"/>
      <c r="D3" s="655"/>
      <c r="E3" s="655"/>
      <c r="F3" s="655"/>
      <c r="G3" s="667" t="s">
        <v>602</v>
      </c>
      <c r="H3" s="668"/>
      <c r="I3" s="772"/>
      <c r="J3" s="773"/>
      <c r="K3" s="40"/>
      <c r="L3" s="49"/>
      <c r="M3" s="40"/>
      <c r="N3" s="40"/>
      <c r="O3" s="40"/>
      <c r="P3" s="40"/>
      <c r="Q3" s="40"/>
      <c r="R3" s="40"/>
      <c r="S3" s="40"/>
      <c r="T3" s="40"/>
    </row>
    <row r="4" spans="1:20" ht="30" customHeight="1" x14ac:dyDescent="0.25">
      <c r="A4" s="715" t="str">
        <f>Facesheet!$J$2</f>
        <v>2023-0001</v>
      </c>
      <c r="B4" s="778"/>
      <c r="C4" s="778"/>
      <c r="D4" s="778"/>
      <c r="E4" s="778"/>
      <c r="F4" s="779"/>
      <c r="G4" s="704" t="s">
        <v>195</v>
      </c>
      <c r="H4" s="704"/>
      <c r="I4" s="774">
        <f>Facesheet!$H$12</f>
        <v>45078</v>
      </c>
      <c r="J4" s="775"/>
      <c r="K4" s="38"/>
      <c r="L4" s="38"/>
      <c r="M4" s="38"/>
      <c r="N4" s="38"/>
      <c r="O4" s="38"/>
      <c r="P4" s="38"/>
      <c r="Q4" s="38"/>
      <c r="R4" s="38"/>
      <c r="S4" s="38"/>
      <c r="T4" s="38"/>
    </row>
    <row r="5" spans="1:20" ht="30" customHeight="1" x14ac:dyDescent="0.25">
      <c r="A5" s="780"/>
      <c r="B5" s="780"/>
      <c r="C5" s="780"/>
      <c r="D5" s="780"/>
      <c r="E5" s="780"/>
      <c r="F5" s="781"/>
      <c r="G5" s="704" t="s">
        <v>196</v>
      </c>
      <c r="H5" s="704"/>
      <c r="I5" s="776" t="str">
        <f>Facesheet!$J$12</f>
        <v>February 28 ,2026</v>
      </c>
      <c r="J5" s="777"/>
      <c r="K5" s="38"/>
      <c r="L5" s="38"/>
      <c r="M5" s="38"/>
      <c r="N5" s="38"/>
      <c r="O5" s="38"/>
      <c r="P5" s="38"/>
      <c r="Q5" s="38"/>
      <c r="R5" s="38"/>
      <c r="S5" s="38"/>
      <c r="T5" s="38"/>
    </row>
    <row r="6" spans="1:20" ht="30" customHeight="1" x14ac:dyDescent="0.25">
      <c r="A6" s="780"/>
      <c r="B6" s="780"/>
      <c r="C6" s="780"/>
      <c r="D6" s="780"/>
      <c r="E6" s="780"/>
      <c r="F6" s="781"/>
      <c r="G6" s="724" t="s">
        <v>431</v>
      </c>
      <c r="H6" s="724"/>
      <c r="I6" s="697"/>
      <c r="J6" s="697"/>
      <c r="K6" s="40"/>
      <c r="L6" s="40"/>
      <c r="M6" s="40"/>
      <c r="N6" s="40"/>
      <c r="O6" s="40"/>
      <c r="P6" s="40"/>
      <c r="Q6" s="40"/>
      <c r="R6" s="40"/>
      <c r="S6" s="40"/>
      <c r="T6" s="40"/>
    </row>
    <row r="7" spans="1:20" ht="50.1" customHeight="1" x14ac:dyDescent="0.25">
      <c r="A7" s="438" t="s">
        <v>21</v>
      </c>
      <c r="B7" s="438" t="s">
        <v>64</v>
      </c>
      <c r="C7" s="439" t="s">
        <v>187</v>
      </c>
      <c r="D7" s="439" t="s">
        <v>135</v>
      </c>
      <c r="E7" s="439" t="s">
        <v>136</v>
      </c>
      <c r="F7" s="440" t="s">
        <v>218</v>
      </c>
      <c r="G7" s="440" t="s">
        <v>250</v>
      </c>
      <c r="H7" s="440" t="s">
        <v>215</v>
      </c>
      <c r="I7" s="440" t="s">
        <v>197</v>
      </c>
      <c r="J7" s="440" t="s">
        <v>198</v>
      </c>
      <c r="K7" s="250" t="s">
        <v>409</v>
      </c>
      <c r="L7" s="250" t="s">
        <v>410</v>
      </c>
      <c r="M7" s="250" t="s">
        <v>411</v>
      </c>
      <c r="N7" s="250" t="s">
        <v>412</v>
      </c>
      <c r="O7" s="250" t="s">
        <v>413</v>
      </c>
      <c r="P7" s="250" t="s">
        <v>414</v>
      </c>
      <c r="Q7" s="250" t="s">
        <v>415</v>
      </c>
      <c r="R7" s="250" t="s">
        <v>416</v>
      </c>
      <c r="S7" s="250" t="s">
        <v>417</v>
      </c>
      <c r="T7" s="250" t="s">
        <v>418</v>
      </c>
    </row>
    <row r="8" spans="1:20" ht="21" x14ac:dyDescent="0.35">
      <c r="A8" s="441">
        <v>0</v>
      </c>
      <c r="B8" s="441">
        <v>0</v>
      </c>
      <c r="C8" s="442">
        <v>0</v>
      </c>
      <c r="D8" s="443"/>
      <c r="E8" s="443"/>
      <c r="F8" s="444">
        <f>SUM(RangeCost)</f>
        <v>0</v>
      </c>
      <c r="G8" s="444">
        <f>SUM(RangePrevious)</f>
        <v>0</v>
      </c>
      <c r="H8" s="444">
        <f>SUM(RangeThisRequest)</f>
        <v>0</v>
      </c>
      <c r="I8" s="444">
        <f>SUM(RangeApproved)</f>
        <v>0</v>
      </c>
      <c r="J8" s="444">
        <f>SUM(RangeBalance)</f>
        <v>0</v>
      </c>
      <c r="K8" s="251"/>
      <c r="L8" s="251"/>
      <c r="M8" s="251"/>
      <c r="N8" s="251"/>
      <c r="O8" s="251"/>
      <c r="P8" s="251"/>
      <c r="Q8" s="251"/>
      <c r="R8" s="251"/>
      <c r="S8" s="251"/>
      <c r="T8" s="251"/>
    </row>
    <row r="9" spans="1:20" ht="0.15" customHeight="1" x14ac:dyDescent="0.25">
      <c r="A9" s="240">
        <v>0</v>
      </c>
      <c r="B9" s="240">
        <v>0</v>
      </c>
      <c r="C9" s="240">
        <v>0</v>
      </c>
      <c r="D9" s="249">
        <v>0</v>
      </c>
      <c r="E9" s="445">
        <v>0</v>
      </c>
      <c r="F9" s="446">
        <v>0</v>
      </c>
      <c r="G9" s="437">
        <v>0</v>
      </c>
      <c r="H9" s="386">
        <v>0</v>
      </c>
      <c r="I9" s="386">
        <v>0</v>
      </c>
      <c r="J9" s="386">
        <v>0</v>
      </c>
      <c r="K9" s="249">
        <v>0</v>
      </c>
      <c r="L9" s="249">
        <v>0</v>
      </c>
      <c r="M9" s="249">
        <v>0</v>
      </c>
      <c r="N9" s="249">
        <v>0</v>
      </c>
      <c r="O9" s="249">
        <v>0</v>
      </c>
      <c r="P9" s="249">
        <v>0</v>
      </c>
      <c r="Q9" s="249">
        <v>0</v>
      </c>
      <c r="R9" s="249">
        <v>0</v>
      </c>
      <c r="S9" s="249">
        <v>0</v>
      </c>
      <c r="T9" s="249">
        <v>0</v>
      </c>
    </row>
    <row r="10" spans="1:20" ht="21" x14ac:dyDescent="0.25">
      <c r="A10" s="151"/>
      <c r="B10" s="151"/>
      <c r="C10" s="151"/>
      <c r="D10" s="152"/>
      <c r="E10" s="168"/>
      <c r="F10" s="162"/>
      <c r="G10" s="162"/>
      <c r="H10" s="162"/>
      <c r="I10" s="162">
        <f t="shared" ref="I10:I30" si="0">H10+G10</f>
        <v>0</v>
      </c>
      <c r="J10" s="162">
        <f t="shared" ref="J10:J30" si="1">F10-I10</f>
        <v>0</v>
      </c>
      <c r="K10" s="152"/>
      <c r="L10" s="152"/>
      <c r="M10" s="152"/>
      <c r="N10" s="152"/>
      <c r="O10" s="152"/>
      <c r="P10" s="152"/>
      <c r="Q10" s="152"/>
      <c r="R10" s="152"/>
      <c r="S10" s="152"/>
      <c r="T10" s="152"/>
    </row>
    <row r="11" spans="1:20" ht="21" x14ac:dyDescent="0.25">
      <c r="A11" s="151"/>
      <c r="B11" s="151"/>
      <c r="C11" s="151"/>
      <c r="D11" s="152"/>
      <c r="E11" s="168"/>
      <c r="F11" s="162"/>
      <c r="G11" s="162"/>
      <c r="H11" s="162"/>
      <c r="I11" s="162">
        <f t="shared" si="0"/>
        <v>0</v>
      </c>
      <c r="J11" s="162">
        <f t="shared" si="1"/>
        <v>0</v>
      </c>
      <c r="K11" s="152"/>
      <c r="L11" s="152"/>
      <c r="M11" s="152"/>
      <c r="N11" s="152"/>
      <c r="O11" s="152"/>
      <c r="P11" s="152"/>
      <c r="Q11" s="152"/>
      <c r="R11" s="152"/>
      <c r="S11" s="152"/>
      <c r="T11" s="152"/>
    </row>
    <row r="12" spans="1:20" ht="21" x14ac:dyDescent="0.25">
      <c r="A12" s="151"/>
      <c r="B12" s="151"/>
      <c r="C12" s="151"/>
      <c r="D12" s="152"/>
      <c r="E12" s="168"/>
      <c r="F12" s="162"/>
      <c r="G12" s="162"/>
      <c r="H12" s="162"/>
      <c r="I12" s="162">
        <f t="shared" si="0"/>
        <v>0</v>
      </c>
      <c r="J12" s="162">
        <f t="shared" si="1"/>
        <v>0</v>
      </c>
      <c r="K12" s="152"/>
      <c r="L12" s="152"/>
      <c r="M12" s="152"/>
      <c r="N12" s="152"/>
      <c r="O12" s="152"/>
      <c r="P12" s="152"/>
      <c r="Q12" s="152"/>
      <c r="R12" s="152"/>
      <c r="S12" s="152"/>
      <c r="T12" s="152"/>
    </row>
    <row r="13" spans="1:20" ht="21" x14ac:dyDescent="0.25">
      <c r="A13" s="151"/>
      <c r="B13" s="151"/>
      <c r="C13" s="151"/>
      <c r="D13" s="152"/>
      <c r="E13" s="168"/>
      <c r="F13" s="162"/>
      <c r="G13" s="162"/>
      <c r="H13" s="162"/>
      <c r="I13" s="162">
        <f t="shared" si="0"/>
        <v>0</v>
      </c>
      <c r="J13" s="162">
        <f t="shared" si="1"/>
        <v>0</v>
      </c>
      <c r="K13" s="152"/>
      <c r="L13" s="152"/>
      <c r="M13" s="152"/>
      <c r="N13" s="152"/>
      <c r="O13" s="152"/>
      <c r="P13" s="152"/>
      <c r="Q13" s="152"/>
      <c r="R13" s="152"/>
      <c r="S13" s="152"/>
      <c r="T13" s="152"/>
    </row>
    <row r="14" spans="1:20" ht="21" x14ac:dyDescent="0.25">
      <c r="A14" s="151"/>
      <c r="B14" s="151"/>
      <c r="C14" s="151"/>
      <c r="D14" s="152"/>
      <c r="E14" s="168"/>
      <c r="F14" s="162"/>
      <c r="G14" s="162"/>
      <c r="H14" s="162"/>
      <c r="I14" s="162">
        <f t="shared" si="0"/>
        <v>0</v>
      </c>
      <c r="J14" s="162">
        <f t="shared" si="1"/>
        <v>0</v>
      </c>
      <c r="K14" s="152"/>
      <c r="L14" s="152"/>
      <c r="M14" s="152"/>
      <c r="N14" s="152"/>
      <c r="O14" s="152"/>
      <c r="P14" s="152"/>
      <c r="Q14" s="152"/>
      <c r="R14" s="152"/>
      <c r="S14" s="152"/>
      <c r="T14" s="152"/>
    </row>
    <row r="15" spans="1:20" ht="21" x14ac:dyDescent="0.25">
      <c r="A15" s="151"/>
      <c r="B15" s="151"/>
      <c r="C15" s="151"/>
      <c r="D15" s="152"/>
      <c r="E15" s="168"/>
      <c r="F15" s="162"/>
      <c r="G15" s="162"/>
      <c r="H15" s="162"/>
      <c r="I15" s="162">
        <f t="shared" si="0"/>
        <v>0</v>
      </c>
      <c r="J15" s="162">
        <f t="shared" si="1"/>
        <v>0</v>
      </c>
      <c r="K15" s="152"/>
      <c r="L15" s="152"/>
      <c r="M15" s="152"/>
      <c r="N15" s="152"/>
      <c r="O15" s="152"/>
      <c r="P15" s="152"/>
      <c r="Q15" s="152"/>
      <c r="R15" s="152"/>
      <c r="S15" s="152"/>
      <c r="T15" s="152"/>
    </row>
    <row r="16" spans="1:20" ht="21" x14ac:dyDescent="0.25">
      <c r="A16" s="151"/>
      <c r="B16" s="151"/>
      <c r="C16" s="151"/>
      <c r="D16" s="152"/>
      <c r="E16" s="168"/>
      <c r="F16" s="162"/>
      <c r="G16" s="162"/>
      <c r="H16" s="162"/>
      <c r="I16" s="162">
        <f t="shared" si="0"/>
        <v>0</v>
      </c>
      <c r="J16" s="162">
        <f t="shared" si="1"/>
        <v>0</v>
      </c>
      <c r="K16" s="152"/>
      <c r="L16" s="152"/>
      <c r="M16" s="152"/>
      <c r="N16" s="152"/>
      <c r="O16" s="152"/>
      <c r="P16" s="152"/>
      <c r="Q16" s="152"/>
      <c r="R16" s="152"/>
      <c r="S16" s="152"/>
      <c r="T16" s="152"/>
    </row>
    <row r="17" spans="1:20" ht="21" x14ac:dyDescent="0.25">
      <c r="A17" s="151"/>
      <c r="B17" s="151"/>
      <c r="C17" s="151"/>
      <c r="D17" s="152"/>
      <c r="E17" s="168"/>
      <c r="F17" s="162"/>
      <c r="G17" s="162"/>
      <c r="H17" s="162"/>
      <c r="I17" s="162">
        <f t="shared" si="0"/>
        <v>0</v>
      </c>
      <c r="J17" s="162">
        <f t="shared" si="1"/>
        <v>0</v>
      </c>
      <c r="K17" s="152"/>
      <c r="L17" s="152"/>
      <c r="M17" s="152"/>
      <c r="N17" s="152"/>
      <c r="O17" s="152"/>
      <c r="P17" s="152"/>
      <c r="Q17" s="152"/>
      <c r="R17" s="152"/>
      <c r="S17" s="152"/>
      <c r="T17" s="152"/>
    </row>
    <row r="18" spans="1:20" ht="21" x14ac:dyDescent="0.25">
      <c r="A18" s="151"/>
      <c r="B18" s="151"/>
      <c r="C18" s="151"/>
      <c r="D18" s="152"/>
      <c r="E18" s="168"/>
      <c r="F18" s="162"/>
      <c r="G18" s="162"/>
      <c r="H18" s="162"/>
      <c r="I18" s="162">
        <f t="shared" si="0"/>
        <v>0</v>
      </c>
      <c r="J18" s="162">
        <f t="shared" si="1"/>
        <v>0</v>
      </c>
      <c r="K18" s="152"/>
      <c r="L18" s="152"/>
      <c r="M18" s="152"/>
      <c r="N18" s="152"/>
      <c r="O18" s="152"/>
      <c r="P18" s="152"/>
      <c r="Q18" s="152"/>
      <c r="R18" s="152"/>
      <c r="S18" s="152"/>
      <c r="T18" s="152"/>
    </row>
    <row r="19" spans="1:20" ht="21" x14ac:dyDescent="0.25">
      <c r="A19" s="151"/>
      <c r="B19" s="151"/>
      <c r="C19" s="151"/>
      <c r="D19" s="152"/>
      <c r="E19" s="168"/>
      <c r="F19" s="162"/>
      <c r="G19" s="162"/>
      <c r="H19" s="162"/>
      <c r="I19" s="162">
        <f t="shared" si="0"/>
        <v>0</v>
      </c>
      <c r="J19" s="162">
        <f t="shared" si="1"/>
        <v>0</v>
      </c>
      <c r="K19" s="152"/>
      <c r="L19" s="152"/>
      <c r="M19" s="152"/>
      <c r="N19" s="152"/>
      <c r="O19" s="152"/>
      <c r="P19" s="152"/>
      <c r="Q19" s="152"/>
      <c r="R19" s="152"/>
      <c r="S19" s="152"/>
      <c r="T19" s="152"/>
    </row>
    <row r="20" spans="1:20" ht="21" x14ac:dyDescent="0.25">
      <c r="A20" s="151"/>
      <c r="B20" s="151"/>
      <c r="C20" s="151"/>
      <c r="D20" s="152"/>
      <c r="E20" s="168"/>
      <c r="F20" s="162"/>
      <c r="G20" s="162"/>
      <c r="H20" s="162"/>
      <c r="I20" s="162">
        <f t="shared" si="0"/>
        <v>0</v>
      </c>
      <c r="J20" s="162">
        <f t="shared" si="1"/>
        <v>0</v>
      </c>
      <c r="K20" s="152"/>
      <c r="L20" s="152"/>
      <c r="M20" s="152"/>
      <c r="N20" s="152"/>
      <c r="O20" s="152"/>
      <c r="P20" s="152"/>
      <c r="Q20" s="152"/>
      <c r="R20" s="152"/>
      <c r="S20" s="152"/>
      <c r="T20" s="152"/>
    </row>
    <row r="21" spans="1:20" ht="21" x14ac:dyDescent="0.25">
      <c r="A21" s="151"/>
      <c r="B21" s="151"/>
      <c r="C21" s="151"/>
      <c r="D21" s="152"/>
      <c r="E21" s="168"/>
      <c r="F21" s="162"/>
      <c r="G21" s="162"/>
      <c r="H21" s="162"/>
      <c r="I21" s="162">
        <f t="shared" si="0"/>
        <v>0</v>
      </c>
      <c r="J21" s="162">
        <f t="shared" si="1"/>
        <v>0</v>
      </c>
      <c r="K21" s="152"/>
      <c r="L21" s="152"/>
      <c r="M21" s="152"/>
      <c r="N21" s="152"/>
      <c r="O21" s="152"/>
      <c r="P21" s="152"/>
      <c r="Q21" s="152"/>
      <c r="R21" s="152"/>
      <c r="S21" s="152"/>
      <c r="T21" s="152"/>
    </row>
    <row r="22" spans="1:20" ht="21" x14ac:dyDescent="0.25">
      <c r="A22" s="151"/>
      <c r="B22" s="151"/>
      <c r="C22" s="151"/>
      <c r="D22" s="152"/>
      <c r="E22" s="168"/>
      <c r="F22" s="162"/>
      <c r="G22" s="162"/>
      <c r="H22" s="162"/>
      <c r="I22" s="162">
        <f t="shared" si="0"/>
        <v>0</v>
      </c>
      <c r="J22" s="162">
        <f t="shared" si="1"/>
        <v>0</v>
      </c>
      <c r="K22" s="152"/>
      <c r="L22" s="152"/>
      <c r="M22" s="152"/>
      <c r="N22" s="152"/>
      <c r="O22" s="152"/>
      <c r="P22" s="152"/>
      <c r="Q22" s="152"/>
      <c r="R22" s="152"/>
      <c r="S22" s="152"/>
      <c r="T22" s="152"/>
    </row>
    <row r="23" spans="1:20" ht="21" x14ac:dyDescent="0.25">
      <c r="A23" s="151"/>
      <c r="B23" s="151"/>
      <c r="C23" s="151"/>
      <c r="D23" s="152"/>
      <c r="E23" s="168"/>
      <c r="F23" s="162"/>
      <c r="G23" s="162"/>
      <c r="H23" s="162"/>
      <c r="I23" s="162">
        <f t="shared" si="0"/>
        <v>0</v>
      </c>
      <c r="J23" s="162">
        <f t="shared" si="1"/>
        <v>0</v>
      </c>
      <c r="K23" s="152"/>
      <c r="L23" s="152"/>
      <c r="M23" s="152"/>
      <c r="N23" s="152"/>
      <c r="O23" s="152"/>
      <c r="P23" s="152"/>
      <c r="Q23" s="152"/>
      <c r="R23" s="152"/>
      <c r="S23" s="152"/>
      <c r="T23" s="152"/>
    </row>
    <row r="24" spans="1:20" ht="21" x14ac:dyDescent="0.25">
      <c r="A24" s="151"/>
      <c r="B24" s="151"/>
      <c r="C24" s="151"/>
      <c r="D24" s="152"/>
      <c r="E24" s="168"/>
      <c r="F24" s="162"/>
      <c r="G24" s="162"/>
      <c r="H24" s="162"/>
      <c r="I24" s="162">
        <f t="shared" si="0"/>
        <v>0</v>
      </c>
      <c r="J24" s="162">
        <f t="shared" si="1"/>
        <v>0</v>
      </c>
      <c r="K24" s="152"/>
      <c r="L24" s="152"/>
      <c r="M24" s="152"/>
      <c r="N24" s="152"/>
      <c r="O24" s="152"/>
      <c r="P24" s="152"/>
      <c r="Q24" s="152"/>
      <c r="R24" s="152"/>
      <c r="S24" s="152"/>
      <c r="T24" s="152"/>
    </row>
    <row r="25" spans="1:20" ht="21" x14ac:dyDescent="0.25">
      <c r="A25" s="151"/>
      <c r="B25" s="151"/>
      <c r="C25" s="151"/>
      <c r="D25" s="152"/>
      <c r="E25" s="168"/>
      <c r="F25" s="162"/>
      <c r="G25" s="162"/>
      <c r="H25" s="162"/>
      <c r="I25" s="162">
        <f t="shared" si="0"/>
        <v>0</v>
      </c>
      <c r="J25" s="162">
        <f t="shared" si="1"/>
        <v>0</v>
      </c>
      <c r="K25" s="152"/>
      <c r="L25" s="152"/>
      <c r="M25" s="152"/>
      <c r="N25" s="152"/>
      <c r="O25" s="152"/>
      <c r="P25" s="152"/>
      <c r="Q25" s="152"/>
      <c r="R25" s="152"/>
      <c r="S25" s="152"/>
      <c r="T25" s="152"/>
    </row>
    <row r="26" spans="1:20" ht="21" x14ac:dyDescent="0.25">
      <c r="A26" s="151"/>
      <c r="B26" s="151"/>
      <c r="C26" s="151"/>
      <c r="D26" s="152"/>
      <c r="E26" s="168"/>
      <c r="F26" s="162"/>
      <c r="G26" s="162"/>
      <c r="H26" s="162"/>
      <c r="I26" s="162">
        <f t="shared" si="0"/>
        <v>0</v>
      </c>
      <c r="J26" s="162">
        <f t="shared" si="1"/>
        <v>0</v>
      </c>
      <c r="K26" s="152"/>
      <c r="L26" s="152"/>
      <c r="M26" s="152"/>
      <c r="N26" s="152"/>
      <c r="O26" s="152"/>
      <c r="P26" s="152"/>
      <c r="Q26" s="152"/>
      <c r="R26" s="152"/>
      <c r="S26" s="152"/>
      <c r="T26" s="152"/>
    </row>
    <row r="27" spans="1:20" ht="21" x14ac:dyDescent="0.25">
      <c r="A27" s="151"/>
      <c r="B27" s="151"/>
      <c r="C27" s="151"/>
      <c r="D27" s="152"/>
      <c r="E27" s="168"/>
      <c r="F27" s="162"/>
      <c r="G27" s="162"/>
      <c r="H27" s="162"/>
      <c r="I27" s="162">
        <f t="shared" si="0"/>
        <v>0</v>
      </c>
      <c r="J27" s="162">
        <f t="shared" si="1"/>
        <v>0</v>
      </c>
      <c r="K27" s="152"/>
      <c r="L27" s="152"/>
      <c r="M27" s="152"/>
      <c r="N27" s="152"/>
      <c r="O27" s="152"/>
      <c r="P27" s="152"/>
      <c r="Q27" s="152"/>
      <c r="R27" s="152"/>
      <c r="S27" s="152"/>
      <c r="T27" s="152"/>
    </row>
    <row r="28" spans="1:20" ht="21" x14ac:dyDescent="0.25">
      <c r="A28" s="151"/>
      <c r="B28" s="151"/>
      <c r="C28" s="151"/>
      <c r="D28" s="152"/>
      <c r="E28" s="168"/>
      <c r="F28" s="162"/>
      <c r="G28" s="162"/>
      <c r="H28" s="162"/>
      <c r="I28" s="162">
        <f t="shared" si="0"/>
        <v>0</v>
      </c>
      <c r="J28" s="162">
        <f t="shared" si="1"/>
        <v>0</v>
      </c>
      <c r="K28" s="152"/>
      <c r="L28" s="152"/>
      <c r="M28" s="152"/>
      <c r="N28" s="152"/>
      <c r="O28" s="152"/>
      <c r="P28" s="152"/>
      <c r="Q28" s="152"/>
      <c r="R28" s="152"/>
      <c r="S28" s="152"/>
      <c r="T28" s="152"/>
    </row>
    <row r="29" spans="1:20" ht="21" x14ac:dyDescent="0.25">
      <c r="A29" s="151"/>
      <c r="B29" s="151"/>
      <c r="C29" s="151"/>
      <c r="D29" s="152"/>
      <c r="E29" s="168"/>
      <c r="F29" s="162"/>
      <c r="G29" s="162"/>
      <c r="H29" s="162"/>
      <c r="I29" s="162">
        <f t="shared" si="0"/>
        <v>0</v>
      </c>
      <c r="J29" s="162">
        <f t="shared" si="1"/>
        <v>0</v>
      </c>
      <c r="K29" s="152"/>
      <c r="L29" s="152"/>
      <c r="M29" s="152"/>
      <c r="N29" s="152"/>
      <c r="O29" s="152"/>
      <c r="P29" s="152"/>
      <c r="Q29" s="152"/>
      <c r="R29" s="152"/>
      <c r="S29" s="152"/>
      <c r="T29" s="152"/>
    </row>
    <row r="30" spans="1:20" ht="21" x14ac:dyDescent="0.25">
      <c r="A30" s="151"/>
      <c r="B30" s="151"/>
      <c r="C30" s="151"/>
      <c r="D30" s="152"/>
      <c r="E30" s="168"/>
      <c r="F30" s="162"/>
      <c r="G30" s="162"/>
      <c r="H30" s="162"/>
      <c r="I30" s="162">
        <f t="shared" si="0"/>
        <v>0</v>
      </c>
      <c r="J30" s="162">
        <f t="shared" si="1"/>
        <v>0</v>
      </c>
      <c r="K30" s="152"/>
      <c r="L30" s="152"/>
      <c r="M30" s="152"/>
      <c r="N30" s="152"/>
      <c r="O30" s="152"/>
      <c r="P30" s="152"/>
      <c r="Q30" s="152"/>
      <c r="R30" s="152"/>
      <c r="S30" s="152"/>
      <c r="T30" s="152"/>
    </row>
  </sheetData>
  <sheetProtection sheet="1" formatCells="0" formatColumns="0" formatRows="0" insertColumns="0" insertRows="0" insertHyperlinks="0" deleteColumns="0" deleteRows="0" sort="0" autoFilter="0" pivotTables="0"/>
  <dataConsolidate link="1"/>
  <mergeCells count="16">
    <mergeCell ref="A6:F6"/>
    <mergeCell ref="I6:J6"/>
    <mergeCell ref="G2:H2"/>
    <mergeCell ref="G3:H3"/>
    <mergeCell ref="G4:H4"/>
    <mergeCell ref="G5:H5"/>
    <mergeCell ref="G6:H6"/>
    <mergeCell ref="A1:J1"/>
    <mergeCell ref="I2:J2"/>
    <mergeCell ref="I3:J3"/>
    <mergeCell ref="I4:J4"/>
    <mergeCell ref="I5:J5"/>
    <mergeCell ref="A2:F2"/>
    <mergeCell ref="A3:F3"/>
    <mergeCell ref="A4:F4"/>
    <mergeCell ref="A5:F5"/>
  </mergeCells>
  <conditionalFormatting sqref="H8">
    <cfRule type="cellIs" dxfId="177" priority="1" stopIfTrue="1" operator="notEqual">
      <formula>0</formula>
    </cfRule>
  </conditionalFormatting>
  <conditionalFormatting sqref="H10:H30">
    <cfRule type="cellIs" dxfId="176" priority="2" stopIfTrue="1" operator="notEqual">
      <formula>0</formula>
    </cfRule>
  </conditionalFormatting>
  <dataValidations count="8">
    <dataValidation allowBlank="1" showErrorMessage="1" promptTitle="Cal OES ONLY" prompt="For Cal OES use only.  Do not enter." sqref="I6" xr:uid="{00000000-0002-0000-0B00-000000000000}"/>
    <dataValidation allowBlank="1" showErrorMessage="1" sqref="I3:J3" xr:uid="{00000000-0002-0000-0B00-000001000000}"/>
    <dataValidation type="list" allowBlank="1" showInputMessage="1" showErrorMessage="1" sqref="D10:D30" xr:uid="{00000000-0002-0000-0B00-000002000000}">
      <formula1>"10% de Minimis, S/W, SW&amp;B, TDC, MTDC, Other"</formula1>
    </dataValidation>
    <dataValidation type="whole" operator="greaterThan" allowBlank="1" showInputMessage="1" showErrorMessage="1" errorTitle="BUDGETED COST" error="Enter the Budged Cost for this project, rounded DOWN to the nearest dollar." sqref="F10:F30" xr:uid="{00000000-0002-0000-0B00-000003000000}">
      <formula1>0</formula1>
    </dataValidation>
    <dataValidation type="list" allowBlank="1" showInputMessage="1" showErrorMessage="1" sqref="C10:C30" xr:uid="{00000000-0002-0000-0B00-000004000000}">
      <formula1>"Facilities &amp; Administration"</formula1>
    </dataValidation>
    <dataValidation type="list" allowBlank="1" showInputMessage="1" sqref="A10:A30" xr:uid="{00000000-0002-0000-0B00-000005000000}">
      <formula1>"A,B,C,D,E,F,G,H,I,J,K,L,M,N,O,P,Q,R,S,T,U,V,W,X,Y,Z"</formula1>
    </dataValidation>
    <dataValidation type="whole" operator="lessThanOrEqual" allowBlank="1" showInputMessage="1" showErrorMessage="1" sqref="H10:H30" xr:uid="{00000000-0002-0000-0B00-000006000000}">
      <formula1>F10-G10</formula1>
    </dataValidation>
    <dataValidation type="list" allowBlank="1" showInputMessage="1" showErrorMessage="1" sqref="I2:J2" xr:uid="{261F4112-0713-4F81-9644-4ABDE13A9B65}">
      <formula1>"Application, Modification, Advance, Reimbursement, Final Reimbursement"</formula1>
    </dataValidation>
  </dataValidations>
  <printOptions horizontalCentered="1"/>
  <pageMargins left="0.15" right="0.15" top="0.5" bottom="0.5" header="0.15" footer="0.15"/>
  <pageSetup scale="49"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tch">
    <tabColor rgb="FF8297EE"/>
    <pageSetUpPr fitToPage="1"/>
  </sheetPr>
  <dimension ref="A1:W40"/>
  <sheetViews>
    <sheetView showGridLines="0" showZeros="0" zoomScale="65" zoomScaleNormal="65" zoomScaleSheetLayoutView="50" workbookViewId="0">
      <pane ySplit="8" topLeftCell="A9" activePane="bottomLeft" state="frozen"/>
      <selection sqref="A1:I1"/>
      <selection pane="bottomLeft" activeCell="A4" sqref="A4:I4"/>
    </sheetView>
  </sheetViews>
  <sheetFormatPr defaultColWidth="9.109375" defaultRowHeight="13.2" x14ac:dyDescent="0.25"/>
  <cols>
    <col min="1" max="1" width="12.6640625" style="412" customWidth="1"/>
    <col min="2" max="2" width="15.6640625" style="412" customWidth="1"/>
    <col min="3" max="3" width="40.6640625" style="459" customWidth="1"/>
    <col min="4" max="4" width="80.6640625" style="459" customWidth="1"/>
    <col min="5" max="5" width="22.109375" style="459" customWidth="1"/>
    <col min="6" max="6" width="26.6640625" style="460" customWidth="1"/>
    <col min="7" max="7" width="27.88671875" style="460" customWidth="1"/>
    <col min="8" max="8" width="20.6640625" style="460" customWidth="1"/>
    <col min="9" max="13" width="20.6640625" style="40" customWidth="1"/>
    <col min="14" max="22" width="18.88671875" style="40" hidden="1" customWidth="1"/>
    <col min="23" max="23" width="20.109375" style="40" hidden="1" customWidth="1"/>
    <col min="24" max="16384" width="9.109375" style="34"/>
  </cols>
  <sheetData>
    <row r="1" spans="1:23" ht="35.1" customHeight="1" x14ac:dyDescent="0.25">
      <c r="A1" s="782" t="s">
        <v>49</v>
      </c>
      <c r="B1" s="782"/>
      <c r="C1" s="782"/>
      <c r="D1" s="782"/>
      <c r="E1" s="782"/>
      <c r="F1" s="782"/>
      <c r="G1" s="782"/>
      <c r="H1" s="782"/>
      <c r="I1" s="782"/>
      <c r="J1" s="782"/>
      <c r="K1" s="782"/>
      <c r="L1" s="782"/>
      <c r="M1" s="782"/>
      <c r="N1" s="400"/>
      <c r="O1" s="400"/>
      <c r="P1" s="38"/>
      <c r="Q1" s="38"/>
      <c r="R1" s="38"/>
      <c r="S1" s="38"/>
      <c r="T1" s="38"/>
      <c r="U1" s="38"/>
      <c r="V1" s="38"/>
      <c r="W1" s="38"/>
    </row>
    <row r="2" spans="1:23" ht="30" customHeight="1" x14ac:dyDescent="0.35">
      <c r="A2" s="653">
        <f>Facesheet!$C$6</f>
        <v>0</v>
      </c>
      <c r="B2" s="653"/>
      <c r="C2" s="653"/>
      <c r="D2" s="653"/>
      <c r="E2" s="653"/>
      <c r="F2" s="653"/>
      <c r="G2" s="653"/>
      <c r="H2" s="653"/>
      <c r="I2" s="654"/>
      <c r="J2" s="665" t="s">
        <v>303</v>
      </c>
      <c r="K2" s="666"/>
      <c r="L2" s="791"/>
      <c r="M2" s="792"/>
      <c r="N2" s="39"/>
      <c r="O2" s="39"/>
      <c r="P2" s="39"/>
      <c r="Q2" s="39"/>
      <c r="R2" s="39"/>
      <c r="S2" s="39"/>
      <c r="T2" s="39"/>
      <c r="U2" s="39"/>
      <c r="V2" s="39"/>
      <c r="W2" s="39"/>
    </row>
    <row r="3" spans="1:23" ht="30" customHeight="1" x14ac:dyDescent="0.4">
      <c r="A3" s="783">
        <f>Facesheet!$F$2</f>
        <v>0</v>
      </c>
      <c r="B3" s="784"/>
      <c r="C3" s="784"/>
      <c r="D3" s="784"/>
      <c r="E3" s="784"/>
      <c r="F3" s="784"/>
      <c r="G3" s="784"/>
      <c r="H3" s="784"/>
      <c r="I3" s="784"/>
      <c r="J3" s="667" t="s">
        <v>602</v>
      </c>
      <c r="K3" s="668"/>
      <c r="L3" s="791"/>
      <c r="M3" s="792"/>
      <c r="N3" s="39"/>
      <c r="O3" s="39"/>
      <c r="P3" s="39"/>
      <c r="Q3" s="39"/>
      <c r="R3" s="39"/>
      <c r="S3" s="39"/>
      <c r="T3" s="39"/>
      <c r="U3" s="39"/>
      <c r="V3" s="39"/>
      <c r="W3" s="39"/>
    </row>
    <row r="4" spans="1:23" ht="30" customHeight="1" x14ac:dyDescent="0.25">
      <c r="A4" s="785" t="str">
        <f>Facesheet!$J$2</f>
        <v>2023-0001</v>
      </c>
      <c r="B4" s="786"/>
      <c r="C4" s="786"/>
      <c r="D4" s="786"/>
      <c r="E4" s="786"/>
      <c r="F4" s="786"/>
      <c r="G4" s="786"/>
      <c r="H4" s="786"/>
      <c r="I4" s="787"/>
      <c r="J4" s="704" t="s">
        <v>195</v>
      </c>
      <c r="K4" s="704"/>
      <c r="L4" s="793">
        <f>Facesheet!$H$12</f>
        <v>45078</v>
      </c>
      <c r="M4" s="794"/>
      <c r="N4" s="39"/>
      <c r="O4" s="39"/>
      <c r="P4" s="39"/>
      <c r="Q4" s="39"/>
      <c r="R4" s="39"/>
      <c r="S4" s="39"/>
      <c r="T4" s="39"/>
      <c r="U4" s="39"/>
      <c r="V4" s="39"/>
      <c r="W4" s="39"/>
    </row>
    <row r="5" spans="1:23" ht="30" customHeight="1" x14ac:dyDescent="0.25">
      <c r="A5" s="788"/>
      <c r="B5" s="788"/>
      <c r="C5" s="788"/>
      <c r="D5" s="788"/>
      <c r="E5" s="788"/>
      <c r="F5" s="788"/>
      <c r="G5" s="788"/>
      <c r="H5" s="788"/>
      <c r="I5" s="789"/>
      <c r="J5" s="704" t="s">
        <v>196</v>
      </c>
      <c r="K5" s="704"/>
      <c r="L5" s="795" t="str">
        <f>Facesheet!$J$12</f>
        <v>February 28 ,2026</v>
      </c>
      <c r="M5" s="796"/>
      <c r="N5" s="39"/>
      <c r="O5" s="39"/>
      <c r="P5" s="39"/>
      <c r="Q5" s="39"/>
      <c r="R5" s="39"/>
      <c r="S5" s="39"/>
      <c r="T5" s="39"/>
      <c r="U5" s="39"/>
      <c r="V5" s="39"/>
      <c r="W5" s="39"/>
    </row>
    <row r="6" spans="1:23" ht="30" customHeight="1" x14ac:dyDescent="0.25">
      <c r="A6" s="790"/>
      <c r="B6" s="790"/>
      <c r="C6" s="790"/>
      <c r="D6" s="790"/>
      <c r="E6" s="790"/>
      <c r="F6" s="790"/>
      <c r="G6" s="790"/>
      <c r="H6" s="790"/>
      <c r="I6" s="789"/>
      <c r="J6" s="724" t="s">
        <v>431</v>
      </c>
      <c r="K6" s="724"/>
      <c r="L6" s="697"/>
      <c r="M6" s="697"/>
      <c r="N6" s="39"/>
      <c r="O6" s="39"/>
      <c r="P6" s="39"/>
      <c r="Q6" s="39"/>
      <c r="R6" s="39"/>
      <c r="S6" s="39"/>
      <c r="T6" s="39"/>
      <c r="U6" s="39"/>
      <c r="V6" s="39"/>
      <c r="W6" s="39"/>
    </row>
    <row r="7" spans="1:23" ht="50.1" customHeight="1" x14ac:dyDescent="0.25">
      <c r="A7" s="447" t="s">
        <v>21</v>
      </c>
      <c r="B7" s="447" t="s">
        <v>186</v>
      </c>
      <c r="C7" s="447" t="s">
        <v>188</v>
      </c>
      <c r="D7" s="447" t="s">
        <v>140</v>
      </c>
      <c r="E7" s="447" t="s">
        <v>220</v>
      </c>
      <c r="F7" s="447" t="s">
        <v>187</v>
      </c>
      <c r="G7" s="447" t="s">
        <v>248</v>
      </c>
      <c r="H7" s="447" t="s">
        <v>293</v>
      </c>
      <c r="I7" s="447" t="s">
        <v>292</v>
      </c>
      <c r="J7" s="447" t="s">
        <v>249</v>
      </c>
      <c r="K7" s="448" t="s">
        <v>238</v>
      </c>
      <c r="L7" s="447" t="s">
        <v>198</v>
      </c>
      <c r="M7" s="447" t="s">
        <v>239</v>
      </c>
      <c r="N7" s="257" t="s">
        <v>409</v>
      </c>
      <c r="O7" s="257" t="s">
        <v>410</v>
      </c>
      <c r="P7" s="257" t="s">
        <v>411</v>
      </c>
      <c r="Q7" s="257" t="s">
        <v>412</v>
      </c>
      <c r="R7" s="258" t="s">
        <v>413</v>
      </c>
      <c r="S7" s="257" t="s">
        <v>414</v>
      </c>
      <c r="T7" s="257" t="s">
        <v>415</v>
      </c>
      <c r="U7" s="257" t="s">
        <v>416</v>
      </c>
      <c r="V7" s="257" t="s">
        <v>417</v>
      </c>
      <c r="W7" s="257" t="s">
        <v>418</v>
      </c>
    </row>
    <row r="8" spans="1:23" ht="21" x14ac:dyDescent="0.25">
      <c r="A8" s="449">
        <v>0</v>
      </c>
      <c r="B8" s="449">
        <v>0</v>
      </c>
      <c r="C8" s="449">
        <v>0</v>
      </c>
      <c r="D8" s="449">
        <v>0</v>
      </c>
      <c r="E8" s="450">
        <v>0</v>
      </c>
      <c r="F8" s="450">
        <v>0</v>
      </c>
      <c r="G8" s="451"/>
      <c r="H8" s="452">
        <f>SUM(RangeCost)</f>
        <v>0</v>
      </c>
      <c r="I8" s="452">
        <f>SUM(RangePrevious)</f>
        <v>0</v>
      </c>
      <c r="J8" s="452">
        <f>SUM(RangeThisRequest)</f>
        <v>0</v>
      </c>
      <c r="K8" s="452">
        <f>SUM(RangeApproved)</f>
        <v>0</v>
      </c>
      <c r="L8" s="452">
        <f>SUM(RangeBalance)</f>
        <v>0</v>
      </c>
      <c r="M8" s="453">
        <f>IFERROR(TotalApproved/TotalCost,0)</f>
        <v>0</v>
      </c>
      <c r="N8" s="259"/>
      <c r="O8" s="260"/>
      <c r="P8" s="260"/>
      <c r="Q8" s="260"/>
      <c r="R8" s="260"/>
      <c r="S8" s="260"/>
      <c r="T8" s="260"/>
      <c r="U8" s="260"/>
      <c r="V8" s="260"/>
      <c r="W8" s="260"/>
    </row>
    <row r="9" spans="1:23" ht="0.15" customHeight="1" x14ac:dyDescent="0.25">
      <c r="A9" s="454">
        <v>0</v>
      </c>
      <c r="B9" s="454">
        <v>0</v>
      </c>
      <c r="C9" s="454">
        <v>0</v>
      </c>
      <c r="D9" s="454">
        <v>0</v>
      </c>
      <c r="E9" s="454">
        <v>0</v>
      </c>
      <c r="F9" s="455">
        <v>0</v>
      </c>
      <c r="G9" s="454">
        <v>0</v>
      </c>
      <c r="H9" s="456">
        <v>0</v>
      </c>
      <c r="I9" s="457">
        <v>0</v>
      </c>
      <c r="J9" s="457">
        <v>0</v>
      </c>
      <c r="K9" s="458">
        <v>0</v>
      </c>
      <c r="L9" s="458">
        <v>0</v>
      </c>
      <c r="M9" s="261">
        <v>0</v>
      </c>
      <c r="N9" s="261">
        <v>0</v>
      </c>
      <c r="O9" s="261">
        <v>0</v>
      </c>
      <c r="P9" s="261">
        <v>0</v>
      </c>
      <c r="Q9" s="261">
        <v>0</v>
      </c>
      <c r="R9" s="261">
        <v>0</v>
      </c>
      <c r="S9" s="261">
        <v>0</v>
      </c>
      <c r="T9" s="261">
        <v>0</v>
      </c>
      <c r="U9" s="261">
        <v>0</v>
      </c>
      <c r="V9" s="261">
        <v>0</v>
      </c>
      <c r="W9" s="261">
        <v>0</v>
      </c>
    </row>
    <row r="10" spans="1:23" ht="21" x14ac:dyDescent="0.25">
      <c r="A10" s="151"/>
      <c r="B10" s="151"/>
      <c r="C10" s="151"/>
      <c r="D10" s="151"/>
      <c r="E10" s="151"/>
      <c r="F10" s="151"/>
      <c r="G10" s="151"/>
      <c r="H10" s="162"/>
      <c r="I10" s="162"/>
      <c r="J10" s="162"/>
      <c r="K10" s="162">
        <f t="shared" ref="K10:K40" si="0">J10+I10</f>
        <v>0</v>
      </c>
      <c r="L10" s="162">
        <f t="shared" ref="L10:L40" si="1">H10-K10</f>
        <v>0</v>
      </c>
      <c r="M10" s="399">
        <f t="shared" ref="M10:M40" si="2">IFERROR(K10/H10, 0)</f>
        <v>0</v>
      </c>
      <c r="N10" s="169"/>
      <c r="O10" s="151"/>
      <c r="P10" s="151"/>
      <c r="Q10" s="151"/>
      <c r="R10" s="151"/>
      <c r="S10" s="151"/>
      <c r="T10" s="151"/>
      <c r="U10" s="151"/>
      <c r="V10" s="151"/>
      <c r="W10" s="151"/>
    </row>
    <row r="11" spans="1:23" ht="21" x14ac:dyDescent="0.25">
      <c r="A11" s="151"/>
      <c r="B11" s="151"/>
      <c r="C11" s="151"/>
      <c r="D11" s="151"/>
      <c r="E11" s="151"/>
      <c r="F11" s="151"/>
      <c r="G11" s="151"/>
      <c r="H11" s="162"/>
      <c r="I11" s="162"/>
      <c r="J11" s="162"/>
      <c r="K11" s="162">
        <f t="shared" si="0"/>
        <v>0</v>
      </c>
      <c r="L11" s="162">
        <f t="shared" si="1"/>
        <v>0</v>
      </c>
      <c r="M11" s="399">
        <f t="shared" si="2"/>
        <v>0</v>
      </c>
      <c r="N11" s="169"/>
      <c r="O11" s="151"/>
      <c r="P11" s="151"/>
      <c r="Q11" s="151"/>
      <c r="R11" s="151"/>
      <c r="S11" s="151"/>
      <c r="T11" s="151"/>
      <c r="U11" s="151"/>
      <c r="V11" s="151"/>
      <c r="W11" s="151"/>
    </row>
    <row r="12" spans="1:23" ht="21" x14ac:dyDescent="0.25">
      <c r="A12" s="151"/>
      <c r="B12" s="151"/>
      <c r="C12" s="151"/>
      <c r="D12" s="151"/>
      <c r="E12" s="151"/>
      <c r="F12" s="151"/>
      <c r="G12" s="151"/>
      <c r="H12" s="162"/>
      <c r="I12" s="162"/>
      <c r="J12" s="162"/>
      <c r="K12" s="162">
        <f t="shared" si="0"/>
        <v>0</v>
      </c>
      <c r="L12" s="162">
        <f t="shared" si="1"/>
        <v>0</v>
      </c>
      <c r="M12" s="399">
        <f t="shared" si="2"/>
        <v>0</v>
      </c>
      <c r="N12" s="169"/>
      <c r="O12" s="151"/>
      <c r="P12" s="151"/>
      <c r="Q12" s="151"/>
      <c r="R12" s="151"/>
      <c r="S12" s="151"/>
      <c r="T12" s="151"/>
      <c r="U12" s="151"/>
      <c r="V12" s="151"/>
      <c r="W12" s="151"/>
    </row>
    <row r="13" spans="1:23" ht="21" x14ac:dyDescent="0.25">
      <c r="A13" s="151"/>
      <c r="B13" s="151"/>
      <c r="C13" s="151"/>
      <c r="D13" s="151"/>
      <c r="E13" s="151"/>
      <c r="F13" s="151"/>
      <c r="G13" s="151"/>
      <c r="H13" s="162"/>
      <c r="I13" s="162"/>
      <c r="J13" s="162"/>
      <c r="K13" s="162">
        <f t="shared" si="0"/>
        <v>0</v>
      </c>
      <c r="L13" s="162">
        <f t="shared" si="1"/>
        <v>0</v>
      </c>
      <c r="M13" s="399">
        <f t="shared" si="2"/>
        <v>0</v>
      </c>
      <c r="N13" s="169"/>
      <c r="O13" s="151"/>
      <c r="P13" s="151"/>
      <c r="Q13" s="151"/>
      <c r="R13" s="151"/>
      <c r="S13" s="151"/>
      <c r="T13" s="151"/>
      <c r="U13" s="151"/>
      <c r="V13" s="151"/>
      <c r="W13" s="151"/>
    </row>
    <row r="14" spans="1:23" ht="21" x14ac:dyDescent="0.25">
      <c r="A14" s="151"/>
      <c r="B14" s="151"/>
      <c r="C14" s="151"/>
      <c r="D14" s="151"/>
      <c r="E14" s="151"/>
      <c r="F14" s="151"/>
      <c r="G14" s="151"/>
      <c r="H14" s="162"/>
      <c r="I14" s="162"/>
      <c r="J14" s="162"/>
      <c r="K14" s="162">
        <f t="shared" si="0"/>
        <v>0</v>
      </c>
      <c r="L14" s="162">
        <f t="shared" si="1"/>
        <v>0</v>
      </c>
      <c r="M14" s="399">
        <f t="shared" si="2"/>
        <v>0</v>
      </c>
      <c r="N14" s="169"/>
      <c r="O14" s="151"/>
      <c r="P14" s="151"/>
      <c r="Q14" s="151"/>
      <c r="R14" s="151"/>
      <c r="S14" s="151"/>
      <c r="T14" s="151"/>
      <c r="U14" s="151"/>
      <c r="V14" s="151"/>
      <c r="W14" s="151"/>
    </row>
    <row r="15" spans="1:23" ht="21" x14ac:dyDescent="0.25">
      <c r="A15" s="151"/>
      <c r="B15" s="151"/>
      <c r="C15" s="151"/>
      <c r="D15" s="151"/>
      <c r="E15" s="151"/>
      <c r="F15" s="151"/>
      <c r="G15" s="151"/>
      <c r="H15" s="162"/>
      <c r="I15" s="162"/>
      <c r="J15" s="162"/>
      <c r="K15" s="162">
        <f t="shared" si="0"/>
        <v>0</v>
      </c>
      <c r="L15" s="162">
        <f t="shared" si="1"/>
        <v>0</v>
      </c>
      <c r="M15" s="399">
        <f t="shared" si="2"/>
        <v>0</v>
      </c>
      <c r="N15" s="169"/>
      <c r="O15" s="151"/>
      <c r="P15" s="151"/>
      <c r="Q15" s="151"/>
      <c r="R15" s="151"/>
      <c r="S15" s="151"/>
      <c r="T15" s="151"/>
      <c r="U15" s="151"/>
      <c r="V15" s="151"/>
      <c r="W15" s="151"/>
    </row>
    <row r="16" spans="1:23" ht="21" x14ac:dyDescent="0.25">
      <c r="A16" s="151"/>
      <c r="B16" s="151"/>
      <c r="C16" s="151"/>
      <c r="D16" s="151"/>
      <c r="E16" s="151"/>
      <c r="F16" s="151"/>
      <c r="G16" s="151"/>
      <c r="H16" s="162"/>
      <c r="I16" s="162"/>
      <c r="J16" s="162"/>
      <c r="K16" s="162">
        <f t="shared" si="0"/>
        <v>0</v>
      </c>
      <c r="L16" s="162">
        <f t="shared" si="1"/>
        <v>0</v>
      </c>
      <c r="M16" s="399">
        <f t="shared" si="2"/>
        <v>0</v>
      </c>
      <c r="N16" s="169"/>
      <c r="O16" s="151"/>
      <c r="P16" s="151"/>
      <c r="Q16" s="151"/>
      <c r="R16" s="151"/>
      <c r="S16" s="151"/>
      <c r="T16" s="151"/>
      <c r="U16" s="151"/>
      <c r="V16" s="151"/>
      <c r="W16" s="151"/>
    </row>
    <row r="17" spans="1:23" ht="21" x14ac:dyDescent="0.25">
      <c r="A17" s="151"/>
      <c r="B17" s="151"/>
      <c r="C17" s="151"/>
      <c r="D17" s="151"/>
      <c r="E17" s="151"/>
      <c r="F17" s="151"/>
      <c r="G17" s="151"/>
      <c r="H17" s="162"/>
      <c r="I17" s="162"/>
      <c r="J17" s="162"/>
      <c r="K17" s="162">
        <f t="shared" si="0"/>
        <v>0</v>
      </c>
      <c r="L17" s="162">
        <f t="shared" si="1"/>
        <v>0</v>
      </c>
      <c r="M17" s="399">
        <f t="shared" si="2"/>
        <v>0</v>
      </c>
      <c r="N17" s="169"/>
      <c r="O17" s="151"/>
      <c r="P17" s="151"/>
      <c r="Q17" s="151"/>
      <c r="R17" s="151"/>
      <c r="S17" s="151"/>
      <c r="T17" s="151"/>
      <c r="U17" s="151"/>
      <c r="V17" s="151"/>
      <c r="W17" s="151"/>
    </row>
    <row r="18" spans="1:23" ht="21" x14ac:dyDescent="0.25">
      <c r="A18" s="151"/>
      <c r="B18" s="151"/>
      <c r="C18" s="151"/>
      <c r="D18" s="151"/>
      <c r="E18" s="151"/>
      <c r="F18" s="151"/>
      <c r="G18" s="151"/>
      <c r="H18" s="162"/>
      <c r="I18" s="162"/>
      <c r="J18" s="162"/>
      <c r="K18" s="162">
        <f t="shared" si="0"/>
        <v>0</v>
      </c>
      <c r="L18" s="162">
        <f t="shared" si="1"/>
        <v>0</v>
      </c>
      <c r="M18" s="399">
        <f t="shared" si="2"/>
        <v>0</v>
      </c>
      <c r="N18" s="169"/>
      <c r="O18" s="151"/>
      <c r="P18" s="151"/>
      <c r="Q18" s="151"/>
      <c r="R18" s="151"/>
      <c r="S18" s="151"/>
      <c r="T18" s="151"/>
      <c r="U18" s="151"/>
      <c r="V18" s="151"/>
      <c r="W18" s="151"/>
    </row>
    <row r="19" spans="1:23" ht="21" x14ac:dyDescent="0.25">
      <c r="A19" s="151"/>
      <c r="B19" s="151"/>
      <c r="C19" s="151"/>
      <c r="D19" s="151"/>
      <c r="E19" s="151"/>
      <c r="F19" s="151"/>
      <c r="G19" s="151"/>
      <c r="H19" s="162"/>
      <c r="I19" s="162"/>
      <c r="J19" s="162"/>
      <c r="K19" s="162">
        <f t="shared" si="0"/>
        <v>0</v>
      </c>
      <c r="L19" s="162">
        <f t="shared" si="1"/>
        <v>0</v>
      </c>
      <c r="M19" s="399">
        <f t="shared" si="2"/>
        <v>0</v>
      </c>
      <c r="N19" s="169"/>
      <c r="O19" s="151"/>
      <c r="P19" s="151"/>
      <c r="Q19" s="151"/>
      <c r="R19" s="151"/>
      <c r="S19" s="151"/>
      <c r="T19" s="151"/>
      <c r="U19" s="151"/>
      <c r="V19" s="151"/>
      <c r="W19" s="151"/>
    </row>
    <row r="20" spans="1:23" ht="21" x14ac:dyDescent="0.25">
      <c r="A20" s="151"/>
      <c r="B20" s="151"/>
      <c r="C20" s="151"/>
      <c r="D20" s="151"/>
      <c r="E20" s="151"/>
      <c r="F20" s="151"/>
      <c r="G20" s="151"/>
      <c r="H20" s="162"/>
      <c r="I20" s="162"/>
      <c r="J20" s="162"/>
      <c r="K20" s="162">
        <f t="shared" si="0"/>
        <v>0</v>
      </c>
      <c r="L20" s="162">
        <f t="shared" si="1"/>
        <v>0</v>
      </c>
      <c r="M20" s="399">
        <f t="shared" si="2"/>
        <v>0</v>
      </c>
      <c r="N20" s="169"/>
      <c r="O20" s="151"/>
      <c r="P20" s="151"/>
      <c r="Q20" s="151"/>
      <c r="R20" s="151"/>
      <c r="S20" s="151"/>
      <c r="T20" s="151"/>
      <c r="U20" s="151"/>
      <c r="V20" s="151"/>
      <c r="W20" s="151"/>
    </row>
    <row r="21" spans="1:23" ht="21" x14ac:dyDescent="0.25">
      <c r="A21" s="151"/>
      <c r="B21" s="151"/>
      <c r="C21" s="151"/>
      <c r="D21" s="151"/>
      <c r="E21" s="151"/>
      <c r="F21" s="151"/>
      <c r="G21" s="151"/>
      <c r="H21" s="162"/>
      <c r="I21" s="162"/>
      <c r="J21" s="162"/>
      <c r="K21" s="162">
        <f t="shared" si="0"/>
        <v>0</v>
      </c>
      <c r="L21" s="162">
        <f t="shared" si="1"/>
        <v>0</v>
      </c>
      <c r="M21" s="399">
        <f t="shared" si="2"/>
        <v>0</v>
      </c>
      <c r="N21" s="169"/>
      <c r="O21" s="151"/>
      <c r="P21" s="151"/>
      <c r="Q21" s="151"/>
      <c r="R21" s="151"/>
      <c r="S21" s="151"/>
      <c r="T21" s="151"/>
      <c r="U21" s="151"/>
      <c r="V21" s="151"/>
      <c r="W21" s="151"/>
    </row>
    <row r="22" spans="1:23" ht="21" x14ac:dyDescent="0.25">
      <c r="A22" s="151"/>
      <c r="B22" s="151"/>
      <c r="C22" s="151"/>
      <c r="D22" s="151"/>
      <c r="E22" s="151"/>
      <c r="F22" s="151"/>
      <c r="G22" s="151"/>
      <c r="H22" s="374"/>
      <c r="I22" s="374"/>
      <c r="J22" s="162"/>
      <c r="K22" s="162">
        <f t="shared" si="0"/>
        <v>0</v>
      </c>
      <c r="L22" s="162">
        <f t="shared" si="1"/>
        <v>0</v>
      </c>
      <c r="M22" s="399">
        <f t="shared" ref="M22:M31" si="3">IFERROR(K22/H22, 0)</f>
        <v>0</v>
      </c>
      <c r="N22" s="169"/>
      <c r="O22" s="151"/>
      <c r="P22" s="151"/>
      <c r="Q22" s="151"/>
      <c r="R22" s="151"/>
      <c r="S22" s="151"/>
      <c r="T22" s="151"/>
      <c r="U22" s="151"/>
      <c r="V22" s="151"/>
      <c r="W22" s="151"/>
    </row>
    <row r="23" spans="1:23" ht="21" x14ac:dyDescent="0.25">
      <c r="A23" s="151"/>
      <c r="B23" s="151"/>
      <c r="C23" s="151"/>
      <c r="D23" s="151"/>
      <c r="E23" s="151"/>
      <c r="F23" s="151"/>
      <c r="G23" s="151"/>
      <c r="H23" s="374"/>
      <c r="I23" s="374"/>
      <c r="J23" s="162"/>
      <c r="K23" s="162">
        <f t="shared" si="0"/>
        <v>0</v>
      </c>
      <c r="L23" s="162">
        <f t="shared" si="1"/>
        <v>0</v>
      </c>
      <c r="M23" s="399">
        <f t="shared" si="3"/>
        <v>0</v>
      </c>
      <c r="N23" s="169"/>
      <c r="O23" s="151"/>
      <c r="P23" s="151"/>
      <c r="Q23" s="151"/>
      <c r="R23" s="151"/>
      <c r="S23" s="151"/>
      <c r="T23" s="151"/>
      <c r="U23" s="151"/>
      <c r="V23" s="151"/>
      <c r="W23" s="151"/>
    </row>
    <row r="24" spans="1:23" ht="21" x14ac:dyDescent="0.25">
      <c r="A24" s="151"/>
      <c r="B24" s="151"/>
      <c r="C24" s="151"/>
      <c r="D24" s="151"/>
      <c r="E24" s="151"/>
      <c r="F24" s="151"/>
      <c r="G24" s="151"/>
      <c r="H24" s="374"/>
      <c r="I24" s="374"/>
      <c r="J24" s="162"/>
      <c r="K24" s="162">
        <f t="shared" si="0"/>
        <v>0</v>
      </c>
      <c r="L24" s="162">
        <f t="shared" si="1"/>
        <v>0</v>
      </c>
      <c r="M24" s="399">
        <f t="shared" si="3"/>
        <v>0</v>
      </c>
      <c r="N24" s="169"/>
      <c r="O24" s="151"/>
      <c r="P24" s="151"/>
      <c r="Q24" s="151"/>
      <c r="R24" s="151"/>
      <c r="S24" s="151"/>
      <c r="T24" s="151"/>
      <c r="U24" s="151"/>
      <c r="V24" s="151"/>
      <c r="W24" s="151"/>
    </row>
    <row r="25" spans="1:23" ht="21" x14ac:dyDescent="0.25">
      <c r="A25" s="151"/>
      <c r="B25" s="151"/>
      <c r="C25" s="151"/>
      <c r="D25" s="151"/>
      <c r="E25" s="151"/>
      <c r="F25" s="151"/>
      <c r="G25" s="151"/>
      <c r="H25" s="374"/>
      <c r="I25" s="374"/>
      <c r="J25" s="162"/>
      <c r="K25" s="162">
        <f t="shared" si="0"/>
        <v>0</v>
      </c>
      <c r="L25" s="162">
        <f t="shared" si="1"/>
        <v>0</v>
      </c>
      <c r="M25" s="399">
        <f t="shared" si="3"/>
        <v>0</v>
      </c>
      <c r="N25" s="169"/>
      <c r="O25" s="151"/>
      <c r="P25" s="151"/>
      <c r="Q25" s="151"/>
      <c r="R25" s="151"/>
      <c r="S25" s="151"/>
      <c r="T25" s="151"/>
      <c r="U25" s="151"/>
      <c r="V25" s="151"/>
      <c r="W25" s="151"/>
    </row>
    <row r="26" spans="1:23" ht="21" x14ac:dyDescent="0.25">
      <c r="A26" s="151"/>
      <c r="B26" s="151"/>
      <c r="C26" s="151"/>
      <c r="D26" s="151"/>
      <c r="E26" s="151"/>
      <c r="F26" s="151"/>
      <c r="G26" s="151"/>
      <c r="H26" s="374"/>
      <c r="I26" s="374"/>
      <c r="J26" s="162"/>
      <c r="K26" s="162">
        <f t="shared" si="0"/>
        <v>0</v>
      </c>
      <c r="L26" s="162">
        <f t="shared" si="1"/>
        <v>0</v>
      </c>
      <c r="M26" s="399">
        <f t="shared" si="3"/>
        <v>0</v>
      </c>
      <c r="N26" s="169"/>
      <c r="O26" s="151"/>
      <c r="P26" s="151"/>
      <c r="Q26" s="151"/>
      <c r="R26" s="151"/>
      <c r="S26" s="151"/>
      <c r="T26" s="151"/>
      <c r="U26" s="151"/>
      <c r="V26" s="151"/>
      <c r="W26" s="151"/>
    </row>
    <row r="27" spans="1:23" ht="21" x14ac:dyDescent="0.25">
      <c r="A27" s="151"/>
      <c r="B27" s="151"/>
      <c r="C27" s="151"/>
      <c r="D27" s="151"/>
      <c r="E27" s="151"/>
      <c r="F27" s="151"/>
      <c r="G27" s="151"/>
      <c r="H27" s="374"/>
      <c r="I27" s="374"/>
      <c r="J27" s="162"/>
      <c r="K27" s="162">
        <f t="shared" si="0"/>
        <v>0</v>
      </c>
      <c r="L27" s="162">
        <f t="shared" si="1"/>
        <v>0</v>
      </c>
      <c r="M27" s="399">
        <f t="shared" si="3"/>
        <v>0</v>
      </c>
      <c r="N27" s="169"/>
      <c r="O27" s="151"/>
      <c r="P27" s="151"/>
      <c r="Q27" s="151"/>
      <c r="R27" s="151"/>
      <c r="S27" s="151"/>
      <c r="T27" s="151"/>
      <c r="U27" s="151"/>
      <c r="V27" s="151"/>
      <c r="W27" s="151"/>
    </row>
    <row r="28" spans="1:23" ht="21" x14ac:dyDescent="0.25">
      <c r="A28" s="151"/>
      <c r="B28" s="151"/>
      <c r="C28" s="151"/>
      <c r="D28" s="151"/>
      <c r="E28" s="151"/>
      <c r="F28" s="151"/>
      <c r="G28" s="151"/>
      <c r="H28" s="374"/>
      <c r="I28" s="374"/>
      <c r="J28" s="162"/>
      <c r="K28" s="162">
        <f t="shared" si="0"/>
        <v>0</v>
      </c>
      <c r="L28" s="162">
        <f t="shared" si="1"/>
        <v>0</v>
      </c>
      <c r="M28" s="399">
        <f t="shared" si="3"/>
        <v>0</v>
      </c>
      <c r="N28" s="169"/>
      <c r="O28" s="151"/>
      <c r="P28" s="151"/>
      <c r="Q28" s="151"/>
      <c r="R28" s="151"/>
      <c r="S28" s="151"/>
      <c r="T28" s="151"/>
      <c r="U28" s="151"/>
      <c r="V28" s="151"/>
      <c r="W28" s="151"/>
    </row>
    <row r="29" spans="1:23" ht="21" x14ac:dyDescent="0.25">
      <c r="A29" s="151"/>
      <c r="B29" s="151"/>
      <c r="C29" s="151"/>
      <c r="D29" s="151"/>
      <c r="E29" s="151"/>
      <c r="F29" s="151"/>
      <c r="G29" s="151"/>
      <c r="H29" s="374"/>
      <c r="I29" s="374"/>
      <c r="J29" s="162"/>
      <c r="K29" s="162">
        <f t="shared" si="0"/>
        <v>0</v>
      </c>
      <c r="L29" s="162">
        <f t="shared" si="1"/>
        <v>0</v>
      </c>
      <c r="M29" s="399">
        <f t="shared" si="3"/>
        <v>0</v>
      </c>
      <c r="N29" s="169"/>
      <c r="O29" s="151"/>
      <c r="P29" s="151"/>
      <c r="Q29" s="151"/>
      <c r="R29" s="151"/>
      <c r="S29" s="151"/>
      <c r="T29" s="151"/>
      <c r="U29" s="151"/>
      <c r="V29" s="151"/>
      <c r="W29" s="151"/>
    </row>
    <row r="30" spans="1:23" ht="21" x14ac:dyDescent="0.25">
      <c r="A30" s="151"/>
      <c r="B30" s="151"/>
      <c r="C30" s="151"/>
      <c r="D30" s="151"/>
      <c r="E30" s="151"/>
      <c r="F30" s="151"/>
      <c r="G30" s="151"/>
      <c r="H30" s="374"/>
      <c r="I30" s="374"/>
      <c r="J30" s="162"/>
      <c r="K30" s="162">
        <f t="shared" si="0"/>
        <v>0</v>
      </c>
      <c r="L30" s="162">
        <f t="shared" si="1"/>
        <v>0</v>
      </c>
      <c r="M30" s="399">
        <f t="shared" si="3"/>
        <v>0</v>
      </c>
      <c r="N30" s="169"/>
      <c r="O30" s="151"/>
      <c r="P30" s="151"/>
      <c r="Q30" s="151"/>
      <c r="R30" s="151"/>
      <c r="S30" s="151"/>
      <c r="T30" s="151"/>
      <c r="U30" s="151"/>
      <c r="V30" s="151"/>
      <c r="W30" s="151"/>
    </row>
    <row r="31" spans="1:23" ht="21" x14ac:dyDescent="0.25">
      <c r="A31" s="151"/>
      <c r="B31" s="151"/>
      <c r="C31" s="151"/>
      <c r="D31" s="151"/>
      <c r="E31" s="151"/>
      <c r="F31" s="151"/>
      <c r="G31" s="151"/>
      <c r="H31" s="374"/>
      <c r="I31" s="374"/>
      <c r="J31" s="162"/>
      <c r="K31" s="162">
        <f t="shared" si="0"/>
        <v>0</v>
      </c>
      <c r="L31" s="162">
        <f t="shared" si="1"/>
        <v>0</v>
      </c>
      <c r="M31" s="399">
        <f t="shared" si="3"/>
        <v>0</v>
      </c>
      <c r="N31" s="169"/>
      <c r="O31" s="151"/>
      <c r="P31" s="151"/>
      <c r="Q31" s="151"/>
      <c r="R31" s="151"/>
      <c r="S31" s="151"/>
      <c r="T31" s="151"/>
      <c r="U31" s="151"/>
      <c r="V31" s="151"/>
      <c r="W31" s="151"/>
    </row>
    <row r="32" spans="1:23" ht="21" x14ac:dyDescent="0.25">
      <c r="A32" s="151"/>
      <c r="B32" s="151"/>
      <c r="C32" s="151"/>
      <c r="D32" s="151"/>
      <c r="E32" s="151"/>
      <c r="F32" s="151"/>
      <c r="G32" s="151"/>
      <c r="H32" s="162"/>
      <c r="I32" s="162"/>
      <c r="J32" s="162"/>
      <c r="K32" s="162">
        <f t="shared" si="0"/>
        <v>0</v>
      </c>
      <c r="L32" s="162">
        <f t="shared" si="1"/>
        <v>0</v>
      </c>
      <c r="M32" s="399">
        <f t="shared" si="2"/>
        <v>0</v>
      </c>
      <c r="N32" s="169"/>
      <c r="O32" s="151"/>
      <c r="P32" s="151"/>
      <c r="Q32" s="151"/>
      <c r="R32" s="151"/>
      <c r="S32" s="151"/>
      <c r="T32" s="151"/>
      <c r="U32" s="151"/>
      <c r="V32" s="151"/>
      <c r="W32" s="151"/>
    </row>
    <row r="33" spans="1:23" ht="21" x14ac:dyDescent="0.25">
      <c r="A33" s="151"/>
      <c r="B33" s="151"/>
      <c r="C33" s="151"/>
      <c r="D33" s="151"/>
      <c r="E33" s="151"/>
      <c r="F33" s="151"/>
      <c r="G33" s="151"/>
      <c r="H33" s="162"/>
      <c r="I33" s="162"/>
      <c r="J33" s="162"/>
      <c r="K33" s="162">
        <f t="shared" si="0"/>
        <v>0</v>
      </c>
      <c r="L33" s="162">
        <f t="shared" si="1"/>
        <v>0</v>
      </c>
      <c r="M33" s="399">
        <f t="shared" si="2"/>
        <v>0</v>
      </c>
      <c r="N33" s="169"/>
      <c r="O33" s="151"/>
      <c r="P33" s="151"/>
      <c r="Q33" s="151"/>
      <c r="R33" s="151"/>
      <c r="S33" s="151"/>
      <c r="T33" s="151"/>
      <c r="U33" s="151"/>
      <c r="V33" s="151"/>
      <c r="W33" s="151"/>
    </row>
    <row r="34" spans="1:23" ht="21" x14ac:dyDescent="0.25">
      <c r="A34" s="151"/>
      <c r="B34" s="151"/>
      <c r="C34" s="151"/>
      <c r="D34" s="151"/>
      <c r="E34" s="151"/>
      <c r="F34" s="151"/>
      <c r="G34" s="151"/>
      <c r="H34" s="162"/>
      <c r="I34" s="162"/>
      <c r="J34" s="162"/>
      <c r="K34" s="162">
        <f t="shared" si="0"/>
        <v>0</v>
      </c>
      <c r="L34" s="162">
        <f t="shared" si="1"/>
        <v>0</v>
      </c>
      <c r="M34" s="399">
        <f t="shared" si="2"/>
        <v>0</v>
      </c>
      <c r="N34" s="169"/>
      <c r="O34" s="151"/>
      <c r="P34" s="151"/>
      <c r="Q34" s="151"/>
      <c r="R34" s="151"/>
      <c r="S34" s="151"/>
      <c r="T34" s="151"/>
      <c r="U34" s="151"/>
      <c r="V34" s="151"/>
      <c r="W34" s="151"/>
    </row>
    <row r="35" spans="1:23" ht="21" x14ac:dyDescent="0.25">
      <c r="A35" s="151"/>
      <c r="B35" s="151"/>
      <c r="C35" s="151"/>
      <c r="D35" s="151"/>
      <c r="E35" s="151"/>
      <c r="F35" s="151"/>
      <c r="G35" s="151"/>
      <c r="H35" s="162"/>
      <c r="I35" s="162"/>
      <c r="J35" s="162"/>
      <c r="K35" s="162">
        <f t="shared" si="0"/>
        <v>0</v>
      </c>
      <c r="L35" s="162">
        <f t="shared" si="1"/>
        <v>0</v>
      </c>
      <c r="M35" s="399">
        <f t="shared" si="2"/>
        <v>0</v>
      </c>
      <c r="N35" s="169"/>
      <c r="O35" s="151"/>
      <c r="P35" s="151"/>
      <c r="Q35" s="151"/>
      <c r="R35" s="151"/>
      <c r="S35" s="151"/>
      <c r="T35" s="151"/>
      <c r="U35" s="151"/>
      <c r="V35" s="151"/>
      <c r="W35" s="151"/>
    </row>
    <row r="36" spans="1:23" ht="21" x14ac:dyDescent="0.25">
      <c r="A36" s="151"/>
      <c r="B36" s="151"/>
      <c r="C36" s="151"/>
      <c r="D36" s="151"/>
      <c r="E36" s="151"/>
      <c r="F36" s="151"/>
      <c r="G36" s="151"/>
      <c r="H36" s="162"/>
      <c r="I36" s="162"/>
      <c r="J36" s="162"/>
      <c r="K36" s="162">
        <f t="shared" si="0"/>
        <v>0</v>
      </c>
      <c r="L36" s="162">
        <f t="shared" si="1"/>
        <v>0</v>
      </c>
      <c r="M36" s="399">
        <f t="shared" si="2"/>
        <v>0</v>
      </c>
      <c r="N36" s="169"/>
      <c r="O36" s="151"/>
      <c r="P36" s="151"/>
      <c r="Q36" s="151"/>
      <c r="R36" s="151"/>
      <c r="S36" s="151"/>
      <c r="T36" s="151"/>
      <c r="U36" s="151"/>
      <c r="V36" s="151"/>
      <c r="W36" s="151"/>
    </row>
    <row r="37" spans="1:23" ht="21" x14ac:dyDescent="0.25">
      <c r="A37" s="151"/>
      <c r="B37" s="151"/>
      <c r="C37" s="151"/>
      <c r="D37" s="151"/>
      <c r="E37" s="151"/>
      <c r="F37" s="151"/>
      <c r="G37" s="151"/>
      <c r="H37" s="162"/>
      <c r="I37" s="162"/>
      <c r="J37" s="162"/>
      <c r="K37" s="162">
        <f t="shared" si="0"/>
        <v>0</v>
      </c>
      <c r="L37" s="162">
        <f t="shared" si="1"/>
        <v>0</v>
      </c>
      <c r="M37" s="399">
        <f t="shared" si="2"/>
        <v>0</v>
      </c>
      <c r="N37" s="169"/>
      <c r="O37" s="151"/>
      <c r="P37" s="151"/>
      <c r="Q37" s="151"/>
      <c r="R37" s="151"/>
      <c r="S37" s="151"/>
      <c r="T37" s="151"/>
      <c r="U37" s="151"/>
      <c r="V37" s="151"/>
      <c r="W37" s="151"/>
    </row>
    <row r="38" spans="1:23" ht="21" x14ac:dyDescent="0.25">
      <c r="A38" s="151"/>
      <c r="B38" s="151"/>
      <c r="C38" s="151"/>
      <c r="D38" s="151"/>
      <c r="E38" s="151"/>
      <c r="F38" s="151"/>
      <c r="G38" s="151"/>
      <c r="H38" s="162"/>
      <c r="I38" s="162"/>
      <c r="J38" s="162"/>
      <c r="K38" s="162">
        <f t="shared" si="0"/>
        <v>0</v>
      </c>
      <c r="L38" s="162">
        <f t="shared" si="1"/>
        <v>0</v>
      </c>
      <c r="M38" s="399">
        <f t="shared" si="2"/>
        <v>0</v>
      </c>
      <c r="N38" s="169"/>
      <c r="O38" s="151"/>
      <c r="P38" s="151"/>
      <c r="Q38" s="151"/>
      <c r="R38" s="151"/>
      <c r="S38" s="151"/>
      <c r="T38" s="151"/>
      <c r="U38" s="151"/>
      <c r="V38" s="151"/>
      <c r="W38" s="151"/>
    </row>
    <row r="39" spans="1:23" ht="21" x14ac:dyDescent="0.25">
      <c r="A39" s="151"/>
      <c r="B39" s="151"/>
      <c r="C39" s="151"/>
      <c r="D39" s="151"/>
      <c r="E39" s="151"/>
      <c r="F39" s="151"/>
      <c r="G39" s="151"/>
      <c r="H39" s="162"/>
      <c r="I39" s="162"/>
      <c r="J39" s="162"/>
      <c r="K39" s="162">
        <f t="shared" si="0"/>
        <v>0</v>
      </c>
      <c r="L39" s="162">
        <f t="shared" si="1"/>
        <v>0</v>
      </c>
      <c r="M39" s="399">
        <f t="shared" si="2"/>
        <v>0</v>
      </c>
      <c r="N39" s="169"/>
      <c r="O39" s="151"/>
      <c r="P39" s="151"/>
      <c r="Q39" s="151"/>
      <c r="R39" s="151"/>
      <c r="S39" s="151"/>
      <c r="T39" s="151"/>
      <c r="U39" s="151"/>
      <c r="V39" s="151"/>
      <c r="W39" s="151"/>
    </row>
    <row r="40" spans="1:23" ht="21" x14ac:dyDescent="0.25">
      <c r="A40" s="151"/>
      <c r="B40" s="151"/>
      <c r="C40" s="151"/>
      <c r="D40" s="151"/>
      <c r="E40" s="151"/>
      <c r="F40" s="151"/>
      <c r="G40" s="151"/>
      <c r="H40" s="162"/>
      <c r="I40" s="162"/>
      <c r="J40" s="162"/>
      <c r="K40" s="162">
        <f t="shared" si="0"/>
        <v>0</v>
      </c>
      <c r="L40" s="162">
        <f t="shared" si="1"/>
        <v>0</v>
      </c>
      <c r="M40" s="399">
        <f t="shared" si="2"/>
        <v>0</v>
      </c>
      <c r="N40" s="169"/>
      <c r="O40" s="151"/>
      <c r="P40" s="151"/>
      <c r="Q40" s="151"/>
      <c r="R40" s="151"/>
      <c r="S40" s="151"/>
      <c r="T40" s="151"/>
      <c r="U40" s="151"/>
      <c r="V40" s="151"/>
      <c r="W40" s="151"/>
    </row>
  </sheetData>
  <sheetProtection sheet="1" formatCells="0" formatColumns="0" formatRows="0" insertColumns="0" insertRows="0" insertHyperlinks="0" deleteColumns="0" deleteRows="0" sort="0" autoFilter="0" pivotTables="0"/>
  <dataConsolidate link="1"/>
  <mergeCells count="16">
    <mergeCell ref="A6:I6"/>
    <mergeCell ref="L2:M2"/>
    <mergeCell ref="L3:M3"/>
    <mergeCell ref="L4:M4"/>
    <mergeCell ref="L5:M5"/>
    <mergeCell ref="L6:M6"/>
    <mergeCell ref="J2:K2"/>
    <mergeCell ref="J3:K3"/>
    <mergeCell ref="J4:K4"/>
    <mergeCell ref="J5:K5"/>
    <mergeCell ref="J6:K6"/>
    <mergeCell ref="A1:M1"/>
    <mergeCell ref="A2:I2"/>
    <mergeCell ref="A3:I3"/>
    <mergeCell ref="A4:I4"/>
    <mergeCell ref="A5:I5"/>
  </mergeCells>
  <conditionalFormatting sqref="J8">
    <cfRule type="cellIs" dxfId="152" priority="4" operator="notEqual">
      <formula>0</formula>
    </cfRule>
  </conditionalFormatting>
  <conditionalFormatting sqref="M8">
    <cfRule type="cellIs" dxfId="151" priority="1" operator="equal">
      <formula>1</formula>
    </cfRule>
  </conditionalFormatting>
  <conditionalFormatting sqref="J10:J40">
    <cfRule type="cellIs" dxfId="150" priority="5" stopIfTrue="1" operator="notEqual">
      <formula>0</formula>
    </cfRule>
  </conditionalFormatting>
  <conditionalFormatting sqref="M10:M40">
    <cfRule type="cellIs" dxfId="149" priority="6" stopIfTrue="1" operator="equal">
      <formula>1</formula>
    </cfRule>
  </conditionalFormatting>
  <dataValidations count="9">
    <dataValidation allowBlank="1" showErrorMessage="1" sqref="L3:M3 L6:M6" xr:uid="{00000000-0002-0000-0C00-000000000000}"/>
    <dataValidation type="list" allowBlank="1" showInputMessage="1" showErrorMessage="1" sqref="G10:G40" xr:uid="{00000000-0002-0000-0C00-000001000000}">
      <formula1>"Cash Match, In-kind Match"</formula1>
    </dataValidation>
    <dataValidation type="list" allowBlank="1" showInputMessage="1" showErrorMessage="1" sqref="E10:E40" xr:uid="{00000000-0002-0000-0C00-000002000000}">
      <formula1>DD_PL_SolutionArea</formula1>
    </dataValidation>
    <dataValidation type="list" allowBlank="1" showInputMessage="1" showErrorMessage="1" sqref="B10:B40" xr:uid="{00000000-0002-0000-0C00-000003000000}">
      <formula1>"Direct,Subaward"</formula1>
    </dataValidation>
    <dataValidation type="whole" operator="greaterThan" allowBlank="1" showInputMessage="1" showErrorMessage="1" errorTitle="TOTAL BUDGETED MATCH" error="Enter the Total Budgeted Match for this project to the nearest dollar." sqref="H10:H40" xr:uid="{00000000-0002-0000-0C00-000004000000}">
      <formula1>0</formula1>
    </dataValidation>
    <dataValidation type="list" allowBlank="1" showInputMessage="1" showErrorMessage="1" sqref="A10:A40" xr:uid="{00000000-0002-0000-0C00-000005000000}">
      <formula1>"A,B,C,D,E,F,G,H,I,J,K,L,M,N,O,P,Q,R,S,T,U,V,W,X,Y,Z"</formula1>
    </dataValidation>
    <dataValidation type="whole" operator="lessThanOrEqual" allowBlank="1" showInputMessage="1" showErrorMessage="1" errorTitle="CURRENT MATCH" error="Enter the Current Match for this project to the nearest dollar." sqref="J10:J40" xr:uid="{00000000-0002-0000-0C00-000006000000}">
      <formula1>H10-I10</formula1>
    </dataValidation>
    <dataValidation type="list" allowBlank="1" showInputMessage="1" showErrorMessage="1" sqref="F10:F40" xr:uid="{00000000-0002-0000-0C00-000007000000}">
      <formula1>INDIRECT(VLOOKUP(E10,DD_PL_SubCat_Lookup,2,0))</formula1>
    </dataValidation>
    <dataValidation type="list" allowBlank="1" showInputMessage="1" showErrorMessage="1" sqref="L2:M2" xr:uid="{3507B633-0765-42D2-8527-600AED4D0CA9}">
      <formula1>"Application, Modification, Advance, Reimbursement, Final Reimbursement"</formula1>
    </dataValidation>
  </dataValidations>
  <printOptions horizontalCentered="1"/>
  <pageMargins left="0.15" right="0.15" top="0.5" bottom="0.5" header="0.15" footer="0.15"/>
  <pageSetup scale="39"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CC">
    <tabColor theme="5" tint="-0.249977111117893"/>
    <pageSetUpPr fitToPage="1"/>
  </sheetPr>
  <dimension ref="A1:W30"/>
  <sheetViews>
    <sheetView showGridLines="0" showZeros="0" zoomScale="65" zoomScaleNormal="65" zoomScaleSheetLayoutView="50" workbookViewId="0">
      <pane ySplit="9" topLeftCell="A10" activePane="bottomLeft" state="frozen"/>
      <selection sqref="A1:I1"/>
      <selection pane="bottomLeft" sqref="A1:M1"/>
    </sheetView>
  </sheetViews>
  <sheetFormatPr defaultColWidth="9.109375" defaultRowHeight="13.2" x14ac:dyDescent="0.25"/>
  <cols>
    <col min="1" max="1" width="12.6640625" style="34" customWidth="1"/>
    <col min="2" max="2" width="33.44140625" style="34" customWidth="1"/>
    <col min="3" max="3" width="44.6640625" style="34" customWidth="1"/>
    <col min="4" max="4" width="29.6640625" style="34" customWidth="1"/>
    <col min="5" max="5" width="24.109375" style="34" customWidth="1"/>
    <col min="6" max="6" width="25.5546875" style="34" customWidth="1"/>
    <col min="7" max="7" width="21.6640625" style="34" customWidth="1"/>
    <col min="8" max="8" width="25.6640625" style="34" customWidth="1"/>
    <col min="9" max="9" width="19.6640625" style="34" customWidth="1"/>
    <col min="10" max="10" width="17.33203125" style="34" customWidth="1"/>
    <col min="11" max="11" width="25.6640625" style="34" customWidth="1"/>
    <col min="12" max="12" width="20.6640625" style="34" customWidth="1"/>
    <col min="13" max="13" width="24.6640625" style="34" customWidth="1"/>
    <col min="14" max="22" width="18.88671875" style="34" hidden="1" customWidth="1"/>
    <col min="23" max="23" width="20.109375" style="34" hidden="1" customWidth="1"/>
    <col min="24" max="16384" width="9.109375" style="34"/>
  </cols>
  <sheetData>
    <row r="1" spans="1:23" ht="35.1" customHeight="1" x14ac:dyDescent="0.25">
      <c r="A1" s="797" t="s">
        <v>385</v>
      </c>
      <c r="B1" s="797"/>
      <c r="C1" s="797"/>
      <c r="D1" s="797"/>
      <c r="E1" s="797"/>
      <c r="F1" s="797"/>
      <c r="G1" s="797"/>
      <c r="H1" s="797"/>
      <c r="I1" s="797"/>
      <c r="J1" s="797"/>
      <c r="K1" s="797"/>
      <c r="L1" s="797"/>
      <c r="M1" s="797"/>
      <c r="N1" s="461"/>
      <c r="O1" s="461"/>
      <c r="P1" s="461"/>
      <c r="Q1" s="461"/>
      <c r="R1" s="400"/>
      <c r="S1" s="40"/>
      <c r="T1" s="40"/>
      <c r="U1" s="40"/>
      <c r="V1" s="40"/>
      <c r="W1" s="40"/>
    </row>
    <row r="2" spans="1:23" ht="30" customHeight="1" x14ac:dyDescent="0.35">
      <c r="A2" s="653">
        <f>Facesheet!$C$6</f>
        <v>0</v>
      </c>
      <c r="B2" s="653"/>
      <c r="C2" s="653"/>
      <c r="D2" s="653"/>
      <c r="E2" s="653"/>
      <c r="F2" s="653"/>
      <c r="G2" s="653"/>
      <c r="H2" s="653"/>
      <c r="I2" s="654"/>
      <c r="J2" s="665" t="s">
        <v>5</v>
      </c>
      <c r="K2" s="665"/>
      <c r="L2" s="798"/>
      <c r="M2" s="799"/>
      <c r="N2" s="40"/>
      <c r="O2" s="40"/>
      <c r="P2" s="40"/>
      <c r="Q2" s="40"/>
      <c r="R2" s="40"/>
      <c r="S2" s="40"/>
      <c r="T2" s="40"/>
      <c r="U2" s="40"/>
      <c r="V2" s="40"/>
      <c r="W2" s="40"/>
    </row>
    <row r="3" spans="1:23" ht="30" customHeight="1" x14ac:dyDescent="0.4">
      <c r="A3" s="783">
        <f>Facesheet!$F$2</f>
        <v>0</v>
      </c>
      <c r="B3" s="783"/>
      <c r="C3" s="783"/>
      <c r="D3" s="783"/>
      <c r="E3" s="783"/>
      <c r="F3" s="783"/>
      <c r="G3" s="783"/>
      <c r="H3" s="783"/>
      <c r="I3" s="803"/>
      <c r="J3" s="667" t="s">
        <v>602</v>
      </c>
      <c r="K3" s="668"/>
      <c r="L3" s="798"/>
      <c r="M3" s="799"/>
      <c r="N3" s="40"/>
      <c r="O3" s="40"/>
      <c r="P3" s="40"/>
      <c r="Q3" s="40"/>
      <c r="R3" s="40"/>
      <c r="S3" s="40"/>
      <c r="T3" s="40"/>
      <c r="U3" s="40"/>
      <c r="V3" s="40"/>
      <c r="W3" s="40"/>
    </row>
    <row r="4" spans="1:23" ht="30" customHeight="1" x14ac:dyDescent="0.25">
      <c r="A4" s="715" t="str">
        <f>Facesheet!$J$2</f>
        <v>2023-0001</v>
      </c>
      <c r="B4" s="778"/>
      <c r="C4" s="778"/>
      <c r="D4" s="778"/>
      <c r="E4" s="778"/>
      <c r="F4" s="778"/>
      <c r="G4" s="778"/>
      <c r="H4" s="778"/>
      <c r="I4" s="779"/>
      <c r="J4" s="704" t="s">
        <v>195</v>
      </c>
      <c r="K4" s="704"/>
      <c r="L4" s="800">
        <f>Facesheet!$H$12</f>
        <v>45078</v>
      </c>
      <c r="M4" s="801"/>
      <c r="N4" s="40"/>
      <c r="O4" s="40"/>
      <c r="P4" s="40"/>
      <c r="Q4" s="40"/>
      <c r="R4" s="40"/>
      <c r="S4" s="40"/>
      <c r="T4" s="40"/>
      <c r="U4" s="40"/>
      <c r="V4" s="40"/>
      <c r="W4" s="40"/>
    </row>
    <row r="5" spans="1:23" ht="30" customHeight="1" x14ac:dyDescent="0.25">
      <c r="A5" s="716"/>
      <c r="B5" s="716"/>
      <c r="C5" s="716"/>
      <c r="D5" s="716"/>
      <c r="E5" s="716"/>
      <c r="F5" s="716"/>
      <c r="G5" s="716"/>
      <c r="H5" s="716"/>
      <c r="I5" s="717"/>
      <c r="J5" s="704" t="s">
        <v>196</v>
      </c>
      <c r="K5" s="704"/>
      <c r="L5" s="802" t="str">
        <f>Facesheet!$J$12</f>
        <v>February 28 ,2026</v>
      </c>
      <c r="M5" s="802"/>
      <c r="N5" s="40"/>
      <c r="O5" s="40"/>
      <c r="P5" s="40"/>
      <c r="Q5" s="40"/>
      <c r="R5" s="40"/>
      <c r="S5" s="40"/>
      <c r="T5" s="40"/>
      <c r="U5" s="40"/>
      <c r="V5" s="40"/>
      <c r="W5" s="40"/>
    </row>
    <row r="6" spans="1:23" ht="30" customHeight="1" x14ac:dyDescent="0.25">
      <c r="A6" s="716"/>
      <c r="B6" s="716"/>
      <c r="C6" s="716"/>
      <c r="D6" s="716"/>
      <c r="E6" s="716"/>
      <c r="F6" s="716"/>
      <c r="G6" s="716"/>
      <c r="H6" s="716"/>
      <c r="I6" s="717"/>
      <c r="J6" s="724" t="s">
        <v>431</v>
      </c>
      <c r="K6" s="724"/>
      <c r="L6" s="697"/>
      <c r="M6" s="697"/>
      <c r="N6" s="40"/>
      <c r="O6" s="40"/>
      <c r="P6" s="40"/>
      <c r="Q6" s="40"/>
      <c r="R6" s="40"/>
      <c r="S6" s="40"/>
      <c r="T6" s="40"/>
      <c r="U6" s="40"/>
      <c r="V6" s="40"/>
      <c r="W6" s="40"/>
    </row>
    <row r="7" spans="1:23" ht="50.1" customHeight="1" x14ac:dyDescent="0.25">
      <c r="A7" s="462" t="s">
        <v>21</v>
      </c>
      <c r="B7" s="463" t="s">
        <v>244</v>
      </c>
      <c r="C7" s="464" t="s">
        <v>245</v>
      </c>
      <c r="D7" s="464" t="s">
        <v>79</v>
      </c>
      <c r="E7" s="464" t="s">
        <v>220</v>
      </c>
      <c r="F7" s="464" t="s">
        <v>187</v>
      </c>
      <c r="G7" s="464" t="s">
        <v>217</v>
      </c>
      <c r="H7" s="464" t="s">
        <v>308</v>
      </c>
      <c r="I7" s="464" t="s">
        <v>224</v>
      </c>
      <c r="J7" s="464" t="s">
        <v>223</v>
      </c>
      <c r="K7" s="464" t="s">
        <v>246</v>
      </c>
      <c r="L7" s="463" t="s">
        <v>80</v>
      </c>
      <c r="M7" s="463" t="s">
        <v>60</v>
      </c>
      <c r="N7" s="252" t="s">
        <v>409</v>
      </c>
      <c r="O7" s="252" t="s">
        <v>410</v>
      </c>
      <c r="P7" s="252" t="s">
        <v>411</v>
      </c>
      <c r="Q7" s="252" t="s">
        <v>412</v>
      </c>
      <c r="R7" s="252" t="s">
        <v>413</v>
      </c>
      <c r="S7" s="252" t="s">
        <v>414</v>
      </c>
      <c r="T7" s="252" t="s">
        <v>415</v>
      </c>
      <c r="U7" s="252" t="s">
        <v>416</v>
      </c>
      <c r="V7" s="252" t="s">
        <v>417</v>
      </c>
      <c r="W7" s="252" t="s">
        <v>418</v>
      </c>
    </row>
    <row r="8" spans="1:23" ht="21" x14ac:dyDescent="0.35">
      <c r="A8" s="465">
        <v>0</v>
      </c>
      <c r="B8" s="465"/>
      <c r="C8" s="466"/>
      <c r="D8" s="466"/>
      <c r="E8" s="467">
        <v>0</v>
      </c>
      <c r="F8" s="468">
        <v>0</v>
      </c>
      <c r="G8" s="468">
        <v>0</v>
      </c>
      <c r="H8" s="466"/>
      <c r="I8" s="466"/>
      <c r="J8" s="469"/>
      <c r="K8" s="469"/>
      <c r="L8" s="470">
        <f>SUM(RangeFee)</f>
        <v>0</v>
      </c>
      <c r="M8" s="470">
        <f>SUM(RangeCost)</f>
        <v>0</v>
      </c>
      <c r="N8" s="253"/>
      <c r="O8" s="253"/>
      <c r="P8" s="253"/>
      <c r="Q8" s="253"/>
      <c r="R8" s="253"/>
      <c r="S8" s="253"/>
      <c r="T8" s="253"/>
      <c r="U8" s="253"/>
      <c r="V8" s="253"/>
      <c r="W8" s="253"/>
    </row>
    <row r="9" spans="1:23" ht="0.15" customHeight="1" x14ac:dyDescent="0.25">
      <c r="A9" s="471">
        <v>0</v>
      </c>
      <c r="B9" s="471">
        <v>0</v>
      </c>
      <c r="C9" s="471">
        <v>0</v>
      </c>
      <c r="D9" s="471">
        <v>0</v>
      </c>
      <c r="E9" s="424">
        <v>0</v>
      </c>
      <c r="F9" s="424">
        <v>0</v>
      </c>
      <c r="G9" s="424">
        <v>0</v>
      </c>
      <c r="H9" s="240">
        <v>0</v>
      </c>
      <c r="I9" s="240">
        <v>0</v>
      </c>
      <c r="J9" s="240">
        <v>0</v>
      </c>
      <c r="K9" s="471">
        <v>0</v>
      </c>
      <c r="L9" s="472">
        <v>0</v>
      </c>
      <c r="M9" s="472">
        <v>0</v>
      </c>
      <c r="N9" s="254">
        <v>0</v>
      </c>
      <c r="O9" s="254">
        <v>0</v>
      </c>
      <c r="P9" s="254">
        <v>0</v>
      </c>
      <c r="Q9" s="254">
        <v>0</v>
      </c>
      <c r="R9" s="254">
        <v>0</v>
      </c>
      <c r="S9" s="254">
        <v>0</v>
      </c>
      <c r="T9" s="254">
        <v>0</v>
      </c>
      <c r="U9" s="254">
        <v>0</v>
      </c>
      <c r="V9" s="254">
        <v>0</v>
      </c>
      <c r="W9" s="254">
        <v>0</v>
      </c>
    </row>
    <row r="10" spans="1:23" ht="21" x14ac:dyDescent="0.25">
      <c r="A10" s="151"/>
      <c r="B10" s="151"/>
      <c r="C10" s="151"/>
      <c r="D10" s="151"/>
      <c r="E10" s="152"/>
      <c r="F10" s="152"/>
      <c r="G10" s="152"/>
      <c r="H10" s="151"/>
      <c r="I10" s="151"/>
      <c r="J10" s="151"/>
      <c r="K10" s="151"/>
      <c r="L10" s="162"/>
      <c r="M10" s="162"/>
      <c r="N10" s="151"/>
      <c r="O10" s="151"/>
      <c r="P10" s="151"/>
      <c r="Q10" s="151"/>
      <c r="R10" s="151"/>
      <c r="S10" s="151"/>
      <c r="T10" s="151"/>
      <c r="U10" s="151"/>
      <c r="V10" s="151"/>
      <c r="W10" s="151"/>
    </row>
    <row r="11" spans="1:23" ht="21" x14ac:dyDescent="0.25">
      <c r="A11" s="151"/>
      <c r="B11" s="151"/>
      <c r="C11" s="151"/>
      <c r="D11" s="151"/>
      <c r="E11" s="152"/>
      <c r="F11" s="152"/>
      <c r="G11" s="152"/>
      <c r="H11" s="151"/>
      <c r="I11" s="151"/>
      <c r="J11" s="151"/>
      <c r="K11" s="151"/>
      <c r="L11" s="162"/>
      <c r="M11" s="162"/>
      <c r="N11" s="151"/>
      <c r="O11" s="151"/>
      <c r="P11" s="151"/>
      <c r="Q11" s="151"/>
      <c r="R11" s="151"/>
      <c r="S11" s="151"/>
      <c r="T11" s="151"/>
      <c r="U11" s="151"/>
      <c r="V11" s="151"/>
      <c r="W11" s="151"/>
    </row>
    <row r="12" spans="1:23" ht="21" x14ac:dyDescent="0.25">
      <c r="A12" s="151"/>
      <c r="B12" s="151"/>
      <c r="C12" s="151"/>
      <c r="D12" s="151"/>
      <c r="E12" s="152"/>
      <c r="F12" s="152"/>
      <c r="G12" s="152"/>
      <c r="H12" s="151"/>
      <c r="I12" s="151"/>
      <c r="J12" s="151"/>
      <c r="K12" s="151"/>
      <c r="L12" s="162"/>
      <c r="M12" s="162"/>
      <c r="N12" s="151"/>
      <c r="O12" s="151"/>
      <c r="P12" s="151"/>
      <c r="Q12" s="151"/>
      <c r="R12" s="151"/>
      <c r="S12" s="151"/>
      <c r="T12" s="151"/>
      <c r="U12" s="151"/>
      <c r="V12" s="151"/>
      <c r="W12" s="151"/>
    </row>
    <row r="13" spans="1:23" ht="21" x14ac:dyDescent="0.25">
      <c r="A13" s="151"/>
      <c r="B13" s="151"/>
      <c r="C13" s="151"/>
      <c r="D13" s="151"/>
      <c r="E13" s="152"/>
      <c r="F13" s="152"/>
      <c r="G13" s="152"/>
      <c r="H13" s="151"/>
      <c r="I13" s="151"/>
      <c r="J13" s="151"/>
      <c r="K13" s="151"/>
      <c r="L13" s="162"/>
      <c r="M13" s="162"/>
      <c r="N13" s="151"/>
      <c r="O13" s="151"/>
      <c r="P13" s="151"/>
      <c r="Q13" s="151"/>
      <c r="R13" s="151"/>
      <c r="S13" s="151"/>
      <c r="T13" s="151"/>
      <c r="U13" s="151"/>
      <c r="V13" s="151"/>
      <c r="W13" s="151"/>
    </row>
    <row r="14" spans="1:23" ht="21" x14ac:dyDescent="0.25">
      <c r="A14" s="151"/>
      <c r="B14" s="151"/>
      <c r="C14" s="151"/>
      <c r="D14" s="151"/>
      <c r="E14" s="152"/>
      <c r="F14" s="152"/>
      <c r="G14" s="152"/>
      <c r="H14" s="151"/>
      <c r="I14" s="151"/>
      <c r="J14" s="151"/>
      <c r="K14" s="151"/>
      <c r="L14" s="162"/>
      <c r="M14" s="162"/>
      <c r="N14" s="151"/>
      <c r="O14" s="151"/>
      <c r="P14" s="151"/>
      <c r="Q14" s="151"/>
      <c r="R14" s="151"/>
      <c r="S14" s="151"/>
      <c r="T14" s="151"/>
      <c r="U14" s="151"/>
      <c r="V14" s="151"/>
      <c r="W14" s="151"/>
    </row>
    <row r="15" spans="1:23" ht="21" x14ac:dyDescent="0.25">
      <c r="A15" s="151"/>
      <c r="B15" s="151"/>
      <c r="C15" s="151"/>
      <c r="D15" s="151"/>
      <c r="E15" s="152"/>
      <c r="F15" s="152"/>
      <c r="G15" s="152"/>
      <c r="H15" s="151"/>
      <c r="I15" s="151"/>
      <c r="J15" s="151"/>
      <c r="K15" s="151"/>
      <c r="L15" s="162"/>
      <c r="M15" s="162"/>
      <c r="N15" s="151"/>
      <c r="O15" s="151"/>
      <c r="P15" s="151"/>
      <c r="Q15" s="151"/>
      <c r="R15" s="151"/>
      <c r="S15" s="151"/>
      <c r="T15" s="151"/>
      <c r="U15" s="151"/>
      <c r="V15" s="151"/>
      <c r="W15" s="151"/>
    </row>
    <row r="16" spans="1:23" ht="21" x14ac:dyDescent="0.25">
      <c r="A16" s="151"/>
      <c r="B16" s="151"/>
      <c r="C16" s="151"/>
      <c r="D16" s="151"/>
      <c r="E16" s="152"/>
      <c r="F16" s="152"/>
      <c r="G16" s="152"/>
      <c r="H16" s="151"/>
      <c r="I16" s="151"/>
      <c r="J16" s="151"/>
      <c r="K16" s="151"/>
      <c r="L16" s="162"/>
      <c r="M16" s="162"/>
      <c r="N16" s="151"/>
      <c r="O16" s="151"/>
      <c r="P16" s="151"/>
      <c r="Q16" s="151"/>
      <c r="R16" s="151"/>
      <c r="S16" s="151"/>
      <c r="T16" s="151"/>
      <c r="U16" s="151"/>
      <c r="V16" s="151"/>
      <c r="W16" s="151"/>
    </row>
    <row r="17" spans="1:23" ht="21" x14ac:dyDescent="0.25">
      <c r="A17" s="151"/>
      <c r="B17" s="151"/>
      <c r="C17" s="151"/>
      <c r="D17" s="151"/>
      <c r="E17" s="152"/>
      <c r="F17" s="152"/>
      <c r="G17" s="152"/>
      <c r="H17" s="151"/>
      <c r="I17" s="151"/>
      <c r="J17" s="151"/>
      <c r="K17" s="151"/>
      <c r="L17" s="162"/>
      <c r="M17" s="162"/>
      <c r="N17" s="151"/>
      <c r="O17" s="151"/>
      <c r="P17" s="151"/>
      <c r="Q17" s="151"/>
      <c r="R17" s="151"/>
      <c r="S17" s="151"/>
      <c r="T17" s="151"/>
      <c r="U17" s="151"/>
      <c r="V17" s="151"/>
      <c r="W17" s="151"/>
    </row>
    <row r="18" spans="1:23" ht="21" x14ac:dyDescent="0.25">
      <c r="A18" s="151"/>
      <c r="B18" s="151"/>
      <c r="C18" s="151"/>
      <c r="D18" s="151"/>
      <c r="E18" s="152"/>
      <c r="F18" s="152"/>
      <c r="G18" s="152"/>
      <c r="H18" s="151"/>
      <c r="I18" s="151"/>
      <c r="J18" s="151"/>
      <c r="K18" s="151"/>
      <c r="L18" s="162"/>
      <c r="M18" s="162"/>
      <c r="N18" s="151"/>
      <c r="O18" s="151"/>
      <c r="P18" s="151"/>
      <c r="Q18" s="151"/>
      <c r="R18" s="151"/>
      <c r="S18" s="151"/>
      <c r="T18" s="151"/>
      <c r="U18" s="151"/>
      <c r="V18" s="151"/>
      <c r="W18" s="151"/>
    </row>
    <row r="19" spans="1:23" ht="21" x14ac:dyDescent="0.25">
      <c r="A19" s="151"/>
      <c r="B19" s="151"/>
      <c r="C19" s="151"/>
      <c r="D19" s="151"/>
      <c r="E19" s="152"/>
      <c r="F19" s="152"/>
      <c r="G19" s="152"/>
      <c r="H19" s="151"/>
      <c r="I19" s="151"/>
      <c r="J19" s="151"/>
      <c r="K19" s="151"/>
      <c r="L19" s="162"/>
      <c r="M19" s="162"/>
      <c r="N19" s="151"/>
      <c r="O19" s="151"/>
      <c r="P19" s="151"/>
      <c r="Q19" s="151"/>
      <c r="R19" s="151"/>
      <c r="S19" s="151"/>
      <c r="T19" s="151"/>
      <c r="U19" s="151"/>
      <c r="V19" s="151"/>
      <c r="W19" s="151"/>
    </row>
    <row r="20" spans="1:23" ht="21" x14ac:dyDescent="0.25">
      <c r="A20" s="151"/>
      <c r="B20" s="151"/>
      <c r="C20" s="151"/>
      <c r="D20" s="151"/>
      <c r="E20" s="152"/>
      <c r="F20" s="152"/>
      <c r="G20" s="152"/>
      <c r="H20" s="151"/>
      <c r="I20" s="151"/>
      <c r="J20" s="151"/>
      <c r="K20" s="151"/>
      <c r="L20" s="162"/>
      <c r="M20" s="162"/>
      <c r="N20" s="151"/>
      <c r="O20" s="151"/>
      <c r="P20" s="151"/>
      <c r="Q20" s="151"/>
      <c r="R20" s="151"/>
      <c r="S20" s="151"/>
      <c r="T20" s="151"/>
      <c r="U20" s="151"/>
      <c r="V20" s="151"/>
      <c r="W20" s="151"/>
    </row>
    <row r="21" spans="1:23" ht="21" x14ac:dyDescent="0.25">
      <c r="A21" s="151"/>
      <c r="B21" s="151"/>
      <c r="C21" s="151"/>
      <c r="D21" s="151"/>
      <c r="E21" s="152"/>
      <c r="F21" s="152"/>
      <c r="G21" s="152"/>
      <c r="H21" s="151"/>
      <c r="I21" s="151"/>
      <c r="J21" s="151"/>
      <c r="K21" s="151"/>
      <c r="L21" s="162"/>
      <c r="M21" s="162"/>
      <c r="N21" s="151"/>
      <c r="O21" s="151"/>
      <c r="P21" s="151"/>
      <c r="Q21" s="151"/>
      <c r="R21" s="151"/>
      <c r="S21" s="151"/>
      <c r="T21" s="151"/>
      <c r="U21" s="151"/>
      <c r="V21" s="151"/>
      <c r="W21" s="151"/>
    </row>
    <row r="22" spans="1:23" ht="21" x14ac:dyDescent="0.25">
      <c r="A22" s="151"/>
      <c r="B22" s="151"/>
      <c r="C22" s="151"/>
      <c r="D22" s="151"/>
      <c r="E22" s="152"/>
      <c r="F22" s="152"/>
      <c r="G22" s="152"/>
      <c r="H22" s="151"/>
      <c r="I22" s="151"/>
      <c r="J22" s="151"/>
      <c r="K22" s="151"/>
      <c r="L22" s="197"/>
      <c r="M22" s="197"/>
      <c r="N22" s="151"/>
      <c r="O22" s="151"/>
      <c r="P22" s="151"/>
      <c r="Q22" s="151"/>
      <c r="R22" s="151"/>
      <c r="S22" s="151"/>
      <c r="T22" s="151"/>
      <c r="U22" s="151"/>
      <c r="V22" s="151"/>
      <c r="W22" s="151"/>
    </row>
    <row r="23" spans="1:23" ht="21" x14ac:dyDescent="0.25">
      <c r="A23" s="151"/>
      <c r="B23" s="151"/>
      <c r="C23" s="151"/>
      <c r="D23" s="151"/>
      <c r="E23" s="152"/>
      <c r="F23" s="152"/>
      <c r="G23" s="152"/>
      <c r="H23" s="151"/>
      <c r="I23" s="151"/>
      <c r="J23" s="151"/>
      <c r="K23" s="151"/>
      <c r="L23" s="162"/>
      <c r="M23" s="162"/>
      <c r="N23" s="151"/>
      <c r="O23" s="151"/>
      <c r="P23" s="151"/>
      <c r="Q23" s="151"/>
      <c r="R23" s="151"/>
      <c r="S23" s="151"/>
      <c r="T23" s="151"/>
      <c r="U23" s="151"/>
      <c r="V23" s="151"/>
      <c r="W23" s="151"/>
    </row>
    <row r="24" spans="1:23" ht="21" x14ac:dyDescent="0.25">
      <c r="A24" s="151"/>
      <c r="B24" s="151"/>
      <c r="C24" s="151"/>
      <c r="D24" s="151"/>
      <c r="E24" s="152"/>
      <c r="F24" s="152"/>
      <c r="G24" s="152"/>
      <c r="H24" s="151"/>
      <c r="I24" s="151"/>
      <c r="J24" s="151"/>
      <c r="K24" s="151"/>
      <c r="L24" s="162"/>
      <c r="M24" s="162"/>
      <c r="N24" s="151"/>
      <c r="O24" s="151"/>
      <c r="P24" s="151"/>
      <c r="Q24" s="151"/>
      <c r="R24" s="151"/>
      <c r="S24" s="151"/>
      <c r="T24" s="151"/>
      <c r="U24" s="151"/>
      <c r="V24" s="151"/>
      <c r="W24" s="151"/>
    </row>
    <row r="25" spans="1:23" ht="21" x14ac:dyDescent="0.25">
      <c r="A25" s="151"/>
      <c r="B25" s="151"/>
      <c r="C25" s="151"/>
      <c r="D25" s="151"/>
      <c r="E25" s="152"/>
      <c r="F25" s="152"/>
      <c r="G25" s="152"/>
      <c r="H25" s="151"/>
      <c r="I25" s="151"/>
      <c r="J25" s="151"/>
      <c r="K25" s="151"/>
      <c r="L25" s="162"/>
      <c r="M25" s="162"/>
      <c r="N25" s="151"/>
      <c r="O25" s="151"/>
      <c r="P25" s="151"/>
      <c r="Q25" s="151"/>
      <c r="R25" s="151"/>
      <c r="S25" s="151"/>
      <c r="T25" s="151"/>
      <c r="U25" s="151"/>
      <c r="V25" s="151"/>
      <c r="W25" s="151"/>
    </row>
    <row r="26" spans="1:23" ht="21" x14ac:dyDescent="0.25">
      <c r="A26" s="151"/>
      <c r="B26" s="151"/>
      <c r="C26" s="151"/>
      <c r="D26" s="151"/>
      <c r="E26" s="152"/>
      <c r="F26" s="152"/>
      <c r="G26" s="152"/>
      <c r="H26" s="151"/>
      <c r="I26" s="151"/>
      <c r="J26" s="151"/>
      <c r="K26" s="151"/>
      <c r="L26" s="162"/>
      <c r="M26" s="162"/>
      <c r="N26" s="151"/>
      <c r="O26" s="151"/>
      <c r="P26" s="151"/>
      <c r="Q26" s="151"/>
      <c r="R26" s="151"/>
      <c r="S26" s="151"/>
      <c r="T26" s="151"/>
      <c r="U26" s="151"/>
      <c r="V26" s="151"/>
      <c r="W26" s="151"/>
    </row>
    <row r="27" spans="1:23" ht="21" x14ac:dyDescent="0.25">
      <c r="A27" s="151"/>
      <c r="B27" s="151"/>
      <c r="C27" s="151"/>
      <c r="D27" s="151"/>
      <c r="E27" s="152"/>
      <c r="F27" s="152"/>
      <c r="G27" s="152"/>
      <c r="H27" s="151"/>
      <c r="I27" s="151"/>
      <c r="J27" s="151"/>
      <c r="K27" s="151"/>
      <c r="L27" s="162"/>
      <c r="M27" s="162"/>
      <c r="N27" s="151"/>
      <c r="O27" s="151"/>
      <c r="P27" s="151"/>
      <c r="Q27" s="151"/>
      <c r="R27" s="151"/>
      <c r="S27" s="151"/>
      <c r="T27" s="151"/>
      <c r="U27" s="151"/>
      <c r="V27" s="151"/>
      <c r="W27" s="151"/>
    </row>
    <row r="28" spans="1:23" ht="21" x14ac:dyDescent="0.25">
      <c r="A28" s="151"/>
      <c r="B28" s="151"/>
      <c r="C28" s="151"/>
      <c r="D28" s="151"/>
      <c r="E28" s="152"/>
      <c r="F28" s="152"/>
      <c r="G28" s="152"/>
      <c r="H28" s="151"/>
      <c r="I28" s="151"/>
      <c r="J28" s="151"/>
      <c r="K28" s="151"/>
      <c r="L28" s="162"/>
      <c r="M28" s="162"/>
      <c r="N28" s="151"/>
      <c r="O28" s="151"/>
      <c r="P28" s="151"/>
      <c r="Q28" s="151"/>
      <c r="R28" s="151"/>
      <c r="S28" s="151"/>
      <c r="T28" s="151"/>
      <c r="U28" s="151"/>
      <c r="V28" s="151"/>
      <c r="W28" s="151"/>
    </row>
    <row r="29" spans="1:23" ht="21" x14ac:dyDescent="0.25">
      <c r="A29" s="151"/>
      <c r="B29" s="151"/>
      <c r="C29" s="151"/>
      <c r="D29" s="151"/>
      <c r="E29" s="152"/>
      <c r="F29" s="152"/>
      <c r="G29" s="152"/>
      <c r="H29" s="151"/>
      <c r="I29" s="151"/>
      <c r="J29" s="151"/>
      <c r="K29" s="151"/>
      <c r="L29" s="162"/>
      <c r="M29" s="162"/>
      <c r="N29" s="151"/>
      <c r="O29" s="151"/>
      <c r="P29" s="151"/>
      <c r="Q29" s="151"/>
      <c r="R29" s="151"/>
      <c r="S29" s="151"/>
      <c r="T29" s="151"/>
      <c r="U29" s="151"/>
      <c r="V29" s="151"/>
      <c r="W29" s="151"/>
    </row>
    <row r="30" spans="1:23" ht="21" x14ac:dyDescent="0.25">
      <c r="A30" s="151"/>
      <c r="B30" s="151"/>
      <c r="C30" s="151"/>
      <c r="D30" s="151"/>
      <c r="E30" s="152"/>
      <c r="F30" s="152"/>
      <c r="G30" s="152"/>
      <c r="H30" s="151"/>
      <c r="I30" s="151"/>
      <c r="J30" s="151"/>
      <c r="K30" s="151"/>
      <c r="L30" s="162"/>
      <c r="M30" s="162"/>
      <c r="N30" s="151"/>
      <c r="O30" s="151"/>
      <c r="P30" s="151"/>
      <c r="Q30" s="151"/>
      <c r="R30" s="151"/>
      <c r="S30" s="151"/>
      <c r="T30" s="151"/>
      <c r="U30" s="151"/>
      <c r="V30" s="151"/>
      <c r="W30" s="151"/>
    </row>
  </sheetData>
  <sheetProtection sheet="1" formatCells="0" formatColumns="0" formatRows="0" insertColumns="0" insertRows="0" insertHyperlinks="0" deleteColumns="0" deleteRows="0" sort="0" autoFilter="0" pivotTables="0"/>
  <dataConsolidate link="1"/>
  <mergeCells count="16">
    <mergeCell ref="A1:M1"/>
    <mergeCell ref="L6:M6"/>
    <mergeCell ref="J6:K6"/>
    <mergeCell ref="J2:K2"/>
    <mergeCell ref="J3:K3"/>
    <mergeCell ref="J4:K4"/>
    <mergeCell ref="J5:K5"/>
    <mergeCell ref="L2:M2"/>
    <mergeCell ref="L3:M3"/>
    <mergeCell ref="L4:M4"/>
    <mergeCell ref="L5:M5"/>
    <mergeCell ref="A2:I2"/>
    <mergeCell ref="A3:I3"/>
    <mergeCell ref="A4:I4"/>
    <mergeCell ref="A5:I5"/>
    <mergeCell ref="A6:I6"/>
  </mergeCells>
  <dataValidations count="9">
    <dataValidation allowBlank="1" showErrorMessage="1" promptTitle="Cal OES ONLY" prompt="For Cal OES use only.  Do not enter." sqref="L6" xr:uid="{00000000-0002-0000-0D00-000000000000}"/>
    <dataValidation type="list" allowBlank="1" showInputMessage="1" showErrorMessage="1" sqref="E10:E30" xr:uid="{00000000-0002-0000-0D00-000001000000}">
      <formula1>DD_CC_SolutionArea</formula1>
    </dataValidation>
    <dataValidation type="list" allowBlank="1" showInputMessage="1" showErrorMessage="1" sqref="H10:H30" xr:uid="{00000000-0002-0000-0D00-000002000000}">
      <formula1>"Yes, No"</formula1>
    </dataValidation>
    <dataValidation type="list" allowBlank="1" showInputMessage="1" sqref="A10:A30" xr:uid="{00000000-0002-0000-0D00-000003000000}">
      <formula1>"A,B,C,D,E,F,G,H,I,J,K,L,M,N,O,P,Q,R,S,T,U,V,W,X,Y,Z"</formula1>
    </dataValidation>
    <dataValidation type="list" allowBlank="1" showInputMessage="1" showErrorMessage="1" sqref="I10:I30" xr:uid="{00000000-0002-0000-0D00-000004000000}">
      <formula1>"EHP, Noncompetitive Procurement, N/A"</formula1>
    </dataValidation>
    <dataValidation type="list" allowBlank="1" showInputMessage="1" showErrorMessage="1" sqref="G10:G30" xr:uid="{00000000-0002-0000-0D00-000005000000}">
      <formula1>"Consultant / Contractor Fee"</formula1>
    </dataValidation>
    <dataValidation type="list" allowBlank="1" showInputMessage="1" showErrorMessage="1" sqref="F10:F30" xr:uid="{00000000-0002-0000-0D00-000006000000}">
      <formula1>INDIRECT(VLOOKUP(E10,DD_CC_SubCat_Lookup,2,0))</formula1>
    </dataValidation>
    <dataValidation type="whole" operator="greaterThanOrEqual" allowBlank="1" showInputMessage="1" showErrorMessage="1" error="Enter a whole number.  Decimals are not allowed." sqref="L10:M30" xr:uid="{00000000-0002-0000-0D00-000007000000}">
      <formula1>0</formula1>
    </dataValidation>
    <dataValidation type="list" allowBlank="1" showInputMessage="1" showErrorMessage="1" sqref="L2:M2" xr:uid="{06858078-C34E-483B-8A04-31A2642892DA}">
      <formula1>"Application, Modification, Advance, Reimbursement, Final Reimbursement"</formula1>
    </dataValidation>
  </dataValidations>
  <printOptions horizontalCentered="1"/>
  <pageMargins left="0.15" right="0.15" top="0.5" bottom="0.5" header="0.15" footer="0.15"/>
  <pageSetup scale="42"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ersonnel">
    <tabColor rgb="FFA6CAAA"/>
    <pageSetUpPr fitToPage="1"/>
  </sheetPr>
  <dimension ref="A1:S30"/>
  <sheetViews>
    <sheetView showGridLines="0" showZeros="0" zoomScale="65" zoomScaleNormal="65" zoomScaleSheetLayoutView="50" workbookViewId="0">
      <pane ySplit="8" topLeftCell="A9" activePane="bottomLeft" state="frozen"/>
      <selection sqref="A1:H1"/>
      <selection pane="bottomLeft" sqref="A1:I1"/>
    </sheetView>
  </sheetViews>
  <sheetFormatPr defaultColWidth="9.109375" defaultRowHeight="13.2" x14ac:dyDescent="0.25"/>
  <cols>
    <col min="1" max="1" width="12.6640625" style="34" customWidth="1"/>
    <col min="2" max="2" width="42.109375" style="34" customWidth="1"/>
    <col min="3" max="3" width="49.44140625" style="34" customWidth="1"/>
    <col min="4" max="5" width="40.6640625" style="34" customWidth="1"/>
    <col min="6" max="6" width="25.6640625" style="34" customWidth="1"/>
    <col min="7" max="7" width="26.6640625" style="34" customWidth="1"/>
    <col min="8" max="8" width="15.6640625" style="34" customWidth="1"/>
    <col min="9" max="9" width="24.6640625" style="34" customWidth="1"/>
    <col min="10" max="18" width="18.88671875" style="34" hidden="1" customWidth="1"/>
    <col min="19" max="19" width="20.109375" style="34" hidden="1" customWidth="1"/>
    <col min="20" max="16384" width="9.109375" style="34"/>
  </cols>
  <sheetData>
    <row r="1" spans="1:19" ht="35.1" customHeight="1" x14ac:dyDescent="0.25">
      <c r="A1" s="804" t="s">
        <v>58</v>
      </c>
      <c r="B1" s="804"/>
      <c r="C1" s="804"/>
      <c r="D1" s="804"/>
      <c r="E1" s="804"/>
      <c r="F1" s="804"/>
      <c r="G1" s="804"/>
      <c r="H1" s="804"/>
      <c r="I1" s="804"/>
      <c r="J1" s="400"/>
      <c r="K1" s="400"/>
      <c r="L1" s="400"/>
      <c r="M1" s="40"/>
      <c r="N1" s="40"/>
      <c r="O1" s="40"/>
      <c r="P1" s="40"/>
      <c r="Q1" s="40"/>
      <c r="R1" s="40"/>
      <c r="S1" s="40"/>
    </row>
    <row r="2" spans="1:19" ht="30" customHeight="1" x14ac:dyDescent="0.35">
      <c r="A2" s="653">
        <f>Facesheet!$C$6</f>
        <v>0</v>
      </c>
      <c r="B2" s="653"/>
      <c r="C2" s="653"/>
      <c r="D2" s="653"/>
      <c r="E2" s="654"/>
      <c r="F2" s="665" t="s">
        <v>5</v>
      </c>
      <c r="G2" s="666"/>
      <c r="H2" s="806"/>
      <c r="I2" s="807"/>
      <c r="J2" s="40"/>
      <c r="K2" s="40"/>
      <c r="L2" s="40"/>
      <c r="M2" s="40"/>
      <c r="N2" s="40"/>
      <c r="O2" s="40"/>
      <c r="P2" s="40"/>
      <c r="Q2" s="40"/>
      <c r="R2" s="40"/>
      <c r="S2" s="40"/>
    </row>
    <row r="3" spans="1:19" ht="30" customHeight="1" x14ac:dyDescent="0.4">
      <c r="A3" s="655">
        <f>Facesheet!$F$2</f>
        <v>0</v>
      </c>
      <c r="B3" s="815"/>
      <c r="C3" s="815"/>
      <c r="D3" s="815"/>
      <c r="E3" s="815"/>
      <c r="F3" s="667" t="s">
        <v>602</v>
      </c>
      <c r="G3" s="708"/>
      <c r="H3" s="806"/>
      <c r="I3" s="807"/>
      <c r="J3" s="40"/>
      <c r="K3" s="40"/>
      <c r="L3" s="40"/>
      <c r="M3" s="40"/>
      <c r="N3" s="40"/>
      <c r="O3" s="40"/>
      <c r="P3" s="40"/>
      <c r="Q3" s="40"/>
      <c r="R3" s="40"/>
      <c r="S3" s="40"/>
    </row>
    <row r="4" spans="1:19" ht="30" customHeight="1" x14ac:dyDescent="0.25">
      <c r="A4" s="715" t="str">
        <f>Facesheet!$J$2</f>
        <v>2023-0001</v>
      </c>
      <c r="B4" s="816"/>
      <c r="C4" s="816"/>
      <c r="D4" s="816"/>
      <c r="E4" s="817"/>
      <c r="F4" s="813" t="s">
        <v>195</v>
      </c>
      <c r="G4" s="813"/>
      <c r="H4" s="809">
        <f>Facesheet!$H$12</f>
        <v>45078</v>
      </c>
      <c r="I4" s="810"/>
      <c r="J4" s="40"/>
      <c r="K4" s="40"/>
      <c r="L4" s="40"/>
      <c r="M4" s="40"/>
      <c r="N4" s="40"/>
      <c r="O4" s="40"/>
      <c r="P4" s="40"/>
      <c r="Q4" s="40"/>
      <c r="R4" s="40"/>
      <c r="S4" s="40"/>
    </row>
    <row r="5" spans="1:19" ht="30" customHeight="1" x14ac:dyDescent="0.25">
      <c r="A5" s="780"/>
      <c r="B5" s="780"/>
      <c r="C5" s="780"/>
      <c r="D5" s="780"/>
      <c r="E5" s="818"/>
      <c r="F5" s="814" t="s">
        <v>196</v>
      </c>
      <c r="G5" s="814"/>
      <c r="H5" s="811" t="str">
        <f>Facesheet!$J$12</f>
        <v>February 28 ,2026</v>
      </c>
      <c r="I5" s="812"/>
      <c r="J5" s="40"/>
      <c r="K5" s="40"/>
      <c r="L5" s="40"/>
      <c r="M5" s="40"/>
      <c r="N5" s="40"/>
      <c r="O5" s="40"/>
      <c r="P5" s="40"/>
      <c r="Q5" s="40"/>
      <c r="R5" s="40"/>
      <c r="S5" s="40"/>
    </row>
    <row r="6" spans="1:19" ht="30" customHeight="1" x14ac:dyDescent="0.25">
      <c r="A6" s="780"/>
      <c r="B6" s="780"/>
      <c r="C6" s="780"/>
      <c r="D6" s="780"/>
      <c r="E6" s="818"/>
      <c r="F6" s="808" t="s">
        <v>431</v>
      </c>
      <c r="G6" s="808"/>
      <c r="H6" s="805"/>
      <c r="I6" s="805"/>
      <c r="J6" s="40"/>
      <c r="K6" s="40"/>
      <c r="L6" s="40"/>
      <c r="M6" s="40"/>
      <c r="N6" s="40"/>
      <c r="O6" s="40"/>
      <c r="P6" s="40"/>
      <c r="Q6" s="40"/>
      <c r="R6" s="40"/>
      <c r="S6" s="40"/>
    </row>
    <row r="7" spans="1:19" ht="50.1" customHeight="1" x14ac:dyDescent="0.25">
      <c r="A7" s="473" t="s">
        <v>21</v>
      </c>
      <c r="B7" s="473" t="s">
        <v>69</v>
      </c>
      <c r="C7" s="474" t="s">
        <v>247</v>
      </c>
      <c r="D7" s="474" t="s">
        <v>220</v>
      </c>
      <c r="E7" s="474" t="s">
        <v>187</v>
      </c>
      <c r="F7" s="474" t="s">
        <v>57</v>
      </c>
      <c r="G7" s="475" t="s">
        <v>502</v>
      </c>
      <c r="H7" s="475" t="s">
        <v>59</v>
      </c>
      <c r="I7" s="475" t="s">
        <v>60</v>
      </c>
      <c r="J7" s="255" t="s">
        <v>409</v>
      </c>
      <c r="K7" s="255" t="s">
        <v>410</v>
      </c>
      <c r="L7" s="255" t="s">
        <v>411</v>
      </c>
      <c r="M7" s="255" t="s">
        <v>412</v>
      </c>
      <c r="N7" s="255" t="s">
        <v>413</v>
      </c>
      <c r="O7" s="255" t="s">
        <v>414</v>
      </c>
      <c r="P7" s="255" t="s">
        <v>415</v>
      </c>
      <c r="Q7" s="255" t="s">
        <v>416</v>
      </c>
      <c r="R7" s="255" t="s">
        <v>417</v>
      </c>
      <c r="S7" s="255" t="s">
        <v>418</v>
      </c>
    </row>
    <row r="8" spans="1:19" ht="21" x14ac:dyDescent="0.25">
      <c r="A8" s="476">
        <v>0</v>
      </c>
      <c r="B8" s="477">
        <v>0</v>
      </c>
      <c r="C8" s="478"/>
      <c r="D8" s="479">
        <v>0</v>
      </c>
      <c r="E8" s="479">
        <v>0</v>
      </c>
      <c r="F8" s="480"/>
      <c r="G8" s="481">
        <f>SUM(RangeSalary)</f>
        <v>0</v>
      </c>
      <c r="H8" s="482">
        <f>SUM(RangeHours)</f>
        <v>0</v>
      </c>
      <c r="I8" s="481">
        <f>SUM(RangeCost)</f>
        <v>0</v>
      </c>
      <c r="J8" s="256"/>
      <c r="K8" s="256"/>
      <c r="L8" s="256"/>
      <c r="M8" s="256"/>
      <c r="N8" s="256"/>
      <c r="O8" s="256"/>
      <c r="P8" s="256"/>
      <c r="Q8" s="256"/>
      <c r="R8" s="256"/>
      <c r="S8" s="256"/>
    </row>
    <row r="9" spans="1:19" ht="0.15" customHeight="1" x14ac:dyDescent="0.25">
      <c r="A9" s="240">
        <v>0</v>
      </c>
      <c r="B9" s="240">
        <v>0</v>
      </c>
      <c r="C9" s="240">
        <v>0</v>
      </c>
      <c r="D9" s="249">
        <v>0</v>
      </c>
      <c r="E9" s="249">
        <v>0</v>
      </c>
      <c r="F9" s="249">
        <v>0</v>
      </c>
      <c r="G9" s="386">
        <v>0</v>
      </c>
      <c r="H9" s="386">
        <v>0</v>
      </c>
      <c r="I9" s="386">
        <v>0</v>
      </c>
      <c r="J9" s="249">
        <v>0</v>
      </c>
      <c r="K9" s="249">
        <v>0</v>
      </c>
      <c r="L9" s="249">
        <v>0</v>
      </c>
      <c r="M9" s="249">
        <v>0</v>
      </c>
      <c r="N9" s="249">
        <v>0</v>
      </c>
      <c r="O9" s="249">
        <v>0</v>
      </c>
      <c r="P9" s="249">
        <v>0</v>
      </c>
      <c r="Q9" s="249">
        <v>0</v>
      </c>
      <c r="R9" s="249">
        <v>0</v>
      </c>
      <c r="S9" s="249">
        <v>0</v>
      </c>
    </row>
    <row r="10" spans="1:19" ht="21" x14ac:dyDescent="0.25">
      <c r="A10" s="151"/>
      <c r="B10" s="151"/>
      <c r="C10" s="151"/>
      <c r="D10" s="152"/>
      <c r="E10" s="152"/>
      <c r="F10" s="152"/>
      <c r="G10" s="162"/>
      <c r="H10" s="162"/>
      <c r="I10" s="162"/>
      <c r="J10" s="152"/>
      <c r="K10" s="152"/>
      <c r="L10" s="152"/>
      <c r="M10" s="152"/>
      <c r="N10" s="152"/>
      <c r="O10" s="152"/>
      <c r="P10" s="152"/>
      <c r="Q10" s="152"/>
      <c r="R10" s="152"/>
      <c r="S10" s="152"/>
    </row>
    <row r="11" spans="1:19" ht="21" x14ac:dyDescent="0.25">
      <c r="A11" s="151"/>
      <c r="B11" s="151"/>
      <c r="C11" s="151"/>
      <c r="D11" s="152"/>
      <c r="E11" s="152"/>
      <c r="F11" s="152"/>
      <c r="G11" s="197"/>
      <c r="H11" s="162"/>
      <c r="I11" s="162"/>
      <c r="J11" s="152"/>
      <c r="K11" s="152"/>
      <c r="L11" s="152"/>
      <c r="M11" s="152"/>
      <c r="N11" s="152"/>
      <c r="O11" s="152"/>
      <c r="P11" s="152"/>
      <c r="Q11" s="152"/>
      <c r="R11" s="152"/>
      <c r="S11" s="152"/>
    </row>
    <row r="12" spans="1:19" ht="21" x14ac:dyDescent="0.25">
      <c r="A12" s="151"/>
      <c r="B12" s="151"/>
      <c r="C12" s="151"/>
      <c r="D12" s="152"/>
      <c r="E12" s="152"/>
      <c r="F12" s="152"/>
      <c r="G12" s="162"/>
      <c r="H12" s="162"/>
      <c r="I12" s="162"/>
      <c r="J12" s="152"/>
      <c r="K12" s="152"/>
      <c r="L12" s="152"/>
      <c r="M12" s="152"/>
      <c r="N12" s="152"/>
      <c r="O12" s="152"/>
      <c r="P12" s="152"/>
      <c r="Q12" s="152"/>
      <c r="R12" s="152"/>
      <c r="S12" s="152"/>
    </row>
    <row r="13" spans="1:19" ht="21" x14ac:dyDescent="0.25">
      <c r="A13" s="151"/>
      <c r="B13" s="151"/>
      <c r="C13" s="151"/>
      <c r="D13" s="152"/>
      <c r="E13" s="152"/>
      <c r="F13" s="152"/>
      <c r="G13" s="162"/>
      <c r="H13" s="162"/>
      <c r="I13" s="162"/>
      <c r="J13" s="152"/>
      <c r="K13" s="152"/>
      <c r="L13" s="152"/>
      <c r="M13" s="152"/>
      <c r="N13" s="152"/>
      <c r="O13" s="152"/>
      <c r="P13" s="152"/>
      <c r="Q13" s="152"/>
      <c r="R13" s="152"/>
      <c r="S13" s="152"/>
    </row>
    <row r="14" spans="1:19" ht="21" x14ac:dyDescent="0.25">
      <c r="A14" s="151"/>
      <c r="B14" s="151"/>
      <c r="C14" s="151"/>
      <c r="D14" s="152"/>
      <c r="E14" s="152"/>
      <c r="F14" s="152"/>
      <c r="G14" s="162"/>
      <c r="H14" s="162"/>
      <c r="I14" s="162"/>
      <c r="J14" s="152"/>
      <c r="K14" s="152"/>
      <c r="L14" s="152"/>
      <c r="M14" s="152"/>
      <c r="N14" s="152"/>
      <c r="O14" s="152"/>
      <c r="P14" s="152"/>
      <c r="Q14" s="152"/>
      <c r="R14" s="152"/>
      <c r="S14" s="152"/>
    </row>
    <row r="15" spans="1:19" ht="21" x14ac:dyDescent="0.25">
      <c r="A15" s="151"/>
      <c r="B15" s="151"/>
      <c r="C15" s="151"/>
      <c r="D15" s="152"/>
      <c r="E15" s="152"/>
      <c r="F15" s="152"/>
      <c r="G15" s="162"/>
      <c r="H15" s="162"/>
      <c r="I15" s="162"/>
      <c r="J15" s="152"/>
      <c r="K15" s="152"/>
      <c r="L15" s="152"/>
      <c r="M15" s="152"/>
      <c r="N15" s="152"/>
      <c r="O15" s="152"/>
      <c r="P15" s="152"/>
      <c r="Q15" s="152"/>
      <c r="R15" s="152"/>
      <c r="S15" s="152"/>
    </row>
    <row r="16" spans="1:19" ht="21" x14ac:dyDescent="0.25">
      <c r="A16" s="151"/>
      <c r="B16" s="151"/>
      <c r="C16" s="151"/>
      <c r="D16" s="152"/>
      <c r="E16" s="152"/>
      <c r="F16" s="152"/>
      <c r="G16" s="162"/>
      <c r="H16" s="162"/>
      <c r="I16" s="162"/>
      <c r="J16" s="152"/>
      <c r="K16" s="152"/>
      <c r="L16" s="152"/>
      <c r="M16" s="152"/>
      <c r="N16" s="152"/>
      <c r="O16" s="152"/>
      <c r="P16" s="152"/>
      <c r="Q16" s="152"/>
      <c r="R16" s="152"/>
      <c r="S16" s="152"/>
    </row>
    <row r="17" spans="1:19" ht="21" x14ac:dyDescent="0.25">
      <c r="A17" s="151"/>
      <c r="B17" s="151"/>
      <c r="C17" s="151"/>
      <c r="D17" s="152"/>
      <c r="E17" s="152"/>
      <c r="F17" s="152"/>
      <c r="G17" s="162"/>
      <c r="H17" s="162"/>
      <c r="I17" s="162"/>
      <c r="J17" s="152"/>
      <c r="K17" s="152"/>
      <c r="L17" s="152"/>
      <c r="M17" s="152"/>
      <c r="N17" s="152"/>
      <c r="O17" s="152"/>
      <c r="P17" s="152"/>
      <c r="Q17" s="152"/>
      <c r="R17" s="152"/>
      <c r="S17" s="152"/>
    </row>
    <row r="18" spans="1:19" ht="21" x14ac:dyDescent="0.25">
      <c r="A18" s="151"/>
      <c r="B18" s="151"/>
      <c r="C18" s="151"/>
      <c r="D18" s="152"/>
      <c r="E18" s="152"/>
      <c r="F18" s="152"/>
      <c r="G18" s="162"/>
      <c r="H18" s="162"/>
      <c r="I18" s="162"/>
      <c r="J18" s="152"/>
      <c r="K18" s="152"/>
      <c r="L18" s="152"/>
      <c r="M18" s="152"/>
      <c r="N18" s="152"/>
      <c r="O18" s="152"/>
      <c r="P18" s="152"/>
      <c r="Q18" s="152"/>
      <c r="R18" s="152"/>
      <c r="S18" s="152"/>
    </row>
    <row r="19" spans="1:19" ht="21" x14ac:dyDescent="0.25">
      <c r="A19" s="151"/>
      <c r="B19" s="151"/>
      <c r="C19" s="151"/>
      <c r="D19" s="152"/>
      <c r="E19" s="152"/>
      <c r="F19" s="152"/>
      <c r="G19" s="162"/>
      <c r="H19" s="162"/>
      <c r="I19" s="162"/>
      <c r="J19" s="152"/>
      <c r="K19" s="152"/>
      <c r="L19" s="152"/>
      <c r="M19" s="152"/>
      <c r="N19" s="152"/>
      <c r="O19" s="152"/>
      <c r="P19" s="152"/>
      <c r="Q19" s="152"/>
      <c r="R19" s="152"/>
      <c r="S19" s="152"/>
    </row>
    <row r="20" spans="1:19" ht="21" x14ac:dyDescent="0.25">
      <c r="A20" s="151"/>
      <c r="B20" s="151"/>
      <c r="C20" s="151"/>
      <c r="D20" s="152"/>
      <c r="E20" s="152"/>
      <c r="F20" s="152"/>
      <c r="G20" s="162"/>
      <c r="H20" s="162"/>
      <c r="I20" s="162"/>
      <c r="J20" s="152"/>
      <c r="K20" s="152"/>
      <c r="L20" s="152"/>
      <c r="M20" s="152"/>
      <c r="N20" s="152"/>
      <c r="O20" s="152"/>
      <c r="P20" s="152"/>
      <c r="Q20" s="152"/>
      <c r="R20" s="152"/>
      <c r="S20" s="152"/>
    </row>
    <row r="21" spans="1:19" ht="21" x14ac:dyDescent="0.25">
      <c r="A21" s="151"/>
      <c r="B21" s="151"/>
      <c r="C21" s="151"/>
      <c r="D21" s="152"/>
      <c r="E21" s="152"/>
      <c r="F21" s="152"/>
      <c r="G21" s="162"/>
      <c r="H21" s="162"/>
      <c r="I21" s="162"/>
      <c r="J21" s="152"/>
      <c r="K21" s="152"/>
      <c r="L21" s="152"/>
      <c r="M21" s="152"/>
      <c r="N21" s="152"/>
      <c r="O21" s="152"/>
      <c r="P21" s="152"/>
      <c r="Q21" s="152"/>
      <c r="R21" s="152"/>
      <c r="S21" s="152"/>
    </row>
    <row r="22" spans="1:19" ht="21" x14ac:dyDescent="0.25">
      <c r="A22" s="151"/>
      <c r="B22" s="151"/>
      <c r="C22" s="151"/>
      <c r="D22" s="152"/>
      <c r="E22" s="152"/>
      <c r="F22" s="152"/>
      <c r="G22" s="162"/>
      <c r="H22" s="162"/>
      <c r="I22" s="162"/>
      <c r="J22" s="152"/>
      <c r="K22" s="152"/>
      <c r="L22" s="152"/>
      <c r="M22" s="152"/>
      <c r="N22" s="152"/>
      <c r="O22" s="152"/>
      <c r="P22" s="152"/>
      <c r="Q22" s="152"/>
      <c r="R22" s="152"/>
      <c r="S22" s="152"/>
    </row>
    <row r="23" spans="1:19" ht="21" x14ac:dyDescent="0.25">
      <c r="A23" s="151"/>
      <c r="B23" s="151"/>
      <c r="C23" s="151"/>
      <c r="D23" s="152"/>
      <c r="E23" s="152"/>
      <c r="F23" s="152"/>
      <c r="G23" s="162"/>
      <c r="H23" s="162"/>
      <c r="I23" s="162"/>
      <c r="J23" s="152"/>
      <c r="K23" s="152"/>
      <c r="L23" s="152"/>
      <c r="M23" s="152"/>
      <c r="N23" s="152"/>
      <c r="O23" s="152"/>
      <c r="P23" s="152"/>
      <c r="Q23" s="152"/>
      <c r="R23" s="152"/>
      <c r="S23" s="152"/>
    </row>
    <row r="24" spans="1:19" ht="21" x14ac:dyDescent="0.25">
      <c r="A24" s="151"/>
      <c r="B24" s="151"/>
      <c r="C24" s="151"/>
      <c r="D24" s="152"/>
      <c r="E24" s="152"/>
      <c r="F24" s="152"/>
      <c r="G24" s="162"/>
      <c r="H24" s="162"/>
      <c r="I24" s="162"/>
      <c r="J24" s="152"/>
      <c r="K24" s="152"/>
      <c r="L24" s="152"/>
      <c r="M24" s="152"/>
      <c r="N24" s="152"/>
      <c r="O24" s="152"/>
      <c r="P24" s="152"/>
      <c r="Q24" s="152"/>
      <c r="R24" s="152"/>
      <c r="S24" s="152"/>
    </row>
    <row r="25" spans="1:19" ht="21" x14ac:dyDescent="0.25">
      <c r="A25" s="151"/>
      <c r="B25" s="151"/>
      <c r="C25" s="151"/>
      <c r="D25" s="152"/>
      <c r="E25" s="152"/>
      <c r="F25" s="152"/>
      <c r="G25" s="162"/>
      <c r="H25" s="162"/>
      <c r="I25" s="162"/>
      <c r="J25" s="152"/>
      <c r="K25" s="152"/>
      <c r="L25" s="152"/>
      <c r="M25" s="152"/>
      <c r="N25" s="152"/>
      <c r="O25" s="152"/>
      <c r="P25" s="152"/>
      <c r="Q25" s="152"/>
      <c r="R25" s="152"/>
      <c r="S25" s="152"/>
    </row>
    <row r="26" spans="1:19" ht="21" x14ac:dyDescent="0.25">
      <c r="A26" s="151"/>
      <c r="B26" s="151"/>
      <c r="C26" s="151"/>
      <c r="D26" s="152"/>
      <c r="E26" s="152"/>
      <c r="F26" s="152"/>
      <c r="G26" s="162"/>
      <c r="H26" s="162"/>
      <c r="I26" s="162"/>
      <c r="J26" s="152"/>
      <c r="K26" s="152"/>
      <c r="L26" s="152"/>
      <c r="M26" s="152"/>
      <c r="N26" s="152"/>
      <c r="O26" s="152"/>
      <c r="P26" s="152"/>
      <c r="Q26" s="152"/>
      <c r="R26" s="152"/>
      <c r="S26" s="152"/>
    </row>
    <row r="27" spans="1:19" ht="21" x14ac:dyDescent="0.25">
      <c r="A27" s="151"/>
      <c r="B27" s="151"/>
      <c r="C27" s="151"/>
      <c r="D27" s="152"/>
      <c r="E27" s="152"/>
      <c r="F27" s="152"/>
      <c r="G27" s="162"/>
      <c r="H27" s="162"/>
      <c r="I27" s="162"/>
      <c r="J27" s="152"/>
      <c r="K27" s="152"/>
      <c r="L27" s="152"/>
      <c r="M27" s="152"/>
      <c r="N27" s="152"/>
      <c r="O27" s="152"/>
      <c r="P27" s="152"/>
      <c r="Q27" s="152"/>
      <c r="R27" s="152"/>
      <c r="S27" s="152"/>
    </row>
    <row r="28" spans="1:19" ht="21" x14ac:dyDescent="0.25">
      <c r="A28" s="151"/>
      <c r="B28" s="151"/>
      <c r="C28" s="151"/>
      <c r="D28" s="152"/>
      <c r="E28" s="152"/>
      <c r="F28" s="152"/>
      <c r="G28" s="162"/>
      <c r="H28" s="162"/>
      <c r="I28" s="162"/>
      <c r="J28" s="152"/>
      <c r="K28" s="152"/>
      <c r="L28" s="152"/>
      <c r="M28" s="152"/>
      <c r="N28" s="152"/>
      <c r="O28" s="152"/>
      <c r="P28" s="152"/>
      <c r="Q28" s="152"/>
      <c r="R28" s="152"/>
      <c r="S28" s="152"/>
    </row>
    <row r="29" spans="1:19" ht="21" x14ac:dyDescent="0.25">
      <c r="A29" s="151"/>
      <c r="B29" s="151"/>
      <c r="C29" s="151"/>
      <c r="D29" s="152"/>
      <c r="E29" s="152"/>
      <c r="F29" s="152"/>
      <c r="G29" s="162"/>
      <c r="H29" s="162"/>
      <c r="I29" s="162"/>
      <c r="J29" s="152"/>
      <c r="K29" s="152"/>
      <c r="L29" s="152"/>
      <c r="M29" s="152"/>
      <c r="N29" s="152"/>
      <c r="O29" s="152"/>
      <c r="P29" s="152"/>
      <c r="Q29" s="152"/>
      <c r="R29" s="152"/>
      <c r="S29" s="152"/>
    </row>
    <row r="30" spans="1:19" ht="21" x14ac:dyDescent="0.25">
      <c r="A30" s="151"/>
      <c r="B30" s="151"/>
      <c r="C30" s="151"/>
      <c r="D30" s="152"/>
      <c r="E30" s="152"/>
      <c r="F30" s="152"/>
      <c r="G30" s="162"/>
      <c r="H30" s="162"/>
      <c r="I30" s="162"/>
      <c r="J30" s="152"/>
      <c r="K30" s="152"/>
      <c r="L30" s="152"/>
      <c r="M30" s="152"/>
      <c r="N30" s="152"/>
      <c r="O30" s="152"/>
      <c r="P30" s="152"/>
      <c r="Q30" s="152"/>
      <c r="R30" s="152"/>
      <c r="S30" s="152"/>
    </row>
  </sheetData>
  <sheetProtection sheet="1" formatCells="0" formatColumns="0" formatRows="0" insertColumns="0" insertRows="0" insertHyperlinks="0" deleteColumns="0" deleteRows="0" sort="0" autoFilter="0" pivotTables="0"/>
  <dataConsolidate link="1"/>
  <mergeCells count="16">
    <mergeCell ref="A1:I1"/>
    <mergeCell ref="H6:I6"/>
    <mergeCell ref="H2:I2"/>
    <mergeCell ref="F6:G6"/>
    <mergeCell ref="H3:I3"/>
    <mergeCell ref="H4:I4"/>
    <mergeCell ref="H5:I5"/>
    <mergeCell ref="F2:G2"/>
    <mergeCell ref="F3:G3"/>
    <mergeCell ref="F4:G4"/>
    <mergeCell ref="F5:G5"/>
    <mergeCell ref="A2:E2"/>
    <mergeCell ref="A3:E3"/>
    <mergeCell ref="A4:E4"/>
    <mergeCell ref="A5:E5"/>
    <mergeCell ref="A6:E6"/>
  </mergeCells>
  <dataValidations xWindow="1429" yWindow="515" count="8">
    <dataValidation allowBlank="1" showErrorMessage="1" promptTitle="Cal OES ONLY" prompt="For Cal OES use only.  Do not enter." sqref="H6" xr:uid="{00000000-0002-0000-0E00-000000000000}"/>
    <dataValidation type="whole" operator="greaterThan" allowBlank="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H3" xr:uid="{00000000-0002-0000-0E00-000001000000}">
      <formula1>0</formula1>
    </dataValidation>
    <dataValidation showInputMessage="1" showErrorMessage="1" sqref="C10:C30" xr:uid="{00000000-0002-0000-0E00-000002000000}"/>
    <dataValidation type="list" allowBlank="1" showInputMessage="1" showErrorMessage="1" sqref="D10:D30" xr:uid="{00000000-0002-0000-0E00-000003000000}">
      <formula1>DD_Personnel_SolutionArea</formula1>
    </dataValidation>
    <dataValidation type="list" allowBlank="1" showInputMessage="1" showErrorMessage="1" sqref="E10:E30" xr:uid="{00000000-0002-0000-0E00-000004000000}">
      <formula1>INDIRECT(VLOOKUP(D10,DD_Personnel_SubCat_Lookup,2,0))</formula1>
    </dataValidation>
    <dataValidation type="list" allowBlank="1" showInputMessage="1" sqref="A9:A30" xr:uid="{00000000-0002-0000-0E00-000005000000}">
      <formula1>"A,B,C,D,E,F,G,H,I,J,K,L,M,N,O,P,Q,R,S,T,U,V,W,X,Y,Z"</formula1>
    </dataValidation>
    <dataValidation type="whole" operator="greaterThanOrEqual" allowBlank="1" showInputMessage="1" showErrorMessage="1" error="Enter a whole number.  Decimals are not allowed." sqref="I10:I30 G10:G30" xr:uid="{00000000-0002-0000-0E00-000006000000}">
      <formula1>0</formula1>
    </dataValidation>
    <dataValidation type="list" allowBlank="1" showInputMessage="1" showErrorMessage="1" sqref="H2:I2" xr:uid="{D1B32A01-AA70-48C6-B1E1-795BCE728FF3}">
      <formula1>"Application, Modification, Advance, Reimbursement, Final Reimbursement"</formula1>
    </dataValidation>
  </dataValidations>
  <printOptions horizontalCentered="1"/>
  <pageMargins left="0.15" right="0.15" top="0.5" bottom="0.5" header="0.15" footer="0.15"/>
  <pageSetup scale="49"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ICR">
    <tabColor rgb="FFF3CB67"/>
    <pageSetUpPr fitToPage="1"/>
  </sheetPr>
  <dimension ref="A1:R659"/>
  <sheetViews>
    <sheetView showGridLines="0" showZeros="0" zoomScale="65" zoomScaleNormal="65" zoomScaleSheetLayoutView="50" workbookViewId="0">
      <selection sqref="A1:D1"/>
    </sheetView>
  </sheetViews>
  <sheetFormatPr defaultColWidth="10.44140625" defaultRowHeight="0" customHeight="1" zeroHeight="1" x14ac:dyDescent="0.25"/>
  <cols>
    <col min="1" max="1" width="80.6640625" style="34" customWidth="1"/>
    <col min="2" max="4" width="60.6640625" style="34" customWidth="1"/>
    <col min="5" max="13" width="15.6640625" style="34" hidden="1" customWidth="1"/>
    <col min="14" max="14" width="16.33203125" style="34" hidden="1" customWidth="1"/>
    <col min="15" max="16384" width="10.44140625" style="34"/>
  </cols>
  <sheetData>
    <row r="1" spans="1:18" ht="35.1" customHeight="1" x14ac:dyDescent="0.25">
      <c r="A1" s="821" t="s">
        <v>434</v>
      </c>
      <c r="B1" s="821"/>
      <c r="C1" s="821"/>
      <c r="D1" s="821"/>
    </row>
    <row r="2" spans="1:18" ht="30" customHeight="1" x14ac:dyDescent="0.35">
      <c r="A2" s="822">
        <f>Facesheet!$C$6</f>
        <v>0</v>
      </c>
      <c r="B2" s="823"/>
      <c r="C2" s="483" t="s">
        <v>5</v>
      </c>
      <c r="D2" s="220"/>
      <c r="E2" s="400"/>
      <c r="F2" s="400"/>
      <c r="G2" s="400"/>
      <c r="H2" s="35"/>
      <c r="I2" s="35"/>
      <c r="J2" s="35"/>
      <c r="K2" s="35"/>
      <c r="L2" s="35"/>
      <c r="M2" s="35"/>
      <c r="N2" s="35"/>
    </row>
    <row r="3" spans="1:18" ht="30" customHeight="1" x14ac:dyDescent="0.4">
      <c r="A3" s="783">
        <f>Facesheet!$F$2</f>
        <v>0</v>
      </c>
      <c r="B3" s="783"/>
      <c r="C3" s="483" t="s">
        <v>602</v>
      </c>
      <c r="D3" s="220"/>
      <c r="E3" s="400"/>
      <c r="F3" s="400"/>
      <c r="G3" s="400"/>
      <c r="H3" s="35"/>
      <c r="I3" s="35"/>
      <c r="J3" s="35"/>
      <c r="K3" s="35"/>
      <c r="L3" s="35"/>
      <c r="M3" s="35"/>
      <c r="N3" s="35"/>
    </row>
    <row r="4" spans="1:18" ht="30" customHeight="1" x14ac:dyDescent="0.25">
      <c r="A4" s="657" t="str">
        <f>Facesheet!$J$2</f>
        <v>2023-0001</v>
      </c>
      <c r="B4" s="824"/>
      <c r="C4" s="484" t="s">
        <v>431</v>
      </c>
      <c r="D4" s="485"/>
      <c r="E4" s="486"/>
      <c r="F4" s="486"/>
      <c r="G4" s="486"/>
      <c r="H4" s="486"/>
      <c r="I4" s="486"/>
      <c r="J4" s="486"/>
      <c r="K4" s="486"/>
      <c r="L4" s="486"/>
      <c r="M4" s="486"/>
      <c r="N4" s="486"/>
    </row>
    <row r="5" spans="1:18" ht="60" customHeight="1" x14ac:dyDescent="0.25">
      <c r="A5" s="825"/>
      <c r="B5" s="825"/>
      <c r="C5" s="825"/>
      <c r="D5" s="825"/>
      <c r="E5" s="35"/>
      <c r="F5" s="35"/>
      <c r="G5" s="35"/>
      <c r="H5" s="35"/>
      <c r="I5" s="35"/>
      <c r="J5" s="35"/>
      <c r="K5" s="35"/>
      <c r="L5" s="35"/>
      <c r="M5" s="35"/>
      <c r="N5" s="35"/>
    </row>
    <row r="6" spans="1:18" ht="24.9" customHeight="1" x14ac:dyDescent="0.25">
      <c r="A6" s="487" t="s">
        <v>516</v>
      </c>
      <c r="B6" s="487" t="s">
        <v>517</v>
      </c>
      <c r="C6" s="487" t="s">
        <v>518</v>
      </c>
      <c r="D6" s="35"/>
      <c r="E6" s="35"/>
      <c r="F6" s="35"/>
      <c r="G6" s="35"/>
      <c r="H6" s="35"/>
      <c r="I6" s="35"/>
      <c r="J6" s="35"/>
      <c r="K6" s="35"/>
      <c r="L6" s="35"/>
      <c r="M6" s="35"/>
      <c r="N6" s="35"/>
    </row>
    <row r="7" spans="1:18" ht="24.9" customHeight="1" x14ac:dyDescent="0.25">
      <c r="A7" s="270"/>
      <c r="B7" s="271"/>
      <c r="C7" s="270" t="s">
        <v>419</v>
      </c>
      <c r="D7" s="488"/>
      <c r="E7" s="488"/>
      <c r="F7" s="488"/>
      <c r="G7" s="488"/>
      <c r="H7" s="488"/>
      <c r="I7" s="488"/>
      <c r="J7" s="488"/>
      <c r="K7" s="488"/>
      <c r="L7" s="488"/>
      <c r="M7" s="488"/>
      <c r="N7" s="488"/>
    </row>
    <row r="8" spans="1:18" ht="24.9" hidden="1" customHeight="1" x14ac:dyDescent="0.25">
      <c r="A8" s="270"/>
      <c r="B8" s="489"/>
      <c r="C8" s="490"/>
      <c r="D8" s="491"/>
      <c r="E8" s="488"/>
      <c r="F8" s="488"/>
      <c r="G8" s="488"/>
      <c r="H8" s="488"/>
      <c r="I8" s="488"/>
      <c r="J8" s="488"/>
      <c r="K8" s="488"/>
      <c r="L8" s="488"/>
      <c r="M8" s="488"/>
      <c r="N8" s="488"/>
    </row>
    <row r="9" spans="1:18" ht="24.9" customHeight="1" x14ac:dyDescent="0.25">
      <c r="A9" s="492"/>
      <c r="B9" s="492"/>
      <c r="C9" s="492"/>
      <c r="D9" s="492"/>
      <c r="E9" s="35"/>
      <c r="F9" s="35"/>
      <c r="G9" s="35"/>
      <c r="H9" s="35"/>
      <c r="I9" s="35"/>
      <c r="J9" s="35"/>
      <c r="K9" s="35"/>
      <c r="L9" s="35"/>
      <c r="M9" s="35"/>
      <c r="N9" s="35"/>
    </row>
    <row r="10" spans="1:18" ht="24.9" customHeight="1" x14ac:dyDescent="0.25">
      <c r="A10" s="487" t="s">
        <v>144</v>
      </c>
      <c r="B10" s="263" t="s">
        <v>389</v>
      </c>
      <c r="C10" s="263" t="s">
        <v>500</v>
      </c>
      <c r="D10" s="263" t="s">
        <v>390</v>
      </c>
      <c r="E10" s="262" t="s">
        <v>409</v>
      </c>
      <c r="F10" s="262" t="s">
        <v>410</v>
      </c>
      <c r="G10" s="262" t="s">
        <v>411</v>
      </c>
      <c r="H10" s="262" t="s">
        <v>412</v>
      </c>
      <c r="I10" s="262" t="s">
        <v>413</v>
      </c>
      <c r="J10" s="262" t="s">
        <v>414</v>
      </c>
      <c r="K10" s="262" t="s">
        <v>415</v>
      </c>
      <c r="L10" s="262" t="s">
        <v>416</v>
      </c>
      <c r="M10" s="262" t="s">
        <v>417</v>
      </c>
      <c r="N10" s="262" t="s">
        <v>418</v>
      </c>
    </row>
    <row r="11" spans="1:18" ht="24.9" customHeight="1" x14ac:dyDescent="0.25">
      <c r="A11" s="266" t="s">
        <v>30</v>
      </c>
      <c r="B11" s="170"/>
      <c r="C11" s="171"/>
      <c r="D11" s="171">
        <f>(Table_ICR1[[#This Row],[TOTAL COSTS]])-(Table_ICR1[[#This Row],[LESS DISTORTING COSTS]])</f>
        <v>0</v>
      </c>
      <c r="E11" s="150"/>
      <c r="F11" s="149"/>
      <c r="G11" s="149"/>
      <c r="H11" s="149"/>
      <c r="I11" s="149"/>
      <c r="J11" s="149"/>
      <c r="K11" s="149"/>
      <c r="L11" s="149"/>
      <c r="M11" s="149"/>
      <c r="N11" s="149"/>
    </row>
    <row r="12" spans="1:18" ht="24.9" customHeight="1" thickBot="1" x14ac:dyDescent="0.3">
      <c r="A12" s="267" t="s">
        <v>55</v>
      </c>
      <c r="B12" s="268"/>
      <c r="C12" s="269"/>
      <c r="D12" s="269">
        <f>(Table_ICR1[[#This Row],[TOTAL COSTS]])-(Table_ICR1[[#This Row],[LESS DISTORTING COSTS]])</f>
        <v>0</v>
      </c>
      <c r="E12" s="150"/>
      <c r="F12" s="149"/>
      <c r="G12" s="149"/>
      <c r="H12" s="149"/>
      <c r="I12" s="149"/>
      <c r="J12" s="149"/>
      <c r="K12" s="149"/>
      <c r="L12" s="149"/>
      <c r="M12" s="149"/>
      <c r="N12" s="149"/>
    </row>
    <row r="13" spans="1:18" ht="24.9" customHeight="1" thickTop="1" x14ac:dyDescent="0.25">
      <c r="A13" s="493" t="s">
        <v>388</v>
      </c>
      <c r="B13" s="494">
        <f>SUBTOTAL(109,Table_ICR1[TOTAL COSTS])</f>
        <v>0</v>
      </c>
      <c r="C13" s="495">
        <f>SUBTOTAL(109,Table_ICR1[LESS DISTORTING COSTS])</f>
        <v>0</v>
      </c>
      <c r="D13" s="495">
        <f>SUBTOTAL(109,Table_ICR1[COSTS APPLICABLE TO ICR])</f>
        <v>0</v>
      </c>
      <c r="E13" s="146"/>
      <c r="F13" s="224"/>
      <c r="G13" s="224"/>
      <c r="H13" s="224"/>
      <c r="I13" s="224"/>
      <c r="J13" s="224"/>
      <c r="K13" s="224"/>
      <c r="L13" s="224"/>
      <c r="M13" s="224"/>
      <c r="N13" s="224">
        <f>SUBTOTAL(103,Table_ICR1[Column10])</f>
        <v>0</v>
      </c>
    </row>
    <row r="14" spans="1:18" ht="24.9" customHeight="1" x14ac:dyDescent="0.25">
      <c r="A14" s="496"/>
      <c r="B14" s="496"/>
      <c r="C14" s="496"/>
      <c r="D14" s="496"/>
      <c r="E14" s="147"/>
      <c r="F14" s="147"/>
      <c r="G14" s="147"/>
      <c r="H14" s="147"/>
      <c r="I14" s="147"/>
      <c r="J14" s="147"/>
      <c r="K14" s="147"/>
      <c r="L14" s="147"/>
      <c r="M14" s="147"/>
      <c r="N14" s="147"/>
    </row>
    <row r="15" spans="1:18" ht="24.9" customHeight="1" x14ac:dyDescent="0.25">
      <c r="A15" s="487" t="s">
        <v>147</v>
      </c>
      <c r="B15" s="263" t="s">
        <v>389</v>
      </c>
      <c r="C15" s="263" t="s">
        <v>501</v>
      </c>
      <c r="D15" s="263" t="s">
        <v>390</v>
      </c>
      <c r="E15" s="263" t="s">
        <v>409</v>
      </c>
      <c r="F15" s="263" t="s">
        <v>410</v>
      </c>
      <c r="G15" s="263" t="s">
        <v>411</v>
      </c>
      <c r="H15" s="263" t="s">
        <v>412</v>
      </c>
      <c r="I15" s="263" t="s">
        <v>413</v>
      </c>
      <c r="J15" s="263" t="s">
        <v>414</v>
      </c>
      <c r="K15" s="263" t="s">
        <v>415</v>
      </c>
      <c r="L15" s="263" t="s">
        <v>416</v>
      </c>
      <c r="M15" s="263" t="s">
        <v>417</v>
      </c>
      <c r="N15" s="264" t="s">
        <v>418</v>
      </c>
    </row>
    <row r="16" spans="1:18" ht="24.9" customHeight="1" x14ac:dyDescent="0.25">
      <c r="A16" s="266"/>
      <c r="B16" s="170"/>
      <c r="C16" s="171">
        <f>IF(Table_ICR2[[#This Row],[TOTAL COSTS]]&gt;25000,Table_ICR2[[#This Row],[TOTAL COSTS]]-25000,0)</f>
        <v>0</v>
      </c>
      <c r="D16" s="171">
        <f>(Table_ICR2[[#This Row],[TOTAL COSTS]])-(Table_ICR2[[#This Row],[LESS EXCLUDED SUBAWARD COSTS]])</f>
        <v>0</v>
      </c>
      <c r="E16" s="150"/>
      <c r="F16" s="150"/>
      <c r="G16" s="150"/>
      <c r="H16" s="150"/>
      <c r="I16" s="150"/>
      <c r="J16" s="150"/>
      <c r="K16" s="150"/>
      <c r="L16" s="150"/>
      <c r="M16" s="150"/>
      <c r="N16" s="265"/>
      <c r="R16" s="497"/>
    </row>
    <row r="17" spans="1:14" ht="24.9" customHeight="1" x14ac:dyDescent="0.25">
      <c r="A17" s="266"/>
      <c r="B17" s="170"/>
      <c r="C17" s="171">
        <f>IF(Table_ICR2[[#This Row],[TOTAL COSTS]]&gt;25000,Table_ICR2[[#This Row],[TOTAL COSTS]]-25000,0)</f>
        <v>0</v>
      </c>
      <c r="D17" s="171">
        <f>(Table_ICR2[[#This Row],[TOTAL COSTS]])-(Table_ICR2[[#This Row],[LESS EXCLUDED SUBAWARD COSTS]])</f>
        <v>0</v>
      </c>
      <c r="E17" s="150"/>
      <c r="F17" s="150"/>
      <c r="G17" s="150"/>
      <c r="H17" s="150"/>
      <c r="I17" s="150"/>
      <c r="J17" s="150"/>
      <c r="K17" s="150"/>
      <c r="L17" s="150"/>
      <c r="M17" s="150"/>
      <c r="N17" s="265"/>
    </row>
    <row r="18" spans="1:14" ht="24.9" customHeight="1" x14ac:dyDescent="0.25">
      <c r="A18" s="266"/>
      <c r="B18" s="170"/>
      <c r="C18" s="171">
        <f>IF(Table_ICR2[[#This Row],[TOTAL COSTS]]&gt;25000,Table_ICR2[[#This Row],[TOTAL COSTS]]-25000,0)</f>
        <v>0</v>
      </c>
      <c r="D18" s="171">
        <f>(Table_ICR2[[#This Row],[TOTAL COSTS]])-(Table_ICR2[[#This Row],[LESS EXCLUDED SUBAWARD COSTS]])</f>
        <v>0</v>
      </c>
      <c r="E18" s="150"/>
      <c r="F18" s="150"/>
      <c r="G18" s="150"/>
      <c r="H18" s="150"/>
      <c r="I18" s="150"/>
      <c r="J18" s="150"/>
      <c r="K18" s="150"/>
      <c r="L18" s="150"/>
      <c r="M18" s="150"/>
      <c r="N18" s="265"/>
    </row>
    <row r="19" spans="1:14" ht="24.9" customHeight="1" x14ac:dyDescent="0.25">
      <c r="A19" s="266"/>
      <c r="B19" s="170"/>
      <c r="C19" s="171">
        <f>IF(Table_ICR2[[#This Row],[TOTAL COSTS]]&gt;25000,Table_ICR2[[#This Row],[TOTAL COSTS]]-25000,0)</f>
        <v>0</v>
      </c>
      <c r="D19" s="171">
        <f>(Table_ICR2[[#This Row],[TOTAL COSTS]])-(Table_ICR2[[#This Row],[LESS EXCLUDED SUBAWARD COSTS]])</f>
        <v>0</v>
      </c>
      <c r="E19" s="150"/>
      <c r="F19" s="150"/>
      <c r="G19" s="150"/>
      <c r="H19" s="150"/>
      <c r="I19" s="150"/>
      <c r="J19" s="150"/>
      <c r="K19" s="150"/>
      <c r="L19" s="150"/>
      <c r="M19" s="150"/>
      <c r="N19" s="265"/>
    </row>
    <row r="20" spans="1:14" ht="24.9" customHeight="1" x14ac:dyDescent="0.25">
      <c r="A20" s="266"/>
      <c r="B20" s="170"/>
      <c r="C20" s="171">
        <f>IF(Table_ICR2[[#This Row],[TOTAL COSTS]]&gt;25000,Table_ICR2[[#This Row],[TOTAL COSTS]]-25000,0)</f>
        <v>0</v>
      </c>
      <c r="D20" s="171">
        <f>(Table_ICR2[[#This Row],[TOTAL COSTS]])-(Table_ICR2[[#This Row],[LESS EXCLUDED SUBAWARD COSTS]])</f>
        <v>0</v>
      </c>
      <c r="E20" s="150"/>
      <c r="F20" s="150"/>
      <c r="G20" s="150"/>
      <c r="H20" s="150"/>
      <c r="I20" s="150"/>
      <c r="J20" s="150"/>
      <c r="K20" s="150"/>
      <c r="L20" s="150"/>
      <c r="M20" s="150"/>
      <c r="N20" s="265"/>
    </row>
    <row r="21" spans="1:14" ht="24.9" customHeight="1" x14ac:dyDescent="0.25">
      <c r="A21" s="266"/>
      <c r="B21" s="170"/>
      <c r="C21" s="171">
        <f>IF(Table_ICR2[[#This Row],[TOTAL COSTS]]&gt;25000,Table_ICR2[[#This Row],[TOTAL COSTS]]-25000,0)</f>
        <v>0</v>
      </c>
      <c r="D21" s="171">
        <f>(Table_ICR2[[#This Row],[TOTAL COSTS]])-(Table_ICR2[[#This Row],[LESS EXCLUDED SUBAWARD COSTS]])</f>
        <v>0</v>
      </c>
      <c r="E21" s="150"/>
      <c r="F21" s="150"/>
      <c r="G21" s="150"/>
      <c r="H21" s="150"/>
      <c r="I21" s="150"/>
      <c r="J21" s="150"/>
      <c r="K21" s="150"/>
      <c r="L21" s="150"/>
      <c r="M21" s="150"/>
      <c r="N21" s="265"/>
    </row>
    <row r="22" spans="1:14" ht="24.9" customHeight="1" thickBot="1" x14ac:dyDescent="0.3">
      <c r="A22" s="267"/>
      <c r="B22" s="268"/>
      <c r="C22" s="269">
        <f>IF(Table_ICR2[[#This Row],[TOTAL COSTS]]&gt;25000,Table_ICR2[[#This Row],[TOTAL COSTS]]-25000,0)</f>
        <v>0</v>
      </c>
      <c r="D22" s="269">
        <f>(Table_ICR2[[#This Row],[TOTAL COSTS]])-(Table_ICR2[[#This Row],[LESS EXCLUDED SUBAWARD COSTS]])</f>
        <v>0</v>
      </c>
      <c r="E22" s="150"/>
      <c r="F22" s="150"/>
      <c r="G22" s="150"/>
      <c r="H22" s="150"/>
      <c r="I22" s="150"/>
      <c r="J22" s="150"/>
      <c r="K22" s="150"/>
      <c r="L22" s="150"/>
      <c r="M22" s="150"/>
      <c r="N22" s="265"/>
    </row>
    <row r="23" spans="1:14" ht="24.9" customHeight="1" thickTop="1" x14ac:dyDescent="0.25">
      <c r="A23" s="498" t="s">
        <v>391</v>
      </c>
      <c r="B23" s="499">
        <f>SUBTOTAL(109,Table_ICR2[TOTAL COSTS])</f>
        <v>0</v>
      </c>
      <c r="C23" s="495">
        <f>SUBTOTAL(109,Table_ICR2[LESS EXCLUDED SUBAWARD COSTS])</f>
        <v>0</v>
      </c>
      <c r="D23" s="495">
        <f>SUBTOTAL(109,Table_ICR2[COSTS APPLICABLE TO ICR])</f>
        <v>0</v>
      </c>
      <c r="E23" s="146"/>
      <c r="F23" s="146"/>
      <c r="G23" s="146"/>
      <c r="H23" s="146"/>
      <c r="I23" s="146"/>
      <c r="J23" s="146"/>
      <c r="K23" s="146"/>
      <c r="L23" s="146"/>
      <c r="M23" s="146"/>
      <c r="N23" s="146">
        <f>SUBTOTAL(103,Table_ICR2[Column10])</f>
        <v>0</v>
      </c>
    </row>
    <row r="24" spans="1:14" ht="24.9" customHeight="1" x14ac:dyDescent="0.25">
      <c r="A24" s="819"/>
      <c r="B24" s="819"/>
      <c r="C24" s="820"/>
      <c r="D24" s="819"/>
      <c r="E24" s="148"/>
      <c r="F24" s="148"/>
      <c r="G24" s="148"/>
      <c r="H24" s="148"/>
      <c r="I24" s="148"/>
      <c r="J24" s="148"/>
      <c r="K24" s="148"/>
      <c r="L24" s="148"/>
      <c r="M24" s="148"/>
      <c r="N24" s="148"/>
    </row>
    <row r="25" spans="1:14" ht="24.9" customHeight="1" x14ac:dyDescent="0.25">
      <c r="A25" s="488"/>
      <c r="B25" s="500" t="s">
        <v>148</v>
      </c>
      <c r="C25" s="501">
        <f>Table_ICR1[[#Totals],[COSTS APPLICABLE TO ICR]]+Table_ICR2[[#Totals],[COSTS APPLICABLE TO ICR]]</f>
        <v>0</v>
      </c>
      <c r="D25" s="35"/>
      <c r="E25" s="35"/>
      <c r="F25" s="35"/>
      <c r="G25" s="35"/>
      <c r="H25" s="35"/>
      <c r="I25" s="35"/>
      <c r="J25" s="35"/>
      <c r="K25" s="35"/>
      <c r="L25" s="35"/>
      <c r="M25" s="488"/>
      <c r="N25" s="488"/>
    </row>
    <row r="26" spans="1:14" ht="24.9" customHeight="1" x14ac:dyDescent="0.25">
      <c r="A26" s="488"/>
      <c r="B26" s="500" t="s">
        <v>199</v>
      </c>
      <c r="C26" s="502" cm="1">
        <f t="array" aca="1" ref="C26" ca="1">TotalDirectCost*IF(COUNTA(INDIRECT("B8"))=0, INDIRECT("B7"),INDIRECT("B8"))</f>
        <v>0</v>
      </c>
      <c r="D26" s="36"/>
      <c r="E26" s="36"/>
      <c r="F26" s="36"/>
      <c r="G26" s="36"/>
      <c r="H26" s="36"/>
      <c r="I26" s="36"/>
      <c r="J26" s="36"/>
      <c r="K26" s="36"/>
      <c r="L26" s="36"/>
      <c r="M26" s="488"/>
      <c r="N26" s="488"/>
    </row>
    <row r="27" spans="1:14" ht="24.9" customHeight="1" x14ac:dyDescent="0.25">
      <c r="A27" s="488"/>
      <c r="B27" s="503" t="s">
        <v>200</v>
      </c>
      <c r="C27" s="206"/>
      <c r="D27" s="172"/>
      <c r="E27" s="172"/>
      <c r="F27" s="172"/>
      <c r="G27" s="172"/>
      <c r="H27" s="172"/>
      <c r="I27" s="172"/>
      <c r="J27" s="172"/>
      <c r="K27" s="172"/>
      <c r="L27" s="172"/>
      <c r="M27" s="488"/>
      <c r="N27" s="488"/>
    </row>
    <row r="28" spans="1:14" ht="24.9" customHeight="1" x14ac:dyDescent="0.25">
      <c r="A28" s="504"/>
      <c r="B28" s="504"/>
      <c r="C28" s="504"/>
      <c r="E28" s="36"/>
      <c r="F28" s="36"/>
      <c r="G28" s="36"/>
      <c r="H28" s="36"/>
      <c r="I28" s="36"/>
      <c r="J28" s="36"/>
      <c r="K28" s="36"/>
      <c r="L28" s="36"/>
      <c r="M28" s="36"/>
      <c r="N28" s="36"/>
    </row>
    <row r="29" spans="1:14" ht="24.9" customHeight="1" x14ac:dyDescent="0.25">
      <c r="A29" s="505"/>
      <c r="B29" s="505"/>
      <c r="C29" s="505"/>
      <c r="E29" s="37"/>
      <c r="F29" s="37"/>
      <c r="G29" s="37"/>
      <c r="H29" s="37"/>
      <c r="I29" s="37"/>
      <c r="J29" s="37"/>
      <c r="K29" s="37"/>
      <c r="L29" s="37"/>
      <c r="M29" s="37"/>
      <c r="N29" s="37"/>
    </row>
    <row r="30" spans="1:14" ht="24.9" customHeight="1" x14ac:dyDescent="0.25">
      <c r="A30" s="505"/>
      <c r="B30" s="505"/>
      <c r="C30" s="505"/>
      <c r="E30" s="35"/>
      <c r="F30" s="35"/>
      <c r="G30" s="35"/>
      <c r="H30" s="35"/>
      <c r="I30" s="35"/>
      <c r="J30" s="35"/>
      <c r="K30" s="35"/>
      <c r="L30" s="35"/>
      <c r="M30" s="35"/>
      <c r="N30" s="35"/>
    </row>
    <row r="31" spans="1:14" ht="24.9" customHeight="1" x14ac:dyDescent="0.25">
      <c r="A31" s="505"/>
      <c r="B31" s="505"/>
      <c r="C31" s="505"/>
      <c r="E31" s="36"/>
      <c r="F31" s="36"/>
      <c r="G31" s="36"/>
      <c r="H31" s="36"/>
      <c r="I31" s="36"/>
      <c r="J31" s="36"/>
      <c r="K31" s="36"/>
      <c r="L31" s="36"/>
      <c r="M31" s="36"/>
      <c r="N31" s="36"/>
    </row>
    <row r="33" s="34" customFormat="1" ht="0" hidden="1" customHeight="1" x14ac:dyDescent="0.25"/>
    <row r="34" s="34" customFormat="1" ht="0" hidden="1" customHeight="1" x14ac:dyDescent="0.25"/>
    <row r="35" s="34" customFormat="1" ht="0" hidden="1" customHeight="1" x14ac:dyDescent="0.25"/>
    <row r="36" s="34" customFormat="1" ht="0" hidden="1" customHeight="1" x14ac:dyDescent="0.25"/>
    <row r="37" s="34" customFormat="1" ht="0" hidden="1" customHeight="1" x14ac:dyDescent="0.25"/>
    <row r="38" s="34" customFormat="1" ht="0" hidden="1" customHeight="1" x14ac:dyDescent="0.25"/>
    <row r="39" s="34" customFormat="1" ht="0" hidden="1" customHeight="1" x14ac:dyDescent="0.25"/>
    <row r="40" s="34" customFormat="1" ht="0" hidden="1" customHeight="1" x14ac:dyDescent="0.25"/>
    <row r="41" s="34" customFormat="1" ht="0" hidden="1" customHeight="1" x14ac:dyDescent="0.25"/>
    <row r="42" s="34" customFormat="1" ht="0" hidden="1" customHeight="1" x14ac:dyDescent="0.25"/>
    <row r="43" s="34" customFormat="1" ht="0" hidden="1" customHeight="1" x14ac:dyDescent="0.25"/>
    <row r="44" s="34" customFormat="1" ht="0" hidden="1" customHeight="1" x14ac:dyDescent="0.25"/>
    <row r="45" s="34" customFormat="1" ht="0" hidden="1" customHeight="1" x14ac:dyDescent="0.25"/>
    <row r="46" s="34" customFormat="1" ht="0" hidden="1" customHeight="1" x14ac:dyDescent="0.25"/>
    <row r="47" s="34" customFormat="1" ht="0" hidden="1" customHeight="1" x14ac:dyDescent="0.25"/>
    <row r="48" s="34" customFormat="1" ht="0" hidden="1" customHeight="1" x14ac:dyDescent="0.25"/>
    <row r="49" s="34" customFormat="1" ht="0" hidden="1" customHeight="1" x14ac:dyDescent="0.25"/>
    <row r="50" s="34" customFormat="1" ht="0" hidden="1" customHeight="1" x14ac:dyDescent="0.25"/>
    <row r="51" s="34" customFormat="1" ht="0" hidden="1" customHeight="1" x14ac:dyDescent="0.25"/>
    <row r="52" s="34" customFormat="1" ht="0" hidden="1" customHeight="1" x14ac:dyDescent="0.25"/>
    <row r="53" s="34" customFormat="1" ht="0" hidden="1" customHeight="1" x14ac:dyDescent="0.25"/>
    <row r="54" s="34" customFormat="1" ht="0" hidden="1" customHeight="1" x14ac:dyDescent="0.25"/>
    <row r="55" s="34" customFormat="1" ht="0" hidden="1" customHeight="1" x14ac:dyDescent="0.25"/>
    <row r="56" s="34" customFormat="1" ht="0" hidden="1" customHeight="1" x14ac:dyDescent="0.25"/>
    <row r="57" s="34" customFormat="1" ht="0" hidden="1" customHeight="1" x14ac:dyDescent="0.25"/>
    <row r="58" s="34" customFormat="1" ht="0" hidden="1" customHeight="1" x14ac:dyDescent="0.25"/>
    <row r="59" s="34" customFormat="1" ht="0" hidden="1" customHeight="1" x14ac:dyDescent="0.25"/>
    <row r="60" s="34" customFormat="1" ht="0" hidden="1" customHeight="1" x14ac:dyDescent="0.25"/>
    <row r="61" s="34" customFormat="1" ht="0" hidden="1" customHeight="1" x14ac:dyDescent="0.25"/>
    <row r="62" s="34" customFormat="1" ht="0" hidden="1" customHeight="1" x14ac:dyDescent="0.25"/>
    <row r="63" s="34" customFormat="1" ht="0" hidden="1" customHeight="1" x14ac:dyDescent="0.25"/>
    <row r="64" s="34" customFormat="1" ht="0" hidden="1" customHeight="1" x14ac:dyDescent="0.25"/>
    <row r="65" s="34" customFormat="1" ht="0" hidden="1" customHeight="1" x14ac:dyDescent="0.25"/>
    <row r="66" s="34" customFormat="1" ht="0" hidden="1" customHeight="1" x14ac:dyDescent="0.25"/>
    <row r="67" s="34" customFormat="1" ht="0" hidden="1" customHeight="1" x14ac:dyDescent="0.25"/>
    <row r="68" s="34" customFormat="1" ht="0" hidden="1" customHeight="1" x14ac:dyDescent="0.25"/>
    <row r="69" s="34" customFormat="1" ht="0" hidden="1" customHeight="1" x14ac:dyDescent="0.25"/>
    <row r="70" s="34" customFormat="1" ht="0" hidden="1" customHeight="1" x14ac:dyDescent="0.25"/>
    <row r="71" s="34" customFormat="1" ht="0" hidden="1" customHeight="1" x14ac:dyDescent="0.25"/>
    <row r="72" s="34" customFormat="1" ht="0" hidden="1" customHeight="1" x14ac:dyDescent="0.25"/>
    <row r="73" s="34" customFormat="1" ht="0" hidden="1" customHeight="1" x14ac:dyDescent="0.25"/>
    <row r="74" s="34" customFormat="1" ht="0" hidden="1" customHeight="1" x14ac:dyDescent="0.25"/>
    <row r="75" s="34" customFormat="1" ht="0" hidden="1" customHeight="1" x14ac:dyDescent="0.25"/>
    <row r="76" s="34" customFormat="1" ht="0" hidden="1" customHeight="1" x14ac:dyDescent="0.25"/>
    <row r="77" s="34" customFormat="1" ht="0" hidden="1" customHeight="1" x14ac:dyDescent="0.25"/>
    <row r="78" s="34" customFormat="1" ht="0" hidden="1" customHeight="1" x14ac:dyDescent="0.25"/>
    <row r="79" s="34" customFormat="1" ht="0" hidden="1" customHeight="1" x14ac:dyDescent="0.25"/>
    <row r="80" s="34" customFormat="1" ht="0" hidden="1" customHeight="1" x14ac:dyDescent="0.25"/>
    <row r="81" s="34" customFormat="1" ht="0" hidden="1" customHeight="1" x14ac:dyDescent="0.25"/>
    <row r="82" s="34" customFormat="1" ht="0" hidden="1" customHeight="1" x14ac:dyDescent="0.25"/>
    <row r="83" s="34" customFormat="1" ht="0" hidden="1" customHeight="1" x14ac:dyDescent="0.25"/>
    <row r="84" s="34" customFormat="1" ht="0" hidden="1" customHeight="1" x14ac:dyDescent="0.25"/>
    <row r="85" s="34" customFormat="1" ht="0" hidden="1" customHeight="1" x14ac:dyDescent="0.25"/>
    <row r="86" s="34" customFormat="1" ht="0" hidden="1" customHeight="1" x14ac:dyDescent="0.25"/>
    <row r="87" s="34" customFormat="1" ht="0" hidden="1" customHeight="1" x14ac:dyDescent="0.25"/>
    <row r="88" s="34" customFormat="1" ht="0" hidden="1" customHeight="1" x14ac:dyDescent="0.25"/>
    <row r="89" s="34" customFormat="1" ht="0" hidden="1" customHeight="1" x14ac:dyDescent="0.25"/>
    <row r="90" s="34" customFormat="1" ht="0" hidden="1" customHeight="1" x14ac:dyDescent="0.25"/>
    <row r="91" s="34" customFormat="1" ht="0" hidden="1" customHeight="1" x14ac:dyDescent="0.25"/>
    <row r="92" s="34" customFormat="1" ht="0" hidden="1" customHeight="1" x14ac:dyDescent="0.25"/>
    <row r="93" s="34" customFormat="1" ht="0" hidden="1" customHeight="1" x14ac:dyDescent="0.25"/>
    <row r="94" s="34" customFormat="1" ht="0" hidden="1" customHeight="1" x14ac:dyDescent="0.25"/>
    <row r="95" s="34" customFormat="1" ht="0" hidden="1" customHeight="1" x14ac:dyDescent="0.25"/>
    <row r="96" s="34" customFormat="1" ht="0" hidden="1" customHeight="1" x14ac:dyDescent="0.25"/>
    <row r="97" s="34" customFormat="1" ht="0" hidden="1" customHeight="1" x14ac:dyDescent="0.25"/>
    <row r="98" s="34" customFormat="1" ht="0" hidden="1" customHeight="1" x14ac:dyDescent="0.25"/>
    <row r="99" s="34" customFormat="1" ht="0" hidden="1" customHeight="1" x14ac:dyDescent="0.25"/>
    <row r="100" s="34" customFormat="1" ht="0" hidden="1" customHeight="1" x14ac:dyDescent="0.25"/>
    <row r="101" s="34" customFormat="1" ht="0" hidden="1" customHeight="1" x14ac:dyDescent="0.25"/>
    <row r="102" s="34" customFormat="1" ht="0" hidden="1" customHeight="1" x14ac:dyDescent="0.25"/>
    <row r="103" s="34" customFormat="1" ht="0" hidden="1" customHeight="1" x14ac:dyDescent="0.25"/>
    <row r="104" s="34" customFormat="1" ht="0" hidden="1" customHeight="1" x14ac:dyDescent="0.25"/>
    <row r="105" s="34" customFormat="1" ht="0" hidden="1" customHeight="1" x14ac:dyDescent="0.25"/>
    <row r="106" s="34" customFormat="1" ht="0" hidden="1" customHeight="1" x14ac:dyDescent="0.25"/>
    <row r="107" s="34" customFormat="1" ht="0" hidden="1" customHeight="1" x14ac:dyDescent="0.25"/>
    <row r="108" s="34" customFormat="1" ht="0" hidden="1" customHeight="1" x14ac:dyDescent="0.25"/>
    <row r="109" s="34" customFormat="1" ht="0" hidden="1" customHeight="1" x14ac:dyDescent="0.25"/>
    <row r="110" s="34" customFormat="1" ht="0" hidden="1" customHeight="1" x14ac:dyDescent="0.25"/>
    <row r="111" s="34" customFormat="1" ht="0" hidden="1" customHeight="1" x14ac:dyDescent="0.25"/>
    <row r="112" s="34" customFormat="1" ht="0" hidden="1" customHeight="1" x14ac:dyDescent="0.25"/>
    <row r="113" s="34" customFormat="1" ht="0" hidden="1" customHeight="1" x14ac:dyDescent="0.25"/>
    <row r="114" s="34" customFormat="1" ht="0" hidden="1" customHeight="1" x14ac:dyDescent="0.25"/>
    <row r="115" s="34" customFormat="1" ht="0" hidden="1" customHeight="1" x14ac:dyDescent="0.25"/>
    <row r="116" s="34" customFormat="1" ht="0" hidden="1" customHeight="1" x14ac:dyDescent="0.25"/>
    <row r="117" s="34" customFormat="1" ht="0" hidden="1" customHeight="1" x14ac:dyDescent="0.25"/>
    <row r="118" s="34" customFormat="1" ht="0" hidden="1" customHeight="1" x14ac:dyDescent="0.25"/>
    <row r="119" s="34" customFormat="1" ht="0" hidden="1" customHeight="1" x14ac:dyDescent="0.25"/>
    <row r="120" s="34" customFormat="1" ht="0" hidden="1" customHeight="1" x14ac:dyDescent="0.25"/>
    <row r="121" s="34" customFormat="1" ht="0" hidden="1" customHeight="1" x14ac:dyDescent="0.25"/>
    <row r="122" s="34" customFormat="1" ht="0" hidden="1" customHeight="1" x14ac:dyDescent="0.25"/>
    <row r="123" s="34" customFormat="1" ht="0" hidden="1" customHeight="1" x14ac:dyDescent="0.25"/>
    <row r="124" s="34" customFormat="1" ht="0" hidden="1" customHeight="1" x14ac:dyDescent="0.25"/>
    <row r="125" s="34" customFormat="1" ht="0" hidden="1" customHeight="1" x14ac:dyDescent="0.25"/>
    <row r="126" s="34" customFormat="1" ht="0" hidden="1" customHeight="1" x14ac:dyDescent="0.25"/>
    <row r="127" s="34" customFormat="1" ht="0" hidden="1" customHeight="1" x14ac:dyDescent="0.25"/>
    <row r="128" s="34" customFormat="1" ht="0" hidden="1" customHeight="1" x14ac:dyDescent="0.25"/>
    <row r="129" s="34" customFormat="1" ht="0" hidden="1" customHeight="1" x14ac:dyDescent="0.25"/>
    <row r="130" s="34" customFormat="1" ht="0" hidden="1" customHeight="1" x14ac:dyDescent="0.25"/>
    <row r="131" s="34" customFormat="1" ht="0" hidden="1" customHeight="1" x14ac:dyDescent="0.25"/>
    <row r="132" s="34" customFormat="1" ht="0" hidden="1" customHeight="1" x14ac:dyDescent="0.25"/>
    <row r="133" s="34" customFormat="1" ht="0" hidden="1" customHeight="1" x14ac:dyDescent="0.25"/>
    <row r="134" s="34" customFormat="1" ht="0" hidden="1" customHeight="1" x14ac:dyDescent="0.25"/>
    <row r="135" s="34" customFormat="1" ht="0" hidden="1" customHeight="1" x14ac:dyDescent="0.25"/>
    <row r="136" s="34" customFormat="1" ht="0" hidden="1" customHeight="1" x14ac:dyDescent="0.25"/>
    <row r="137" s="34" customFormat="1" ht="0" hidden="1" customHeight="1" x14ac:dyDescent="0.25"/>
    <row r="138" s="34" customFormat="1" ht="0" hidden="1" customHeight="1" x14ac:dyDescent="0.25"/>
    <row r="139" s="34" customFormat="1" ht="0" hidden="1" customHeight="1" x14ac:dyDescent="0.25"/>
    <row r="140" s="34" customFormat="1" ht="0" hidden="1" customHeight="1" x14ac:dyDescent="0.25"/>
    <row r="141" s="34" customFormat="1" ht="0" hidden="1" customHeight="1" x14ac:dyDescent="0.25"/>
    <row r="142" s="34" customFormat="1" ht="0" hidden="1" customHeight="1" x14ac:dyDescent="0.25"/>
    <row r="143" s="34" customFormat="1" ht="0" hidden="1" customHeight="1" x14ac:dyDescent="0.25"/>
    <row r="144" s="34" customFormat="1" ht="0" hidden="1" customHeight="1" x14ac:dyDescent="0.25"/>
    <row r="145" s="34" customFormat="1" ht="0" hidden="1" customHeight="1" x14ac:dyDescent="0.25"/>
    <row r="146" s="34" customFormat="1" ht="0" hidden="1" customHeight="1" x14ac:dyDescent="0.25"/>
    <row r="147" s="34" customFormat="1" ht="0" hidden="1" customHeight="1" x14ac:dyDescent="0.25"/>
    <row r="148" s="34" customFormat="1" ht="0" hidden="1" customHeight="1" x14ac:dyDescent="0.25"/>
    <row r="149" s="34" customFormat="1" ht="0" hidden="1" customHeight="1" x14ac:dyDescent="0.25"/>
    <row r="150" s="34" customFormat="1" ht="0" hidden="1" customHeight="1" x14ac:dyDescent="0.25"/>
    <row r="151" s="34" customFormat="1" ht="0" hidden="1" customHeight="1" x14ac:dyDescent="0.25"/>
    <row r="152" s="34" customFormat="1" ht="0" hidden="1" customHeight="1" x14ac:dyDescent="0.25"/>
    <row r="153" s="34" customFormat="1" ht="0" hidden="1" customHeight="1" x14ac:dyDescent="0.25"/>
    <row r="154" s="34" customFormat="1" ht="0" hidden="1" customHeight="1" x14ac:dyDescent="0.25"/>
    <row r="155" s="34" customFormat="1" ht="0" hidden="1" customHeight="1" x14ac:dyDescent="0.25"/>
    <row r="156" s="34" customFormat="1" ht="0" hidden="1" customHeight="1" x14ac:dyDescent="0.25"/>
    <row r="157" s="34" customFormat="1" ht="0" hidden="1" customHeight="1" x14ac:dyDescent="0.25"/>
    <row r="158" s="34" customFormat="1" ht="0" hidden="1" customHeight="1" x14ac:dyDescent="0.25"/>
    <row r="159" s="34" customFormat="1" ht="0" hidden="1" customHeight="1" x14ac:dyDescent="0.25"/>
    <row r="160" s="34" customFormat="1" ht="0" hidden="1" customHeight="1" x14ac:dyDescent="0.25"/>
    <row r="161" s="34" customFormat="1" ht="0" hidden="1" customHeight="1" x14ac:dyDescent="0.25"/>
    <row r="162" s="34" customFormat="1" ht="0" hidden="1" customHeight="1" x14ac:dyDescent="0.25"/>
    <row r="163" s="34" customFormat="1" ht="0" hidden="1" customHeight="1" x14ac:dyDescent="0.25"/>
    <row r="164" s="34" customFormat="1" ht="0" hidden="1" customHeight="1" x14ac:dyDescent="0.25"/>
    <row r="165" s="34" customFormat="1" ht="0" hidden="1" customHeight="1" x14ac:dyDescent="0.25"/>
    <row r="166" s="34" customFormat="1" ht="0" hidden="1" customHeight="1" x14ac:dyDescent="0.25"/>
    <row r="167" s="34" customFormat="1" ht="0" hidden="1" customHeight="1" x14ac:dyDescent="0.25"/>
    <row r="168" s="34" customFormat="1" ht="0" hidden="1" customHeight="1" x14ac:dyDescent="0.25"/>
    <row r="169" s="34" customFormat="1" ht="0" hidden="1" customHeight="1" x14ac:dyDescent="0.25"/>
    <row r="170" s="34" customFormat="1" ht="0" hidden="1" customHeight="1" x14ac:dyDescent="0.25"/>
    <row r="171" s="34" customFormat="1" ht="0" hidden="1" customHeight="1" x14ac:dyDescent="0.25"/>
    <row r="172" s="34" customFormat="1" ht="0" hidden="1" customHeight="1" x14ac:dyDescent="0.25"/>
    <row r="173" s="34" customFormat="1" ht="0" hidden="1" customHeight="1" x14ac:dyDescent="0.25"/>
    <row r="174" s="34" customFormat="1" ht="0" hidden="1" customHeight="1" x14ac:dyDescent="0.25"/>
    <row r="175" s="34" customFormat="1" ht="0" hidden="1" customHeight="1" x14ac:dyDescent="0.25"/>
    <row r="176" s="34" customFormat="1" ht="0" hidden="1" customHeight="1" x14ac:dyDescent="0.25"/>
    <row r="177" s="34" customFormat="1" ht="0" hidden="1" customHeight="1" x14ac:dyDescent="0.25"/>
    <row r="178" s="34" customFormat="1" ht="0" hidden="1" customHeight="1" x14ac:dyDescent="0.25"/>
    <row r="179" s="34" customFormat="1" ht="0" hidden="1" customHeight="1" x14ac:dyDescent="0.25"/>
    <row r="180" s="34" customFormat="1" ht="0" hidden="1" customHeight="1" x14ac:dyDescent="0.25"/>
    <row r="181" s="34" customFormat="1" ht="0" hidden="1" customHeight="1" x14ac:dyDescent="0.25"/>
    <row r="182" s="34" customFormat="1" ht="0" hidden="1" customHeight="1" x14ac:dyDescent="0.25"/>
    <row r="183" s="34" customFormat="1" ht="0" hidden="1" customHeight="1" x14ac:dyDescent="0.25"/>
    <row r="184" s="34" customFormat="1" ht="0" hidden="1" customHeight="1" x14ac:dyDescent="0.25"/>
    <row r="185" s="34" customFormat="1" ht="0" hidden="1" customHeight="1" x14ac:dyDescent="0.25"/>
    <row r="186" s="34" customFormat="1" ht="0" hidden="1" customHeight="1" x14ac:dyDescent="0.25"/>
    <row r="187" s="34" customFormat="1" ht="0" hidden="1" customHeight="1" x14ac:dyDescent="0.25"/>
    <row r="188" s="34" customFormat="1" ht="0" hidden="1" customHeight="1" x14ac:dyDescent="0.25"/>
    <row r="189" s="34" customFormat="1" ht="0" hidden="1" customHeight="1" x14ac:dyDescent="0.25"/>
    <row r="190" s="34" customFormat="1" ht="0" hidden="1" customHeight="1" x14ac:dyDescent="0.25"/>
    <row r="191" s="34" customFormat="1" ht="0" hidden="1" customHeight="1" x14ac:dyDescent="0.25"/>
    <row r="192" s="34" customFormat="1" ht="0" hidden="1" customHeight="1" x14ac:dyDescent="0.25"/>
    <row r="193" s="34" customFormat="1" ht="0" hidden="1" customHeight="1" x14ac:dyDescent="0.25"/>
    <row r="194" s="34" customFormat="1" ht="0" hidden="1" customHeight="1" x14ac:dyDescent="0.25"/>
    <row r="195" s="34" customFormat="1" ht="0" hidden="1" customHeight="1" x14ac:dyDescent="0.25"/>
    <row r="196" s="34" customFormat="1" ht="0" hidden="1" customHeight="1" x14ac:dyDescent="0.25"/>
    <row r="197" s="34" customFormat="1" ht="0" hidden="1" customHeight="1" x14ac:dyDescent="0.25"/>
    <row r="198" s="34" customFormat="1" ht="0" hidden="1" customHeight="1" x14ac:dyDescent="0.25"/>
    <row r="199" s="34" customFormat="1" ht="0" hidden="1" customHeight="1" x14ac:dyDescent="0.25"/>
    <row r="200" s="34" customFormat="1" ht="0" hidden="1" customHeight="1" x14ac:dyDescent="0.25"/>
    <row r="201" s="34" customFormat="1" ht="0" hidden="1" customHeight="1" x14ac:dyDescent="0.25"/>
    <row r="202" s="34" customFormat="1" ht="0" hidden="1" customHeight="1" x14ac:dyDescent="0.25"/>
    <row r="203" s="34" customFormat="1" ht="0" hidden="1" customHeight="1" x14ac:dyDescent="0.25"/>
    <row r="204" s="34" customFormat="1" ht="0" hidden="1" customHeight="1" x14ac:dyDescent="0.25"/>
    <row r="205" s="34" customFormat="1" ht="0" hidden="1" customHeight="1" x14ac:dyDescent="0.25"/>
    <row r="206" s="34" customFormat="1" ht="0" hidden="1" customHeight="1" x14ac:dyDescent="0.25"/>
    <row r="207" s="34" customFormat="1" ht="0" hidden="1" customHeight="1" x14ac:dyDescent="0.25"/>
    <row r="208" s="34" customFormat="1" ht="0" hidden="1" customHeight="1" x14ac:dyDescent="0.25"/>
    <row r="209" s="34" customFormat="1" ht="0" hidden="1" customHeight="1" x14ac:dyDescent="0.25"/>
    <row r="210" s="34" customFormat="1" ht="0" hidden="1" customHeight="1" x14ac:dyDescent="0.25"/>
    <row r="211" s="34" customFormat="1" ht="0" hidden="1" customHeight="1" x14ac:dyDescent="0.25"/>
    <row r="212" s="34" customFormat="1" ht="0" hidden="1" customHeight="1" x14ac:dyDescent="0.25"/>
    <row r="213" s="34" customFormat="1" ht="0" hidden="1" customHeight="1" x14ac:dyDescent="0.25"/>
    <row r="214" s="34" customFormat="1" ht="0" hidden="1" customHeight="1" x14ac:dyDescent="0.25"/>
    <row r="215" s="34" customFormat="1" ht="0" hidden="1" customHeight="1" x14ac:dyDescent="0.25"/>
    <row r="216" s="34" customFormat="1" ht="0" hidden="1" customHeight="1" x14ac:dyDescent="0.25"/>
    <row r="217" s="34" customFormat="1" ht="0" hidden="1" customHeight="1" x14ac:dyDescent="0.25"/>
    <row r="218" s="34" customFormat="1" ht="0" hidden="1" customHeight="1" x14ac:dyDescent="0.25"/>
    <row r="219" s="34" customFormat="1" ht="0" hidden="1" customHeight="1" x14ac:dyDescent="0.25"/>
    <row r="220" s="34" customFormat="1" ht="0" hidden="1" customHeight="1" x14ac:dyDescent="0.25"/>
    <row r="221" s="34" customFormat="1" ht="0" hidden="1" customHeight="1" x14ac:dyDescent="0.25"/>
    <row r="222" s="34" customFormat="1" ht="0" hidden="1" customHeight="1" x14ac:dyDescent="0.25"/>
    <row r="223" s="34" customFormat="1" ht="0" hidden="1" customHeight="1" x14ac:dyDescent="0.25"/>
    <row r="224" s="34" customFormat="1" ht="0" hidden="1" customHeight="1" x14ac:dyDescent="0.25"/>
    <row r="225" s="34" customFormat="1" ht="0" hidden="1" customHeight="1" x14ac:dyDescent="0.25"/>
    <row r="226" s="34" customFormat="1" ht="0" hidden="1" customHeight="1" x14ac:dyDescent="0.25"/>
    <row r="227" s="34" customFormat="1" ht="0" hidden="1" customHeight="1" x14ac:dyDescent="0.25"/>
    <row r="228" s="34" customFormat="1" ht="0" hidden="1" customHeight="1" x14ac:dyDescent="0.25"/>
    <row r="229" s="34" customFormat="1" ht="0" hidden="1" customHeight="1" x14ac:dyDescent="0.25"/>
    <row r="230" s="34" customFormat="1" ht="0" hidden="1" customHeight="1" x14ac:dyDescent="0.25"/>
    <row r="231" s="34" customFormat="1" ht="0" hidden="1" customHeight="1" x14ac:dyDescent="0.25"/>
    <row r="232" s="34" customFormat="1" ht="0" hidden="1" customHeight="1" x14ac:dyDescent="0.25"/>
    <row r="233" s="34" customFormat="1" ht="0" hidden="1" customHeight="1" x14ac:dyDescent="0.25"/>
    <row r="234" s="34" customFormat="1" ht="0" hidden="1" customHeight="1" x14ac:dyDescent="0.25"/>
    <row r="235" s="34" customFormat="1" ht="0" hidden="1" customHeight="1" x14ac:dyDescent="0.25"/>
    <row r="236" s="34" customFormat="1" ht="0" hidden="1" customHeight="1" x14ac:dyDescent="0.25"/>
    <row r="237" s="34" customFormat="1" ht="0" hidden="1" customHeight="1" x14ac:dyDescent="0.25"/>
    <row r="238" s="34" customFormat="1" ht="0" hidden="1" customHeight="1" x14ac:dyDescent="0.25"/>
    <row r="239" s="34" customFormat="1" ht="0" hidden="1" customHeight="1" x14ac:dyDescent="0.25"/>
    <row r="240" s="34" customFormat="1" ht="0" hidden="1" customHeight="1" x14ac:dyDescent="0.25"/>
    <row r="241" s="34" customFormat="1" ht="0" hidden="1" customHeight="1" x14ac:dyDescent="0.25"/>
    <row r="242" s="34" customFormat="1" ht="0" hidden="1" customHeight="1" x14ac:dyDescent="0.25"/>
    <row r="243" s="34" customFormat="1" ht="0" hidden="1" customHeight="1" x14ac:dyDescent="0.25"/>
    <row r="244" s="34" customFormat="1" ht="0" hidden="1" customHeight="1" x14ac:dyDescent="0.25"/>
    <row r="245" s="34" customFormat="1" ht="0" hidden="1" customHeight="1" x14ac:dyDescent="0.25"/>
    <row r="246" s="34" customFormat="1" ht="0" hidden="1" customHeight="1" x14ac:dyDescent="0.25"/>
    <row r="247" s="34" customFormat="1" ht="0" hidden="1" customHeight="1" x14ac:dyDescent="0.25"/>
    <row r="248" s="34" customFormat="1" ht="0" hidden="1" customHeight="1" x14ac:dyDescent="0.25"/>
    <row r="249" s="34" customFormat="1" ht="0" hidden="1" customHeight="1" x14ac:dyDescent="0.25"/>
    <row r="250" s="34" customFormat="1" ht="0" hidden="1" customHeight="1" x14ac:dyDescent="0.25"/>
    <row r="251" s="34" customFormat="1" ht="0" hidden="1" customHeight="1" x14ac:dyDescent="0.25"/>
    <row r="252" s="34" customFormat="1" ht="0" hidden="1" customHeight="1" x14ac:dyDescent="0.25"/>
    <row r="253" s="34" customFormat="1" ht="0" hidden="1" customHeight="1" x14ac:dyDescent="0.25"/>
    <row r="254" s="34" customFormat="1" ht="0" hidden="1" customHeight="1" x14ac:dyDescent="0.25"/>
    <row r="255" s="34" customFormat="1" ht="0" hidden="1" customHeight="1" x14ac:dyDescent="0.25"/>
    <row r="256" s="34" customFormat="1" ht="0" hidden="1" customHeight="1" x14ac:dyDescent="0.25"/>
    <row r="257" s="34" customFormat="1" ht="0" hidden="1" customHeight="1" x14ac:dyDescent="0.25"/>
    <row r="258" s="34" customFormat="1" ht="0" hidden="1" customHeight="1" x14ac:dyDescent="0.25"/>
    <row r="259" s="34" customFormat="1" ht="0" hidden="1" customHeight="1" x14ac:dyDescent="0.25"/>
    <row r="260" s="34" customFormat="1" ht="0" hidden="1" customHeight="1" x14ac:dyDescent="0.25"/>
    <row r="261" s="34" customFormat="1" ht="0" hidden="1" customHeight="1" x14ac:dyDescent="0.25"/>
    <row r="262" s="34" customFormat="1" ht="0" hidden="1" customHeight="1" x14ac:dyDescent="0.25"/>
    <row r="263" s="34" customFormat="1" ht="0" hidden="1" customHeight="1" x14ac:dyDescent="0.25"/>
    <row r="264" s="34" customFormat="1" ht="0" hidden="1" customHeight="1" x14ac:dyDescent="0.25"/>
    <row r="265" s="34" customFormat="1" ht="0" hidden="1" customHeight="1" x14ac:dyDescent="0.25"/>
    <row r="266" s="34" customFormat="1" ht="0" hidden="1" customHeight="1" x14ac:dyDescent="0.25"/>
    <row r="267" s="34" customFormat="1" ht="0" hidden="1" customHeight="1" x14ac:dyDescent="0.25"/>
    <row r="268" s="34" customFormat="1" ht="0" hidden="1" customHeight="1" x14ac:dyDescent="0.25"/>
    <row r="269" s="34" customFormat="1" ht="0" hidden="1" customHeight="1" x14ac:dyDescent="0.25"/>
    <row r="270" s="34" customFormat="1" ht="0" hidden="1" customHeight="1" x14ac:dyDescent="0.25"/>
    <row r="271" s="34" customFormat="1" ht="0" hidden="1" customHeight="1" x14ac:dyDescent="0.25"/>
    <row r="272" s="34" customFormat="1" ht="0" hidden="1" customHeight="1" x14ac:dyDescent="0.25"/>
    <row r="273" s="34" customFormat="1" ht="0" hidden="1" customHeight="1" x14ac:dyDescent="0.25"/>
    <row r="274" s="34" customFormat="1" ht="0" hidden="1" customHeight="1" x14ac:dyDescent="0.25"/>
    <row r="275" s="34" customFormat="1" ht="0" hidden="1" customHeight="1" x14ac:dyDescent="0.25"/>
    <row r="276" s="34" customFormat="1" ht="0" hidden="1" customHeight="1" x14ac:dyDescent="0.25"/>
    <row r="277" s="34" customFormat="1" ht="0" hidden="1" customHeight="1" x14ac:dyDescent="0.25"/>
    <row r="278" s="34" customFormat="1" ht="0" hidden="1" customHeight="1" x14ac:dyDescent="0.25"/>
    <row r="279" s="34" customFormat="1" ht="0" hidden="1" customHeight="1" x14ac:dyDescent="0.25"/>
    <row r="280" s="34" customFormat="1" ht="0" hidden="1" customHeight="1" x14ac:dyDescent="0.25"/>
    <row r="281" s="34" customFormat="1" ht="0" hidden="1" customHeight="1" x14ac:dyDescent="0.25"/>
    <row r="282" s="34" customFormat="1" ht="0" hidden="1" customHeight="1" x14ac:dyDescent="0.25"/>
    <row r="283" s="34" customFormat="1" ht="0" hidden="1" customHeight="1" x14ac:dyDescent="0.25"/>
    <row r="284" s="34" customFormat="1" ht="0" hidden="1" customHeight="1" x14ac:dyDescent="0.25"/>
    <row r="285" s="34" customFormat="1" ht="0" hidden="1" customHeight="1" x14ac:dyDescent="0.25"/>
    <row r="286" s="34" customFormat="1" ht="0" hidden="1" customHeight="1" x14ac:dyDescent="0.25"/>
    <row r="287" s="34" customFormat="1" ht="0" hidden="1" customHeight="1" x14ac:dyDescent="0.25"/>
    <row r="288" s="34" customFormat="1" ht="0" hidden="1" customHeight="1" x14ac:dyDescent="0.25"/>
    <row r="289" s="34" customFormat="1" ht="0" hidden="1" customHeight="1" x14ac:dyDescent="0.25"/>
    <row r="290" s="34" customFormat="1" ht="0" hidden="1" customHeight="1" x14ac:dyDescent="0.25"/>
    <row r="291" s="34" customFormat="1" ht="0" hidden="1" customHeight="1" x14ac:dyDescent="0.25"/>
    <row r="292" s="34" customFormat="1" ht="0" hidden="1" customHeight="1" x14ac:dyDescent="0.25"/>
    <row r="293" s="34" customFormat="1" ht="0" hidden="1" customHeight="1" x14ac:dyDescent="0.25"/>
    <row r="294" s="34" customFormat="1" ht="0" hidden="1" customHeight="1" x14ac:dyDescent="0.25"/>
    <row r="295" s="34" customFormat="1" ht="0" hidden="1" customHeight="1" x14ac:dyDescent="0.25"/>
    <row r="296" s="34" customFormat="1" ht="0" hidden="1" customHeight="1" x14ac:dyDescent="0.25"/>
    <row r="297" s="34" customFormat="1" ht="0" hidden="1" customHeight="1" x14ac:dyDescent="0.25"/>
    <row r="298" s="34" customFormat="1" ht="0" hidden="1" customHeight="1" x14ac:dyDescent="0.25"/>
    <row r="299" s="34" customFormat="1" ht="0" hidden="1" customHeight="1" x14ac:dyDescent="0.25"/>
    <row r="300" s="34" customFormat="1" ht="0" hidden="1" customHeight="1" x14ac:dyDescent="0.25"/>
    <row r="301" s="34" customFormat="1" ht="0" hidden="1" customHeight="1" x14ac:dyDescent="0.25"/>
    <row r="302" s="34" customFormat="1" ht="0" hidden="1" customHeight="1" x14ac:dyDescent="0.25"/>
    <row r="303" s="34" customFormat="1" ht="0" hidden="1" customHeight="1" x14ac:dyDescent="0.25"/>
    <row r="304" s="34" customFormat="1" ht="0" hidden="1" customHeight="1" x14ac:dyDescent="0.25"/>
    <row r="305" s="34" customFormat="1" ht="0" hidden="1" customHeight="1" x14ac:dyDescent="0.25"/>
    <row r="306" s="34" customFormat="1" ht="0" hidden="1" customHeight="1" x14ac:dyDescent="0.25"/>
    <row r="307" s="34" customFormat="1" ht="0" hidden="1" customHeight="1" x14ac:dyDescent="0.25"/>
    <row r="308" s="34" customFormat="1" ht="0" hidden="1" customHeight="1" x14ac:dyDescent="0.25"/>
    <row r="309" s="34" customFormat="1" ht="0" hidden="1" customHeight="1" x14ac:dyDescent="0.25"/>
    <row r="310" s="34" customFormat="1" ht="0" hidden="1" customHeight="1" x14ac:dyDescent="0.25"/>
    <row r="311" s="34" customFormat="1" ht="0" hidden="1" customHeight="1" x14ac:dyDescent="0.25"/>
    <row r="312" s="34" customFormat="1" ht="0" hidden="1" customHeight="1" x14ac:dyDescent="0.25"/>
    <row r="313" s="34" customFormat="1" ht="0" hidden="1" customHeight="1" x14ac:dyDescent="0.25"/>
    <row r="314" s="34" customFormat="1" ht="0" hidden="1" customHeight="1" x14ac:dyDescent="0.25"/>
    <row r="315" s="34" customFormat="1" ht="0" hidden="1" customHeight="1" x14ac:dyDescent="0.25"/>
    <row r="316" s="34" customFormat="1" ht="0" hidden="1" customHeight="1" x14ac:dyDescent="0.25"/>
    <row r="317" s="34" customFormat="1" ht="0" hidden="1" customHeight="1" x14ac:dyDescent="0.25"/>
    <row r="318" s="34" customFormat="1" ht="0" hidden="1" customHeight="1" x14ac:dyDescent="0.25"/>
    <row r="319" s="34" customFormat="1" ht="0" hidden="1" customHeight="1" x14ac:dyDescent="0.25"/>
    <row r="320" s="34" customFormat="1" ht="0" hidden="1" customHeight="1" x14ac:dyDescent="0.25"/>
    <row r="321" s="34" customFormat="1" ht="0" hidden="1" customHeight="1" x14ac:dyDescent="0.25"/>
    <row r="322" s="34" customFormat="1" ht="0" hidden="1" customHeight="1" x14ac:dyDescent="0.25"/>
    <row r="323" s="34" customFormat="1" ht="0" hidden="1" customHeight="1" x14ac:dyDescent="0.25"/>
    <row r="324" s="34" customFormat="1" ht="0" hidden="1" customHeight="1" x14ac:dyDescent="0.25"/>
    <row r="325" s="34" customFormat="1" ht="0" hidden="1" customHeight="1" x14ac:dyDescent="0.25"/>
    <row r="326" s="34" customFormat="1" ht="0" hidden="1" customHeight="1" x14ac:dyDescent="0.25"/>
    <row r="327" s="34" customFormat="1" ht="0" hidden="1" customHeight="1" x14ac:dyDescent="0.25"/>
    <row r="328" s="34" customFormat="1" ht="0" hidden="1" customHeight="1" x14ac:dyDescent="0.25"/>
    <row r="329" s="34" customFormat="1" ht="0" hidden="1" customHeight="1" x14ac:dyDescent="0.25"/>
    <row r="330" s="34" customFormat="1" ht="0" hidden="1" customHeight="1" x14ac:dyDescent="0.25"/>
    <row r="331" s="34" customFormat="1" ht="0" hidden="1" customHeight="1" x14ac:dyDescent="0.25"/>
    <row r="332" s="34" customFormat="1" ht="0" hidden="1" customHeight="1" x14ac:dyDescent="0.25"/>
    <row r="333" s="34" customFormat="1" ht="0" hidden="1" customHeight="1" x14ac:dyDescent="0.25"/>
    <row r="334" s="34" customFormat="1" ht="0" hidden="1" customHeight="1" x14ac:dyDescent="0.25"/>
    <row r="335" s="34" customFormat="1" ht="0" hidden="1" customHeight="1" x14ac:dyDescent="0.25"/>
    <row r="336" s="34" customFormat="1" ht="0" hidden="1" customHeight="1" x14ac:dyDescent="0.25"/>
    <row r="337" s="34" customFormat="1" ht="0" hidden="1" customHeight="1" x14ac:dyDescent="0.25"/>
    <row r="338" s="34" customFormat="1" ht="0" hidden="1" customHeight="1" x14ac:dyDescent="0.25"/>
    <row r="339" s="34" customFormat="1" ht="0" hidden="1" customHeight="1" x14ac:dyDescent="0.25"/>
    <row r="340" s="34" customFormat="1" ht="0" hidden="1" customHeight="1" x14ac:dyDescent="0.25"/>
    <row r="341" s="34" customFormat="1" ht="0" hidden="1" customHeight="1" x14ac:dyDescent="0.25"/>
    <row r="342" s="34" customFormat="1" ht="0" hidden="1" customHeight="1" x14ac:dyDescent="0.25"/>
    <row r="343" s="34" customFormat="1" ht="0" hidden="1" customHeight="1" x14ac:dyDescent="0.25"/>
    <row r="344" s="34" customFormat="1" ht="0" hidden="1" customHeight="1" x14ac:dyDescent="0.25"/>
    <row r="345" s="34" customFormat="1" ht="0" hidden="1" customHeight="1" x14ac:dyDescent="0.25"/>
    <row r="346" s="34" customFormat="1" ht="0" hidden="1" customHeight="1" x14ac:dyDescent="0.25"/>
    <row r="347" s="34" customFormat="1" ht="0" hidden="1" customHeight="1" x14ac:dyDescent="0.25"/>
    <row r="348" s="34" customFormat="1" ht="0" hidden="1" customHeight="1" x14ac:dyDescent="0.25"/>
    <row r="349" s="34" customFormat="1" ht="0" hidden="1" customHeight="1" x14ac:dyDescent="0.25"/>
    <row r="350" s="34" customFormat="1" ht="0" hidden="1" customHeight="1" x14ac:dyDescent="0.25"/>
    <row r="351" s="34" customFormat="1" ht="0" hidden="1" customHeight="1" x14ac:dyDescent="0.25"/>
    <row r="352" s="34" customFormat="1" ht="0" hidden="1" customHeight="1" x14ac:dyDescent="0.25"/>
    <row r="353" s="34" customFormat="1" ht="0" hidden="1" customHeight="1" x14ac:dyDescent="0.25"/>
    <row r="354" s="34" customFormat="1" ht="0" hidden="1" customHeight="1" x14ac:dyDescent="0.25"/>
    <row r="355" s="34" customFormat="1" ht="0" hidden="1" customHeight="1" x14ac:dyDescent="0.25"/>
    <row r="356" s="34" customFormat="1" ht="0" hidden="1" customHeight="1" x14ac:dyDescent="0.25"/>
    <row r="357" s="34" customFormat="1" ht="0" hidden="1" customHeight="1" x14ac:dyDescent="0.25"/>
    <row r="358" s="34" customFormat="1" ht="0" hidden="1" customHeight="1" x14ac:dyDescent="0.25"/>
    <row r="359" s="34" customFormat="1" ht="0" hidden="1" customHeight="1" x14ac:dyDescent="0.25"/>
    <row r="360" s="34" customFormat="1" ht="0" hidden="1" customHeight="1" x14ac:dyDescent="0.25"/>
    <row r="361" s="34" customFormat="1" ht="0" hidden="1" customHeight="1" x14ac:dyDescent="0.25"/>
    <row r="362" s="34" customFormat="1" ht="0" hidden="1" customHeight="1" x14ac:dyDescent="0.25"/>
    <row r="363" s="34" customFormat="1" ht="0" hidden="1" customHeight="1" x14ac:dyDescent="0.25"/>
    <row r="364" s="34" customFormat="1" ht="0" hidden="1" customHeight="1" x14ac:dyDescent="0.25"/>
    <row r="365" s="34" customFormat="1" ht="0" hidden="1" customHeight="1" x14ac:dyDescent="0.25"/>
    <row r="366" s="34" customFormat="1" ht="0" hidden="1" customHeight="1" x14ac:dyDescent="0.25"/>
    <row r="367" s="34" customFormat="1" ht="0" hidden="1" customHeight="1" x14ac:dyDescent="0.25"/>
    <row r="368" s="34" customFormat="1" ht="0" hidden="1" customHeight="1" x14ac:dyDescent="0.25"/>
    <row r="369" s="34" customFormat="1" ht="0" hidden="1" customHeight="1" x14ac:dyDescent="0.25"/>
    <row r="370" s="34" customFormat="1" ht="0" hidden="1" customHeight="1" x14ac:dyDescent="0.25"/>
    <row r="371" s="34" customFormat="1" ht="0" hidden="1" customHeight="1" x14ac:dyDescent="0.25"/>
    <row r="372" s="34" customFormat="1" ht="0" hidden="1" customHeight="1" x14ac:dyDescent="0.25"/>
    <row r="373" s="34" customFormat="1" ht="0" hidden="1" customHeight="1" x14ac:dyDescent="0.25"/>
    <row r="374" s="34" customFormat="1" ht="0" hidden="1" customHeight="1" x14ac:dyDescent="0.25"/>
    <row r="375" s="34" customFormat="1" ht="0" hidden="1" customHeight="1" x14ac:dyDescent="0.25"/>
    <row r="376" s="34" customFormat="1" ht="0" hidden="1" customHeight="1" x14ac:dyDescent="0.25"/>
    <row r="377" s="34" customFormat="1" ht="0" hidden="1" customHeight="1" x14ac:dyDescent="0.25"/>
    <row r="378" s="34" customFormat="1" ht="0" hidden="1" customHeight="1" x14ac:dyDescent="0.25"/>
    <row r="379" s="34" customFormat="1" ht="0" hidden="1" customHeight="1" x14ac:dyDescent="0.25"/>
    <row r="380" s="34" customFormat="1" ht="0" hidden="1" customHeight="1" x14ac:dyDescent="0.25"/>
    <row r="381" s="34" customFormat="1" ht="0" hidden="1" customHeight="1" x14ac:dyDescent="0.25"/>
    <row r="382" s="34" customFormat="1" ht="0" hidden="1" customHeight="1" x14ac:dyDescent="0.25"/>
    <row r="383" s="34" customFormat="1" ht="0" hidden="1" customHeight="1" x14ac:dyDescent="0.25"/>
    <row r="384" s="34" customFormat="1" ht="0" hidden="1" customHeight="1" x14ac:dyDescent="0.25"/>
    <row r="385" s="34" customFormat="1" ht="0" hidden="1" customHeight="1" x14ac:dyDescent="0.25"/>
    <row r="386" s="34" customFormat="1" ht="0" hidden="1" customHeight="1" x14ac:dyDescent="0.25"/>
    <row r="387" s="34" customFormat="1" ht="0" hidden="1" customHeight="1" x14ac:dyDescent="0.25"/>
    <row r="388" s="34" customFormat="1" ht="0" hidden="1" customHeight="1" x14ac:dyDescent="0.25"/>
    <row r="389" s="34" customFormat="1" ht="0" hidden="1" customHeight="1" x14ac:dyDescent="0.25"/>
    <row r="390" s="34" customFormat="1" ht="0" hidden="1" customHeight="1" x14ac:dyDescent="0.25"/>
    <row r="391" s="34" customFormat="1" ht="0" hidden="1" customHeight="1" x14ac:dyDescent="0.25"/>
    <row r="392" s="34" customFormat="1" ht="0" hidden="1" customHeight="1" x14ac:dyDescent="0.25"/>
    <row r="393" s="34" customFormat="1" ht="0" hidden="1" customHeight="1" x14ac:dyDescent="0.25"/>
    <row r="394" s="34" customFormat="1" ht="0" hidden="1" customHeight="1" x14ac:dyDescent="0.25"/>
    <row r="395" s="34" customFormat="1" ht="0" hidden="1" customHeight="1" x14ac:dyDescent="0.25"/>
    <row r="396" s="34" customFormat="1" ht="0" hidden="1" customHeight="1" x14ac:dyDescent="0.25"/>
    <row r="397" s="34" customFormat="1" ht="0" hidden="1" customHeight="1" x14ac:dyDescent="0.25"/>
    <row r="398" s="34" customFormat="1" ht="0" hidden="1" customHeight="1" x14ac:dyDescent="0.25"/>
    <row r="399" s="34" customFormat="1" ht="0" hidden="1" customHeight="1" x14ac:dyDescent="0.25"/>
    <row r="400" s="34" customFormat="1" ht="0" hidden="1" customHeight="1" x14ac:dyDescent="0.25"/>
    <row r="401" s="34" customFormat="1" ht="0" hidden="1" customHeight="1" x14ac:dyDescent="0.25"/>
    <row r="402" s="34" customFormat="1" ht="0" hidden="1" customHeight="1" x14ac:dyDescent="0.25"/>
    <row r="403" s="34" customFormat="1" ht="0" hidden="1" customHeight="1" x14ac:dyDescent="0.25"/>
    <row r="404" s="34" customFormat="1" ht="0" hidden="1" customHeight="1" x14ac:dyDescent="0.25"/>
    <row r="405" s="34" customFormat="1" ht="0" hidden="1" customHeight="1" x14ac:dyDescent="0.25"/>
    <row r="406" s="34" customFormat="1" ht="0" hidden="1" customHeight="1" x14ac:dyDescent="0.25"/>
    <row r="407" s="34" customFormat="1" ht="0" hidden="1" customHeight="1" x14ac:dyDescent="0.25"/>
    <row r="408" s="34" customFormat="1" ht="0" hidden="1" customHeight="1" x14ac:dyDescent="0.25"/>
    <row r="409" s="34" customFormat="1" ht="0" hidden="1" customHeight="1" x14ac:dyDescent="0.25"/>
    <row r="410" s="34" customFormat="1" ht="0" hidden="1" customHeight="1" x14ac:dyDescent="0.25"/>
    <row r="411" s="34" customFormat="1" ht="0" hidden="1" customHeight="1" x14ac:dyDescent="0.25"/>
    <row r="412" s="34" customFormat="1" ht="0" hidden="1" customHeight="1" x14ac:dyDescent="0.25"/>
    <row r="413" s="34" customFormat="1" ht="0" hidden="1" customHeight="1" x14ac:dyDescent="0.25"/>
    <row r="414" s="34" customFormat="1" ht="0" hidden="1" customHeight="1" x14ac:dyDescent="0.25"/>
    <row r="415" s="34" customFormat="1" ht="0" hidden="1" customHeight="1" x14ac:dyDescent="0.25"/>
    <row r="416" s="34" customFormat="1" ht="0" hidden="1" customHeight="1" x14ac:dyDescent="0.25"/>
    <row r="417" s="34" customFormat="1" ht="0" hidden="1" customHeight="1" x14ac:dyDescent="0.25"/>
    <row r="418" s="34" customFormat="1" ht="0" hidden="1" customHeight="1" x14ac:dyDescent="0.25"/>
    <row r="419" s="34" customFormat="1" ht="0" hidden="1" customHeight="1" x14ac:dyDescent="0.25"/>
    <row r="420" s="34" customFormat="1" ht="0" hidden="1" customHeight="1" x14ac:dyDescent="0.25"/>
    <row r="421" s="34" customFormat="1" ht="0" hidden="1" customHeight="1" x14ac:dyDescent="0.25"/>
    <row r="422" s="34" customFormat="1" ht="0" hidden="1" customHeight="1" x14ac:dyDescent="0.25"/>
    <row r="423" s="34" customFormat="1" ht="0" hidden="1" customHeight="1" x14ac:dyDescent="0.25"/>
    <row r="424" s="34" customFormat="1" ht="0" hidden="1" customHeight="1" x14ac:dyDescent="0.25"/>
    <row r="425" s="34" customFormat="1" ht="0" hidden="1" customHeight="1" x14ac:dyDescent="0.25"/>
    <row r="426" s="34" customFormat="1" ht="0" hidden="1" customHeight="1" x14ac:dyDescent="0.25"/>
    <row r="427" s="34" customFormat="1" ht="0" hidden="1" customHeight="1" x14ac:dyDescent="0.25"/>
    <row r="428" s="34" customFormat="1" ht="0" hidden="1" customHeight="1" x14ac:dyDescent="0.25"/>
    <row r="429" s="34" customFormat="1" ht="0" hidden="1" customHeight="1" x14ac:dyDescent="0.25"/>
    <row r="430" s="34" customFormat="1" ht="0" hidden="1" customHeight="1" x14ac:dyDescent="0.25"/>
    <row r="431" s="34" customFormat="1" ht="0" hidden="1" customHeight="1" x14ac:dyDescent="0.25"/>
    <row r="432" s="34" customFormat="1" ht="0" hidden="1" customHeight="1" x14ac:dyDescent="0.25"/>
    <row r="433" s="34" customFormat="1" ht="0" hidden="1" customHeight="1" x14ac:dyDescent="0.25"/>
    <row r="434" s="34" customFormat="1" ht="0" hidden="1" customHeight="1" x14ac:dyDescent="0.25"/>
    <row r="435" s="34" customFormat="1" ht="0" hidden="1" customHeight="1" x14ac:dyDescent="0.25"/>
    <row r="436" s="34" customFormat="1" ht="0" hidden="1" customHeight="1" x14ac:dyDescent="0.25"/>
    <row r="437" s="34" customFormat="1" ht="0" hidden="1" customHeight="1" x14ac:dyDescent="0.25"/>
    <row r="438" s="34" customFormat="1" ht="0" hidden="1" customHeight="1" x14ac:dyDescent="0.25"/>
    <row r="439" s="34" customFormat="1" ht="0" hidden="1" customHeight="1" x14ac:dyDescent="0.25"/>
    <row r="440" s="34" customFormat="1" ht="0" hidden="1" customHeight="1" x14ac:dyDescent="0.25"/>
    <row r="441" s="34" customFormat="1" ht="0" hidden="1" customHeight="1" x14ac:dyDescent="0.25"/>
    <row r="442" s="34" customFormat="1" ht="0" hidden="1" customHeight="1" x14ac:dyDescent="0.25"/>
    <row r="443" s="34" customFormat="1" ht="0" hidden="1" customHeight="1" x14ac:dyDescent="0.25"/>
    <row r="444" s="34" customFormat="1" ht="0" hidden="1" customHeight="1" x14ac:dyDescent="0.25"/>
    <row r="445" s="34" customFormat="1" ht="0" hidden="1" customHeight="1" x14ac:dyDescent="0.25"/>
    <row r="446" s="34" customFormat="1" ht="0" hidden="1" customHeight="1" x14ac:dyDescent="0.25"/>
    <row r="447" s="34" customFormat="1" ht="0" hidden="1" customHeight="1" x14ac:dyDescent="0.25"/>
    <row r="448" s="34" customFormat="1" ht="0" hidden="1" customHeight="1" x14ac:dyDescent="0.25"/>
    <row r="449" s="34" customFormat="1" ht="0" hidden="1" customHeight="1" x14ac:dyDescent="0.25"/>
    <row r="450" s="34" customFormat="1" ht="0" hidden="1" customHeight="1" x14ac:dyDescent="0.25"/>
    <row r="451" s="34" customFormat="1" ht="0" hidden="1" customHeight="1" x14ac:dyDescent="0.25"/>
    <row r="452" s="34" customFormat="1" ht="0" hidden="1" customHeight="1" x14ac:dyDescent="0.25"/>
    <row r="453" s="34" customFormat="1" ht="0" hidden="1" customHeight="1" x14ac:dyDescent="0.25"/>
    <row r="454" s="34" customFormat="1" ht="0" hidden="1" customHeight="1" x14ac:dyDescent="0.25"/>
    <row r="455" s="34" customFormat="1" ht="0" hidden="1" customHeight="1" x14ac:dyDescent="0.25"/>
    <row r="456" s="34" customFormat="1" ht="0" hidden="1" customHeight="1" x14ac:dyDescent="0.25"/>
    <row r="457" s="34" customFormat="1" ht="0" hidden="1" customHeight="1" x14ac:dyDescent="0.25"/>
    <row r="458" s="34" customFormat="1" ht="0" hidden="1" customHeight="1" x14ac:dyDescent="0.25"/>
    <row r="459" s="34" customFormat="1" ht="0" hidden="1" customHeight="1" x14ac:dyDescent="0.25"/>
    <row r="460" s="34" customFormat="1" ht="0" hidden="1" customHeight="1" x14ac:dyDescent="0.25"/>
    <row r="461" s="34" customFormat="1" ht="0" hidden="1" customHeight="1" x14ac:dyDescent="0.25"/>
    <row r="462" s="34" customFormat="1" ht="0" hidden="1" customHeight="1" x14ac:dyDescent="0.25"/>
    <row r="463" s="34" customFormat="1" ht="0" hidden="1" customHeight="1" x14ac:dyDescent="0.25"/>
    <row r="464" s="34" customFormat="1" ht="0" hidden="1" customHeight="1" x14ac:dyDescent="0.25"/>
    <row r="465" s="34" customFormat="1" ht="0" hidden="1" customHeight="1" x14ac:dyDescent="0.25"/>
    <row r="466" s="34" customFormat="1" ht="0" hidden="1" customHeight="1" x14ac:dyDescent="0.25"/>
    <row r="467" s="34" customFormat="1" ht="0" hidden="1" customHeight="1" x14ac:dyDescent="0.25"/>
    <row r="468" s="34" customFormat="1" ht="0" hidden="1" customHeight="1" x14ac:dyDescent="0.25"/>
    <row r="469" s="34" customFormat="1" ht="0" hidden="1" customHeight="1" x14ac:dyDescent="0.25"/>
    <row r="470" s="34" customFormat="1" ht="0" hidden="1" customHeight="1" x14ac:dyDescent="0.25"/>
    <row r="471" s="34" customFormat="1" ht="0" hidden="1" customHeight="1" x14ac:dyDescent="0.25"/>
    <row r="472" s="34" customFormat="1" ht="0" hidden="1" customHeight="1" x14ac:dyDescent="0.25"/>
    <row r="473" s="34" customFormat="1" ht="0" hidden="1" customHeight="1" x14ac:dyDescent="0.25"/>
    <row r="474" s="34" customFormat="1" ht="0" hidden="1" customHeight="1" x14ac:dyDescent="0.25"/>
    <row r="475" s="34" customFormat="1" ht="0" hidden="1" customHeight="1" x14ac:dyDescent="0.25"/>
    <row r="476" s="34" customFormat="1" ht="0" hidden="1" customHeight="1" x14ac:dyDescent="0.25"/>
    <row r="477" s="34" customFormat="1" ht="0" hidden="1" customHeight="1" x14ac:dyDescent="0.25"/>
    <row r="478" s="34" customFormat="1" ht="0" hidden="1" customHeight="1" x14ac:dyDescent="0.25"/>
    <row r="479" s="34" customFormat="1" ht="0" hidden="1" customHeight="1" x14ac:dyDescent="0.25"/>
    <row r="480" s="34" customFormat="1" ht="0" hidden="1" customHeight="1" x14ac:dyDescent="0.25"/>
    <row r="481" s="34" customFormat="1" ht="0" hidden="1" customHeight="1" x14ac:dyDescent="0.25"/>
    <row r="482" s="34" customFormat="1" ht="0" hidden="1" customHeight="1" x14ac:dyDescent="0.25"/>
    <row r="483" s="34" customFormat="1" ht="0" hidden="1" customHeight="1" x14ac:dyDescent="0.25"/>
    <row r="484" s="34" customFormat="1" ht="0" hidden="1" customHeight="1" x14ac:dyDescent="0.25"/>
    <row r="485" s="34" customFormat="1" ht="0" hidden="1" customHeight="1" x14ac:dyDescent="0.25"/>
    <row r="486" s="34" customFormat="1" ht="0" hidden="1" customHeight="1" x14ac:dyDescent="0.25"/>
    <row r="487" s="34" customFormat="1" ht="0" hidden="1" customHeight="1" x14ac:dyDescent="0.25"/>
    <row r="488" s="34" customFormat="1" ht="0" hidden="1" customHeight="1" x14ac:dyDescent="0.25"/>
    <row r="489" s="34" customFormat="1" ht="0" hidden="1" customHeight="1" x14ac:dyDescent="0.25"/>
    <row r="490" s="34" customFormat="1" ht="0" hidden="1" customHeight="1" x14ac:dyDescent="0.25"/>
    <row r="491" s="34" customFormat="1" ht="0" hidden="1" customHeight="1" x14ac:dyDescent="0.25"/>
    <row r="492" s="34" customFormat="1" ht="0" hidden="1" customHeight="1" x14ac:dyDescent="0.25"/>
    <row r="493" s="34" customFormat="1" ht="0" hidden="1" customHeight="1" x14ac:dyDescent="0.25"/>
    <row r="494" s="34" customFormat="1" ht="0" hidden="1" customHeight="1" x14ac:dyDescent="0.25"/>
    <row r="495" s="34" customFormat="1" ht="0" hidden="1" customHeight="1" x14ac:dyDescent="0.25"/>
    <row r="496" s="34" customFormat="1" ht="0" hidden="1" customHeight="1" x14ac:dyDescent="0.25"/>
    <row r="497" s="34" customFormat="1" ht="0" hidden="1" customHeight="1" x14ac:dyDescent="0.25"/>
    <row r="498" s="34" customFormat="1" ht="0" hidden="1" customHeight="1" x14ac:dyDescent="0.25"/>
    <row r="499" s="34" customFormat="1" ht="0" hidden="1" customHeight="1" x14ac:dyDescent="0.25"/>
    <row r="500" s="34" customFormat="1" ht="0" hidden="1" customHeight="1" x14ac:dyDescent="0.25"/>
    <row r="501" s="34" customFormat="1" ht="0" hidden="1" customHeight="1" x14ac:dyDescent="0.25"/>
    <row r="502" s="34" customFormat="1" ht="0" hidden="1" customHeight="1" x14ac:dyDescent="0.25"/>
    <row r="503" s="34" customFormat="1" ht="0" hidden="1" customHeight="1" x14ac:dyDescent="0.25"/>
    <row r="504" s="34" customFormat="1" ht="0" hidden="1" customHeight="1" x14ac:dyDescent="0.25"/>
    <row r="505" s="34" customFormat="1" ht="0" hidden="1" customHeight="1" x14ac:dyDescent="0.25"/>
    <row r="506" s="34" customFormat="1" ht="0" hidden="1" customHeight="1" x14ac:dyDescent="0.25"/>
    <row r="507" s="34" customFormat="1" ht="0" hidden="1" customHeight="1" x14ac:dyDescent="0.25"/>
    <row r="508" s="34" customFormat="1" ht="0" hidden="1" customHeight="1" x14ac:dyDescent="0.25"/>
    <row r="509" s="34" customFormat="1" ht="0" hidden="1" customHeight="1" x14ac:dyDescent="0.25"/>
    <row r="510" s="34" customFormat="1" ht="0" hidden="1" customHeight="1" x14ac:dyDescent="0.25"/>
    <row r="511" s="34" customFormat="1" ht="0" hidden="1" customHeight="1" x14ac:dyDescent="0.25"/>
    <row r="512" s="34" customFormat="1" ht="0" hidden="1" customHeight="1" x14ac:dyDescent="0.25"/>
    <row r="513" s="34" customFormat="1" ht="0" hidden="1" customHeight="1" x14ac:dyDescent="0.25"/>
    <row r="514" s="34" customFormat="1" ht="0" hidden="1" customHeight="1" x14ac:dyDescent="0.25"/>
    <row r="515" s="34" customFormat="1" ht="0" hidden="1" customHeight="1" x14ac:dyDescent="0.25"/>
    <row r="516" s="34" customFormat="1" ht="0" hidden="1" customHeight="1" x14ac:dyDescent="0.25"/>
    <row r="517" s="34" customFormat="1" ht="0" hidden="1" customHeight="1" x14ac:dyDescent="0.25"/>
    <row r="518" s="34" customFormat="1" ht="0" hidden="1" customHeight="1" x14ac:dyDescent="0.25"/>
    <row r="519" s="34" customFormat="1" ht="0" hidden="1" customHeight="1" x14ac:dyDescent="0.25"/>
    <row r="520" s="34" customFormat="1" ht="0" hidden="1" customHeight="1" x14ac:dyDescent="0.25"/>
    <row r="521" s="34" customFormat="1" ht="0" hidden="1" customHeight="1" x14ac:dyDescent="0.25"/>
    <row r="522" s="34" customFormat="1" ht="0" hidden="1" customHeight="1" x14ac:dyDescent="0.25"/>
    <row r="523" s="34" customFormat="1" ht="0" hidden="1" customHeight="1" x14ac:dyDescent="0.25"/>
    <row r="524" s="34" customFormat="1" ht="0" hidden="1" customHeight="1" x14ac:dyDescent="0.25"/>
    <row r="525" s="34" customFormat="1" ht="0" hidden="1" customHeight="1" x14ac:dyDescent="0.25"/>
    <row r="526" s="34" customFormat="1" ht="0" hidden="1" customHeight="1" x14ac:dyDescent="0.25"/>
    <row r="527" s="34" customFormat="1" ht="0" hidden="1" customHeight="1" x14ac:dyDescent="0.25"/>
    <row r="528" s="34" customFormat="1" ht="0" hidden="1" customHeight="1" x14ac:dyDescent="0.25"/>
    <row r="529" s="34" customFormat="1" ht="0" hidden="1" customHeight="1" x14ac:dyDescent="0.25"/>
    <row r="530" s="34" customFormat="1" ht="0" hidden="1" customHeight="1" x14ac:dyDescent="0.25"/>
    <row r="531" s="34" customFormat="1" ht="0" hidden="1" customHeight="1" x14ac:dyDescent="0.25"/>
    <row r="532" s="34" customFormat="1" ht="0" hidden="1" customHeight="1" x14ac:dyDescent="0.25"/>
    <row r="533" s="34" customFormat="1" ht="0" hidden="1" customHeight="1" x14ac:dyDescent="0.25"/>
    <row r="534" s="34" customFormat="1" ht="0" hidden="1" customHeight="1" x14ac:dyDescent="0.25"/>
    <row r="535" s="34" customFormat="1" ht="0" hidden="1" customHeight="1" x14ac:dyDescent="0.25"/>
    <row r="536" s="34" customFormat="1" ht="0" hidden="1" customHeight="1" x14ac:dyDescent="0.25"/>
    <row r="537" s="34" customFormat="1" ht="0" hidden="1" customHeight="1" x14ac:dyDescent="0.25"/>
    <row r="538" s="34" customFormat="1" ht="0" hidden="1" customHeight="1" x14ac:dyDescent="0.25"/>
    <row r="539" s="34" customFormat="1" ht="0" hidden="1" customHeight="1" x14ac:dyDescent="0.25"/>
    <row r="540" s="34" customFormat="1" ht="0" hidden="1" customHeight="1" x14ac:dyDescent="0.25"/>
    <row r="541" s="34" customFormat="1" ht="0" hidden="1" customHeight="1" x14ac:dyDescent="0.25"/>
    <row r="542" s="34" customFormat="1" ht="0" hidden="1" customHeight="1" x14ac:dyDescent="0.25"/>
    <row r="543" s="34" customFormat="1" ht="0" hidden="1" customHeight="1" x14ac:dyDescent="0.25"/>
    <row r="544" s="34" customFormat="1" ht="0" hidden="1" customHeight="1" x14ac:dyDescent="0.25"/>
    <row r="545" s="34" customFormat="1" ht="0" hidden="1" customHeight="1" x14ac:dyDescent="0.25"/>
    <row r="546" s="34" customFormat="1" ht="0" hidden="1" customHeight="1" x14ac:dyDescent="0.25"/>
    <row r="547" s="34" customFormat="1" ht="0" hidden="1" customHeight="1" x14ac:dyDescent="0.25"/>
    <row r="548" s="34" customFormat="1" ht="0" hidden="1" customHeight="1" x14ac:dyDescent="0.25"/>
    <row r="549" s="34" customFormat="1" ht="0" hidden="1" customHeight="1" x14ac:dyDescent="0.25"/>
    <row r="550" s="34" customFormat="1" ht="0" hidden="1" customHeight="1" x14ac:dyDescent="0.25"/>
    <row r="551" s="34" customFormat="1" ht="0" hidden="1" customHeight="1" x14ac:dyDescent="0.25"/>
    <row r="552" s="34" customFormat="1" ht="0" hidden="1" customHeight="1" x14ac:dyDescent="0.25"/>
    <row r="553" s="34" customFormat="1" ht="0" hidden="1" customHeight="1" x14ac:dyDescent="0.25"/>
    <row r="554" s="34" customFormat="1" ht="0" hidden="1" customHeight="1" x14ac:dyDescent="0.25"/>
    <row r="555" s="34" customFormat="1" ht="0" hidden="1" customHeight="1" x14ac:dyDescent="0.25"/>
    <row r="556" s="34" customFormat="1" ht="0" hidden="1" customHeight="1" x14ac:dyDescent="0.25"/>
    <row r="557" s="34" customFormat="1" ht="0" hidden="1" customHeight="1" x14ac:dyDescent="0.25"/>
    <row r="558" s="34" customFormat="1" ht="0" hidden="1" customHeight="1" x14ac:dyDescent="0.25"/>
    <row r="559" s="34" customFormat="1" ht="0" hidden="1" customHeight="1" x14ac:dyDescent="0.25"/>
    <row r="560" s="34" customFormat="1" ht="0" hidden="1" customHeight="1" x14ac:dyDescent="0.25"/>
    <row r="561" s="34" customFormat="1" ht="0" hidden="1" customHeight="1" x14ac:dyDescent="0.25"/>
    <row r="562" s="34" customFormat="1" ht="0" hidden="1" customHeight="1" x14ac:dyDescent="0.25"/>
    <row r="563" s="34" customFormat="1" ht="0" hidden="1" customHeight="1" x14ac:dyDescent="0.25"/>
    <row r="564" s="34" customFormat="1" ht="0" hidden="1" customHeight="1" x14ac:dyDescent="0.25"/>
    <row r="565" s="34" customFormat="1" ht="0" hidden="1" customHeight="1" x14ac:dyDescent="0.25"/>
    <row r="566" s="34" customFormat="1" ht="0" hidden="1" customHeight="1" x14ac:dyDescent="0.25"/>
    <row r="567" s="34" customFormat="1" ht="0" hidden="1" customHeight="1" x14ac:dyDescent="0.25"/>
    <row r="568" s="34" customFormat="1" ht="0" hidden="1" customHeight="1" x14ac:dyDescent="0.25"/>
    <row r="569" s="34" customFormat="1" ht="0" hidden="1" customHeight="1" x14ac:dyDescent="0.25"/>
    <row r="570" s="34" customFormat="1" ht="0" hidden="1" customHeight="1" x14ac:dyDescent="0.25"/>
    <row r="571" s="34" customFormat="1" ht="0" hidden="1" customHeight="1" x14ac:dyDescent="0.25"/>
    <row r="572" s="34" customFormat="1" ht="0" hidden="1" customHeight="1" x14ac:dyDescent="0.25"/>
    <row r="573" s="34" customFormat="1" ht="0" hidden="1" customHeight="1" x14ac:dyDescent="0.25"/>
    <row r="574" s="34" customFormat="1" ht="0" hidden="1" customHeight="1" x14ac:dyDescent="0.25"/>
    <row r="575" s="34" customFormat="1" ht="0" hidden="1" customHeight="1" x14ac:dyDescent="0.25"/>
    <row r="576" s="34" customFormat="1" ht="0" hidden="1" customHeight="1" x14ac:dyDescent="0.25"/>
    <row r="577" s="34" customFormat="1" ht="0" hidden="1" customHeight="1" x14ac:dyDescent="0.25"/>
    <row r="578" s="34" customFormat="1" ht="0" hidden="1" customHeight="1" x14ac:dyDescent="0.25"/>
    <row r="579" s="34" customFormat="1" ht="0" hidden="1" customHeight="1" x14ac:dyDescent="0.25"/>
    <row r="580" s="34" customFormat="1" ht="0" hidden="1" customHeight="1" x14ac:dyDescent="0.25"/>
    <row r="581" s="34" customFormat="1" ht="0" hidden="1" customHeight="1" x14ac:dyDescent="0.25"/>
    <row r="582" s="34" customFormat="1" ht="0" hidden="1" customHeight="1" x14ac:dyDescent="0.25"/>
    <row r="583" s="34" customFormat="1" ht="0" hidden="1" customHeight="1" x14ac:dyDescent="0.25"/>
    <row r="584" s="34" customFormat="1" ht="0" hidden="1" customHeight="1" x14ac:dyDescent="0.25"/>
    <row r="585" s="34" customFormat="1" ht="0" hidden="1" customHeight="1" x14ac:dyDescent="0.25"/>
    <row r="586" s="34" customFormat="1" ht="0" hidden="1" customHeight="1" x14ac:dyDescent="0.25"/>
    <row r="587" s="34" customFormat="1" ht="0" hidden="1" customHeight="1" x14ac:dyDescent="0.25"/>
    <row r="588" s="34" customFormat="1" ht="0" hidden="1" customHeight="1" x14ac:dyDescent="0.25"/>
    <row r="589" s="34" customFormat="1" ht="0" hidden="1" customHeight="1" x14ac:dyDescent="0.25"/>
    <row r="590" s="34" customFormat="1" ht="0" hidden="1" customHeight="1" x14ac:dyDescent="0.25"/>
    <row r="591" s="34" customFormat="1" ht="0" hidden="1" customHeight="1" x14ac:dyDescent="0.25"/>
    <row r="592" s="34" customFormat="1" ht="0" hidden="1" customHeight="1" x14ac:dyDescent="0.25"/>
    <row r="593" s="34" customFormat="1" ht="0" hidden="1" customHeight="1" x14ac:dyDescent="0.25"/>
    <row r="594" s="34" customFormat="1" ht="0" hidden="1" customHeight="1" x14ac:dyDescent="0.25"/>
    <row r="595" s="34" customFormat="1" ht="0" hidden="1" customHeight="1" x14ac:dyDescent="0.25"/>
    <row r="596" s="34" customFormat="1" ht="0" hidden="1" customHeight="1" x14ac:dyDescent="0.25"/>
    <row r="597" s="34" customFormat="1" ht="0" hidden="1" customHeight="1" x14ac:dyDescent="0.25"/>
    <row r="598" s="34" customFormat="1" ht="0" hidden="1" customHeight="1" x14ac:dyDescent="0.25"/>
    <row r="599" s="34" customFormat="1" ht="0" hidden="1" customHeight="1" x14ac:dyDescent="0.25"/>
    <row r="600" s="34" customFormat="1" ht="0" hidden="1" customHeight="1" x14ac:dyDescent="0.25"/>
    <row r="601" s="34" customFormat="1" ht="0" hidden="1" customHeight="1" x14ac:dyDescent="0.25"/>
    <row r="602" s="34" customFormat="1" ht="0" hidden="1" customHeight="1" x14ac:dyDescent="0.25"/>
    <row r="603" s="34" customFormat="1" ht="0" hidden="1" customHeight="1" x14ac:dyDescent="0.25"/>
    <row r="604" s="34" customFormat="1" ht="0" hidden="1" customHeight="1" x14ac:dyDescent="0.25"/>
    <row r="605" s="34" customFormat="1" ht="0" hidden="1" customHeight="1" x14ac:dyDescent="0.25"/>
    <row r="606" s="34" customFormat="1" ht="0" hidden="1" customHeight="1" x14ac:dyDescent="0.25"/>
    <row r="607" s="34" customFormat="1" ht="0" hidden="1" customHeight="1" x14ac:dyDescent="0.25"/>
    <row r="608" s="34" customFormat="1" ht="0" hidden="1" customHeight="1" x14ac:dyDescent="0.25"/>
    <row r="609" s="34" customFormat="1" ht="0" hidden="1" customHeight="1" x14ac:dyDescent="0.25"/>
    <row r="610" s="34" customFormat="1" ht="0" hidden="1" customHeight="1" x14ac:dyDescent="0.25"/>
    <row r="611" s="34" customFormat="1" ht="0" hidden="1" customHeight="1" x14ac:dyDescent="0.25"/>
    <row r="612" s="34" customFormat="1" ht="0" hidden="1" customHeight="1" x14ac:dyDescent="0.25"/>
    <row r="613" s="34" customFormat="1" ht="0" hidden="1" customHeight="1" x14ac:dyDescent="0.25"/>
    <row r="614" s="34" customFormat="1" ht="0" hidden="1" customHeight="1" x14ac:dyDescent="0.25"/>
    <row r="615" s="34" customFormat="1" ht="0" hidden="1" customHeight="1" x14ac:dyDescent="0.25"/>
    <row r="616" s="34" customFormat="1" ht="0" hidden="1" customHeight="1" x14ac:dyDescent="0.25"/>
    <row r="617" s="34" customFormat="1" ht="0" hidden="1" customHeight="1" x14ac:dyDescent="0.25"/>
    <row r="618" s="34" customFormat="1" ht="0" hidden="1" customHeight="1" x14ac:dyDescent="0.25"/>
    <row r="619" s="34" customFormat="1" ht="0" hidden="1" customHeight="1" x14ac:dyDescent="0.25"/>
    <row r="620" s="34" customFormat="1" ht="0" hidden="1" customHeight="1" x14ac:dyDescent="0.25"/>
    <row r="621" s="34" customFormat="1" ht="0" hidden="1" customHeight="1" x14ac:dyDescent="0.25"/>
    <row r="622" s="34" customFormat="1" ht="0" hidden="1" customHeight="1" x14ac:dyDescent="0.25"/>
    <row r="623" s="34" customFormat="1" ht="0" hidden="1" customHeight="1" x14ac:dyDescent="0.25"/>
    <row r="624" s="34" customFormat="1" ht="0" hidden="1" customHeight="1" x14ac:dyDescent="0.25"/>
    <row r="625" s="34" customFormat="1" ht="0" hidden="1" customHeight="1" x14ac:dyDescent="0.25"/>
    <row r="626" s="34" customFormat="1" ht="0" hidden="1" customHeight="1" x14ac:dyDescent="0.25"/>
    <row r="627" s="34" customFormat="1" ht="0" hidden="1" customHeight="1" x14ac:dyDescent="0.25"/>
    <row r="628" s="34" customFormat="1" ht="0" hidden="1" customHeight="1" x14ac:dyDescent="0.25"/>
    <row r="629" s="34" customFormat="1" ht="0" hidden="1" customHeight="1" x14ac:dyDescent="0.25"/>
    <row r="630" s="34" customFormat="1" ht="0" hidden="1" customHeight="1" x14ac:dyDescent="0.25"/>
    <row r="631" s="34" customFormat="1" ht="0" hidden="1" customHeight="1" x14ac:dyDescent="0.25"/>
    <row r="632" s="34" customFormat="1" ht="0" hidden="1" customHeight="1" x14ac:dyDescent="0.25"/>
    <row r="633" s="34" customFormat="1" ht="0" hidden="1" customHeight="1" x14ac:dyDescent="0.25"/>
    <row r="634" s="34" customFormat="1" ht="0" hidden="1" customHeight="1" x14ac:dyDescent="0.25"/>
    <row r="635" s="34" customFormat="1" ht="0" hidden="1" customHeight="1" x14ac:dyDescent="0.25"/>
    <row r="636" s="34" customFormat="1" ht="0" hidden="1" customHeight="1" x14ac:dyDescent="0.25"/>
    <row r="637" s="34" customFormat="1" ht="0" hidden="1" customHeight="1" x14ac:dyDescent="0.25"/>
    <row r="638" s="34" customFormat="1" ht="0" hidden="1" customHeight="1" x14ac:dyDescent="0.25"/>
    <row r="639" s="34" customFormat="1" ht="0" hidden="1" customHeight="1" x14ac:dyDescent="0.25"/>
    <row r="640" s="34" customFormat="1" ht="0" hidden="1" customHeight="1" x14ac:dyDescent="0.25"/>
    <row r="641" s="34" customFormat="1" ht="0" hidden="1" customHeight="1" x14ac:dyDescent="0.25"/>
    <row r="642" s="34" customFormat="1" ht="0" hidden="1" customHeight="1" x14ac:dyDescent="0.25"/>
    <row r="643" s="34" customFormat="1" ht="0" hidden="1" customHeight="1" x14ac:dyDescent="0.25"/>
    <row r="644" s="34" customFormat="1" ht="0" hidden="1" customHeight="1" x14ac:dyDescent="0.25"/>
    <row r="645" s="34" customFormat="1" ht="0" hidden="1" customHeight="1" x14ac:dyDescent="0.25"/>
    <row r="646" s="34" customFormat="1" ht="0" hidden="1" customHeight="1" x14ac:dyDescent="0.25"/>
    <row r="647" s="34" customFormat="1" ht="0" hidden="1" customHeight="1" x14ac:dyDescent="0.25"/>
    <row r="648" s="34" customFormat="1" ht="0" hidden="1" customHeight="1" x14ac:dyDescent="0.25"/>
    <row r="649" s="34" customFormat="1" ht="0" hidden="1" customHeight="1" x14ac:dyDescent="0.25"/>
    <row r="650" s="34" customFormat="1" ht="0" hidden="1" customHeight="1" x14ac:dyDescent="0.25"/>
    <row r="651" s="34" customFormat="1" ht="0" hidden="1" customHeight="1" x14ac:dyDescent="0.25"/>
    <row r="652" s="34" customFormat="1" ht="0" hidden="1" customHeight="1" x14ac:dyDescent="0.25"/>
    <row r="653" s="34" customFormat="1" ht="0" hidden="1" customHeight="1" x14ac:dyDescent="0.25"/>
    <row r="654" s="34" customFormat="1" ht="0" hidden="1" customHeight="1" x14ac:dyDescent="0.25"/>
    <row r="655" s="34" customFormat="1" ht="0" hidden="1" customHeight="1" x14ac:dyDescent="0.25"/>
    <row r="656" s="34" customFormat="1" ht="0" hidden="1" customHeight="1" x14ac:dyDescent="0.25"/>
    <row r="657" s="34" customFormat="1" ht="0" hidden="1" customHeight="1" x14ac:dyDescent="0.25"/>
    <row r="658" s="34" customFormat="1" ht="0" hidden="1" customHeight="1" x14ac:dyDescent="0.25"/>
    <row r="659" s="34" customFormat="1" ht="0" hidden="1" customHeight="1" x14ac:dyDescent="0.25"/>
  </sheetData>
  <sheetProtection sheet="1" formatCells="0" formatColumns="0" formatRows="0" insertColumns="0" insertRows="0" insertHyperlinks="0" deleteColumns="0" deleteRows="0" sort="0" autoFilter="0" pivotTables="0"/>
  <mergeCells count="6">
    <mergeCell ref="A24:D24"/>
    <mergeCell ref="A1:D1"/>
    <mergeCell ref="A2:B2"/>
    <mergeCell ref="A3:B3"/>
    <mergeCell ref="A4:B4"/>
    <mergeCell ref="A5:D5"/>
  </mergeCells>
  <dataValidations count="7">
    <dataValidation operator="greaterThanOrEqual" allowBlank="1" showErrorMessage="1" errorTitle="BUDGETED INDIRECT COSTS" error="Enter the actual Indirect Costs to be used for this period, rounded DOWN to the nearest dollar." promptTitle="Total Budgeted Indirect Costs" prompt="Enter the actual Indirect Costs being charged during this period.  This should be not greater than the Total Allowable Indirect Costs." sqref="C27" xr:uid="{00000000-0002-0000-0F00-000000000000}"/>
    <dataValidation operator="greaterThanOrEqual" allowBlank="1" showInputMessage="1" showErrorMessage="1" errorTitle="LESS EXCLUDED COSTS" error="Enter the Excluded Cost amount for this subaward, rounded to the nearest dollar." sqref="C16:C22" xr:uid="{00000000-0002-0000-0F00-000001000000}"/>
    <dataValidation allowBlank="1" showInputMessage="1" showErrorMessage="1" sqref="E5:E7" xr:uid="{00000000-0002-0000-0F00-000002000000}"/>
    <dataValidation type="list" allowBlank="1" showInputMessage="1" showErrorMessage="1" sqref="C7:C8" xr:uid="{00000000-0002-0000-0F00-000003000000}">
      <formula1>"(Select),10% de Minimis, S/W, SW&amp;B, TDC, MTDC, Other"</formula1>
    </dataValidation>
    <dataValidation operator="greaterThanOrEqual" allowBlank="1" showInputMessage="1" showErrorMessage="1" sqref="A11:A12 D11:D12" xr:uid="{00000000-0002-0000-0F00-000004000000}"/>
    <dataValidation type="whole" operator="greaterThanOrEqual" allowBlank="1" showInputMessage="1" showErrorMessage="1" errorTitle="ICR Summary" error="Round down to the nearest dollar.  Decimals are not allowed." sqref="B11:C12 B16:B22" xr:uid="{00000000-0002-0000-0F00-000005000000}">
      <formula1>0</formula1>
    </dataValidation>
    <dataValidation type="list" allowBlank="1" showInputMessage="1" showErrorMessage="1" sqref="D2" xr:uid="{03E3F38D-17F0-46EA-9223-D86129F4188B}">
      <formula1>"Application, Modification"</formula1>
    </dataValidation>
  </dataValidations>
  <printOptions horizontalCentered="1"/>
  <pageMargins left="0.15" right="0.15" top="0.5" bottom="0.5" header="0.15" footer="0.15"/>
  <pageSetup scale="40" fitToHeight="0" orientation="portrait" r:id="rId1"/>
  <headerFooter scaleWithDoc="0">
    <oddHeader>&amp;C&amp;"Century Gothic,Regular"&amp;8CALIFORNIA GOVERNOR'S OFFICE OF EMERGENCY SERVICES (Cal OES)</oddHeader>
    <oddFooter>&amp;L&amp;"Century Gothic,Regular"&amp;8FY 2023 EOCGP FMFW (Macro) v.23&amp;C&amp;"Century Gothic,Regular"&amp;8&amp;P of &amp;N&amp;R&amp;"Century Gothic,Regular"&amp;8&amp;A</oddFooter>
  </headerFooter>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pproval1">
    <tabColor theme="4"/>
    <pageSetUpPr fitToPage="1"/>
  </sheetPr>
  <dimension ref="A1:Q63"/>
  <sheetViews>
    <sheetView showGridLines="0" showZeros="0" zoomScale="65" zoomScaleNormal="65" zoomScaleSheetLayoutView="50" zoomScalePageLayoutView="55" workbookViewId="0">
      <selection sqref="A1:N1"/>
    </sheetView>
  </sheetViews>
  <sheetFormatPr defaultColWidth="0" defaultRowHeight="0" customHeight="1" zeroHeight="1" x14ac:dyDescent="0.25"/>
  <cols>
    <col min="1" max="1" width="16.6640625" style="193" customWidth="1"/>
    <col min="2" max="13" width="15.6640625" style="179" customWidth="1"/>
    <col min="14" max="14" width="15.109375" style="179" customWidth="1"/>
    <col min="15" max="15" width="0.109375" style="179" customWidth="1"/>
    <col min="16" max="16" width="9.44140625" style="179" hidden="1" customWidth="1"/>
    <col min="17" max="16384" width="9.109375" style="179" hidden="1"/>
  </cols>
  <sheetData>
    <row r="1" spans="1:17" ht="35.1" customHeight="1" x14ac:dyDescent="0.25">
      <c r="A1" s="849" t="s">
        <v>503</v>
      </c>
      <c r="B1" s="849"/>
      <c r="C1" s="849"/>
      <c r="D1" s="849"/>
      <c r="E1" s="849"/>
      <c r="F1" s="849"/>
      <c r="G1" s="849"/>
      <c r="H1" s="849"/>
      <c r="I1" s="849"/>
      <c r="J1" s="849"/>
      <c r="K1" s="849"/>
      <c r="L1" s="849"/>
      <c r="M1" s="849"/>
      <c r="N1" s="849"/>
      <c r="O1" s="178"/>
      <c r="P1" s="178"/>
    </row>
    <row r="2" spans="1:17" ht="20.100000000000001" customHeight="1" x14ac:dyDescent="0.25">
      <c r="A2" s="850" t="s">
        <v>504</v>
      </c>
      <c r="B2" s="851"/>
      <c r="C2" s="851"/>
      <c r="D2" s="851"/>
      <c r="E2" s="851"/>
      <c r="F2" s="851"/>
      <c r="G2" s="851"/>
      <c r="H2" s="851"/>
      <c r="I2" s="851"/>
      <c r="J2" s="851"/>
      <c r="K2" s="851"/>
      <c r="L2" s="851"/>
      <c r="M2" s="851"/>
      <c r="N2" s="851"/>
      <c r="O2" s="178"/>
      <c r="P2" s="178"/>
    </row>
    <row r="3" spans="1:17" s="180" customFormat="1" ht="32.1" customHeight="1" x14ac:dyDescent="0.35">
      <c r="A3" s="852">
        <f>Facesheet!$C$6</f>
        <v>0</v>
      </c>
      <c r="B3" s="852"/>
      <c r="C3" s="852"/>
      <c r="D3" s="852"/>
      <c r="E3" s="852"/>
      <c r="F3" s="852"/>
      <c r="G3" s="852"/>
      <c r="H3" s="852"/>
      <c r="I3" s="852"/>
      <c r="J3" s="853"/>
      <c r="K3" s="383" t="s">
        <v>599</v>
      </c>
      <c r="L3" s="854" t="s">
        <v>539</v>
      </c>
      <c r="M3" s="854"/>
      <c r="N3" s="854"/>
      <c r="O3" s="377"/>
      <c r="P3" s="377"/>
    </row>
    <row r="4" spans="1:17" s="182" customFormat="1" ht="24.9" customHeight="1" x14ac:dyDescent="0.4">
      <c r="A4" s="686">
        <f>Facesheet!$F$2</f>
        <v>0</v>
      </c>
      <c r="B4" s="855"/>
      <c r="C4" s="855"/>
      <c r="D4" s="855"/>
      <c r="E4" s="855"/>
      <c r="F4" s="855"/>
      <c r="G4" s="855"/>
      <c r="H4" s="855"/>
      <c r="I4" s="855"/>
      <c r="J4" s="855"/>
      <c r="K4" s="855"/>
      <c r="L4" s="855"/>
      <c r="M4" s="855"/>
      <c r="N4" s="855"/>
      <c r="O4" s="181"/>
      <c r="P4" s="181"/>
    </row>
    <row r="5" spans="1:17" s="182" customFormat="1" ht="24.9" customHeight="1" x14ac:dyDescent="0.25">
      <c r="A5" s="687" t="str">
        <f>Facesheet!$J$2</f>
        <v>2023-0001</v>
      </c>
      <c r="B5" s="838"/>
      <c r="C5" s="838"/>
      <c r="D5" s="838"/>
      <c r="E5" s="838"/>
      <c r="F5" s="838"/>
      <c r="G5" s="838"/>
      <c r="H5" s="838"/>
      <c r="I5" s="838"/>
      <c r="J5" s="838"/>
      <c r="K5" s="838"/>
      <c r="L5" s="838"/>
      <c r="M5" s="838"/>
      <c r="N5" s="838"/>
      <c r="O5" s="181"/>
      <c r="P5" s="181"/>
    </row>
    <row r="6" spans="1:17" s="182" customFormat="1" ht="129.9" customHeight="1" x14ac:dyDescent="0.25">
      <c r="A6" s="839" t="s">
        <v>505</v>
      </c>
      <c r="B6" s="839"/>
      <c r="C6" s="839"/>
      <c r="D6" s="839"/>
      <c r="E6" s="839"/>
      <c r="F6" s="839"/>
      <c r="G6" s="839"/>
      <c r="H6" s="839"/>
      <c r="I6" s="839"/>
      <c r="J6" s="839"/>
      <c r="K6" s="839"/>
      <c r="L6" s="839"/>
      <c r="M6" s="839"/>
      <c r="N6" s="839"/>
      <c r="O6" s="181"/>
      <c r="P6" s="181"/>
    </row>
    <row r="7" spans="1:17" s="182" customFormat="1" ht="39.9" customHeight="1" thickBot="1" x14ac:dyDescent="0.3">
      <c r="A7" s="856" t="s">
        <v>506</v>
      </c>
      <c r="B7" s="856"/>
      <c r="C7" s="842"/>
      <c r="D7" s="842"/>
      <c r="E7" s="842"/>
      <c r="F7" s="183"/>
      <c r="G7" s="181"/>
      <c r="H7" s="857">
        <f>Facesheet!$H$12</f>
        <v>45078</v>
      </c>
      <c r="I7" s="858"/>
      <c r="J7" s="858"/>
      <c r="K7" s="184" t="s">
        <v>507</v>
      </c>
      <c r="L7" s="857" t="str">
        <f>Facesheet!$J$12</f>
        <v>February 28 ,2026</v>
      </c>
      <c r="M7" s="858"/>
      <c r="N7" s="858"/>
      <c r="O7" s="181"/>
      <c r="P7" s="181"/>
      <c r="Q7" s="181"/>
    </row>
    <row r="8" spans="1:17" s="182" customFormat="1" ht="19.5" customHeight="1" x14ac:dyDescent="0.25">
      <c r="A8" s="859"/>
      <c r="B8" s="859"/>
      <c r="C8" s="859"/>
      <c r="D8" s="859"/>
      <c r="E8" s="859"/>
      <c r="F8" s="859"/>
      <c r="G8" s="859"/>
      <c r="H8" s="845" t="s">
        <v>598</v>
      </c>
      <c r="I8" s="845"/>
      <c r="J8" s="845"/>
      <c r="K8" s="185"/>
      <c r="L8" s="831" t="s">
        <v>597</v>
      </c>
      <c r="M8" s="831"/>
      <c r="N8" s="831"/>
      <c r="O8" s="181"/>
      <c r="P8" s="181"/>
      <c r="Q8" s="181"/>
    </row>
    <row r="9" spans="1:17" s="182" customFormat="1" ht="20.100000000000001" customHeight="1" x14ac:dyDescent="0.25">
      <c r="A9" s="841"/>
      <c r="B9" s="841"/>
      <c r="C9" s="841"/>
      <c r="D9" s="841"/>
      <c r="E9" s="841"/>
      <c r="F9" s="841"/>
      <c r="G9" s="841"/>
      <c r="H9" s="841"/>
      <c r="I9" s="841"/>
      <c r="J9" s="841"/>
      <c r="K9" s="841"/>
      <c r="L9" s="841"/>
      <c r="M9" s="841"/>
      <c r="N9" s="841"/>
      <c r="O9" s="181"/>
      <c r="P9" s="181"/>
      <c r="Q9" s="181"/>
    </row>
    <row r="10" spans="1:17" s="182" customFormat="1" ht="39.9" customHeight="1" thickBot="1" x14ac:dyDescent="0.3">
      <c r="A10" s="841"/>
      <c r="B10" s="841"/>
      <c r="C10" s="841"/>
      <c r="D10" s="841"/>
      <c r="E10" s="841"/>
      <c r="F10" s="841"/>
      <c r="G10" s="841"/>
      <c r="H10" s="842"/>
      <c r="I10" s="842"/>
      <c r="J10" s="842"/>
      <c r="K10" s="181"/>
      <c r="L10" s="843"/>
      <c r="M10" s="843"/>
      <c r="N10" s="843"/>
      <c r="O10" s="181"/>
      <c r="P10" s="181"/>
      <c r="Q10" s="181"/>
    </row>
    <row r="11" spans="1:17" s="182" customFormat="1" ht="20.100000000000001" customHeight="1" x14ac:dyDescent="0.25">
      <c r="A11" s="844"/>
      <c r="B11" s="844"/>
      <c r="C11" s="844"/>
      <c r="D11" s="844"/>
      <c r="E11" s="844"/>
      <c r="F11" s="844"/>
      <c r="G11" s="844"/>
      <c r="H11" s="845" t="s">
        <v>124</v>
      </c>
      <c r="I11" s="845"/>
      <c r="J11" s="845"/>
      <c r="K11" s="186"/>
      <c r="L11" s="845" t="s">
        <v>19</v>
      </c>
      <c r="M11" s="845"/>
      <c r="N11" s="845"/>
      <c r="O11" s="181"/>
      <c r="P11" s="181"/>
    </row>
    <row r="12" spans="1:17" s="182" customFormat="1" ht="24.9" customHeight="1" x14ac:dyDescent="0.25">
      <c r="A12" s="846" t="s">
        <v>508</v>
      </c>
      <c r="B12" s="846"/>
      <c r="C12" s="846"/>
      <c r="D12" s="846"/>
      <c r="E12" s="846"/>
      <c r="F12" s="846"/>
      <c r="G12" s="846"/>
      <c r="H12" s="846"/>
      <c r="I12" s="846"/>
      <c r="J12" s="846"/>
      <c r="K12" s="846"/>
      <c r="L12" s="846"/>
      <c r="M12" s="846"/>
      <c r="N12" s="846"/>
      <c r="O12" s="181"/>
      <c r="P12" s="181"/>
    </row>
    <row r="13" spans="1:17" s="182" customFormat="1" ht="20.100000000000001" customHeight="1" x14ac:dyDescent="0.25">
      <c r="A13" s="847" t="s">
        <v>509</v>
      </c>
      <c r="B13" s="847"/>
      <c r="C13" s="847"/>
      <c r="D13" s="847"/>
      <c r="E13" s="847"/>
      <c r="F13" s="847"/>
      <c r="G13" s="847"/>
      <c r="H13" s="847"/>
      <c r="I13" s="847"/>
      <c r="J13" s="847"/>
      <c r="K13" s="847"/>
      <c r="L13" s="847"/>
      <c r="M13" s="847"/>
      <c r="N13" s="847"/>
      <c r="O13" s="181"/>
      <c r="P13" s="181"/>
    </row>
    <row r="14" spans="1:17" s="182" customFormat="1" ht="20.100000000000001" customHeight="1" x14ac:dyDescent="0.25">
      <c r="A14" s="847"/>
      <c r="B14" s="847"/>
      <c r="C14" s="847"/>
      <c r="D14" s="847"/>
      <c r="E14" s="847"/>
      <c r="F14" s="847"/>
      <c r="G14" s="847"/>
      <c r="H14" s="847"/>
      <c r="I14" s="847"/>
      <c r="J14" s="847"/>
      <c r="K14" s="847"/>
      <c r="L14" s="847"/>
      <c r="M14" s="847"/>
      <c r="N14" s="847"/>
      <c r="O14" s="181"/>
      <c r="P14" s="181"/>
    </row>
    <row r="15" spans="1:17" s="182" customFormat="1" ht="20.100000000000001" customHeight="1" x14ac:dyDescent="0.25">
      <c r="A15" s="847"/>
      <c r="B15" s="847"/>
      <c r="C15" s="847"/>
      <c r="D15" s="847"/>
      <c r="E15" s="847"/>
      <c r="F15" s="847"/>
      <c r="G15" s="847"/>
      <c r="H15" s="847"/>
      <c r="I15" s="847"/>
      <c r="J15" s="847"/>
      <c r="K15" s="847"/>
      <c r="L15" s="847"/>
      <c r="M15" s="847"/>
      <c r="N15" s="847"/>
      <c r="O15" s="181"/>
      <c r="P15" s="181"/>
    </row>
    <row r="16" spans="1:17" s="182" customFormat="1" ht="24.9" customHeight="1" x14ac:dyDescent="0.25">
      <c r="A16" s="848" t="s">
        <v>510</v>
      </c>
      <c r="B16" s="848"/>
      <c r="C16" s="848"/>
      <c r="D16" s="848"/>
      <c r="E16" s="848"/>
      <c r="F16" s="848"/>
      <c r="G16" s="848"/>
      <c r="H16" s="848"/>
      <c r="I16" s="848"/>
      <c r="J16" s="848"/>
      <c r="K16" s="848"/>
      <c r="L16" s="848"/>
      <c r="M16" s="848"/>
      <c r="N16" s="848"/>
      <c r="O16" s="187"/>
      <c r="P16" s="181"/>
    </row>
    <row r="17" spans="1:16" s="182" customFormat="1" ht="80.099999999999994" customHeight="1" x14ac:dyDescent="0.25">
      <c r="A17" s="847" t="s">
        <v>511</v>
      </c>
      <c r="B17" s="847"/>
      <c r="C17" s="847"/>
      <c r="D17" s="847"/>
      <c r="E17" s="847"/>
      <c r="F17" s="847"/>
      <c r="G17" s="847"/>
      <c r="H17" s="847"/>
      <c r="I17" s="847"/>
      <c r="J17" s="847"/>
      <c r="K17" s="847"/>
      <c r="L17" s="847"/>
      <c r="M17" s="847"/>
      <c r="N17" s="847"/>
      <c r="O17" s="187"/>
      <c r="P17" s="181"/>
    </row>
    <row r="18" spans="1:16" s="182" customFormat="1" ht="20.100000000000001" customHeight="1" x14ac:dyDescent="0.25">
      <c r="A18" s="382"/>
      <c r="B18" s="382"/>
      <c r="C18" s="382"/>
      <c r="D18" s="382"/>
      <c r="E18" s="382"/>
      <c r="F18" s="382"/>
      <c r="G18" s="382"/>
      <c r="H18" s="382"/>
      <c r="I18" s="382"/>
      <c r="J18" s="382"/>
      <c r="K18" s="382"/>
      <c r="L18" s="382"/>
      <c r="M18" s="382"/>
      <c r="N18" s="382"/>
      <c r="O18" s="187"/>
      <c r="P18" s="181"/>
    </row>
    <row r="19" spans="1:16" s="182" customFormat="1" ht="20.100000000000001" customHeight="1" x14ac:dyDescent="0.25">
      <c r="A19" s="834"/>
      <c r="B19" s="834"/>
      <c r="C19" s="834"/>
      <c r="D19" s="834"/>
      <c r="E19" s="834"/>
      <c r="F19" s="834"/>
      <c r="G19" s="834"/>
      <c r="H19" s="840"/>
      <c r="I19" s="828">
        <f>PayAddress</f>
        <v>0</v>
      </c>
      <c r="J19" s="828"/>
      <c r="K19" s="828"/>
      <c r="L19" s="828"/>
      <c r="M19" s="828"/>
      <c r="N19" s="828"/>
      <c r="O19" s="187"/>
      <c r="P19" s="181"/>
    </row>
    <row r="20" spans="1:16" s="182" customFormat="1" ht="20.100000000000001" customHeight="1" x14ac:dyDescent="0.25">
      <c r="A20" s="835"/>
      <c r="B20" s="835"/>
      <c r="C20" s="835"/>
      <c r="D20" s="835"/>
      <c r="E20" s="835"/>
      <c r="F20" s="835"/>
      <c r="G20" s="835"/>
      <c r="H20" s="840"/>
      <c r="I20" s="836"/>
      <c r="J20" s="836"/>
      <c r="K20" s="836"/>
      <c r="L20" s="836"/>
      <c r="M20" s="836"/>
      <c r="N20" s="836"/>
      <c r="O20" s="187"/>
      <c r="P20" s="181"/>
    </row>
    <row r="21" spans="1:16" s="182" customFormat="1" ht="20.100000000000001" customHeight="1" x14ac:dyDescent="0.25">
      <c r="A21" s="837" t="s">
        <v>512</v>
      </c>
      <c r="B21" s="837"/>
      <c r="C21" s="837"/>
      <c r="D21" s="837"/>
      <c r="E21" s="837"/>
      <c r="F21" s="837"/>
      <c r="G21" s="837"/>
      <c r="H21" s="380"/>
      <c r="I21" s="837" t="s">
        <v>596</v>
      </c>
      <c r="J21" s="837"/>
      <c r="K21" s="837"/>
      <c r="L21" s="837"/>
      <c r="M21" s="837"/>
      <c r="N21" s="837"/>
      <c r="O21" s="187"/>
      <c r="P21" s="181"/>
    </row>
    <row r="22" spans="1:16" s="182" customFormat="1" ht="20.100000000000001" customHeight="1" x14ac:dyDescent="0.25">
      <c r="A22" s="828"/>
      <c r="B22" s="828"/>
      <c r="C22" s="828"/>
      <c r="D22" s="828"/>
      <c r="E22" s="828"/>
      <c r="F22" s="828"/>
      <c r="G22" s="828"/>
      <c r="H22" s="828"/>
      <c r="I22" s="828"/>
      <c r="J22" s="828"/>
      <c r="K22" s="828"/>
      <c r="L22" s="828"/>
      <c r="M22" s="828"/>
      <c r="N22" s="828"/>
      <c r="O22" s="187"/>
      <c r="P22" s="181"/>
    </row>
    <row r="23" spans="1:16" s="182" customFormat="1" ht="20.100000000000001" customHeight="1" x14ac:dyDescent="0.25">
      <c r="A23" s="834"/>
      <c r="B23" s="834"/>
      <c r="C23" s="834"/>
      <c r="D23" s="834"/>
      <c r="E23" s="834"/>
      <c r="F23" s="834"/>
      <c r="G23" s="834"/>
      <c r="H23" s="833"/>
      <c r="I23" s="828" t="str">
        <f>IF(NOT(ISBLANK(PayCity)),PayCity &amp; ", CA  " &amp; PayZIP,"")</f>
        <v/>
      </c>
      <c r="J23" s="828"/>
      <c r="K23" s="828"/>
      <c r="L23" s="828"/>
      <c r="M23" s="828"/>
      <c r="N23" s="828"/>
      <c r="O23" s="187"/>
      <c r="P23" s="181"/>
    </row>
    <row r="24" spans="1:16" s="381" customFormat="1" ht="20.100000000000001" customHeight="1" x14ac:dyDescent="0.25">
      <c r="A24" s="835"/>
      <c r="B24" s="835"/>
      <c r="C24" s="835"/>
      <c r="D24" s="835"/>
      <c r="E24" s="835"/>
      <c r="F24" s="835"/>
      <c r="G24" s="835"/>
      <c r="H24" s="833"/>
      <c r="I24" s="836"/>
      <c r="J24" s="836"/>
      <c r="K24" s="836"/>
      <c r="L24" s="836"/>
      <c r="M24" s="836"/>
      <c r="N24" s="836"/>
    </row>
    <row r="25" spans="1:16" s="182" customFormat="1" ht="20.100000000000001" customHeight="1" x14ac:dyDescent="0.25">
      <c r="A25" s="826" t="s">
        <v>513</v>
      </c>
      <c r="B25" s="826"/>
      <c r="C25" s="826"/>
      <c r="D25" s="826"/>
      <c r="E25" s="826"/>
      <c r="F25" s="826"/>
      <c r="G25" s="826"/>
      <c r="H25" s="380"/>
      <c r="I25" s="827" t="s">
        <v>595</v>
      </c>
      <c r="J25" s="827"/>
      <c r="K25" s="827"/>
      <c r="L25" s="827"/>
      <c r="M25" s="827"/>
      <c r="N25" s="827"/>
      <c r="O25" s="181"/>
      <c r="P25" s="181"/>
    </row>
    <row r="26" spans="1:16" s="182" customFormat="1" ht="20.100000000000001" customHeight="1" x14ac:dyDescent="0.25">
      <c r="A26" s="828"/>
      <c r="B26" s="828"/>
      <c r="C26" s="828"/>
      <c r="D26" s="828"/>
      <c r="E26" s="828"/>
      <c r="F26" s="828"/>
      <c r="G26" s="828"/>
      <c r="H26" s="828"/>
      <c r="I26" s="828"/>
      <c r="J26" s="828"/>
      <c r="K26" s="828"/>
      <c r="L26" s="828"/>
      <c r="M26" s="828"/>
      <c r="N26" s="828"/>
      <c r="O26" s="181"/>
      <c r="P26" s="181"/>
    </row>
    <row r="27" spans="1:16" s="182" customFormat="1" ht="20.100000000000001" customHeight="1" x14ac:dyDescent="0.25">
      <c r="A27" s="829"/>
      <c r="B27" s="829"/>
      <c r="C27" s="829"/>
      <c r="D27" s="829"/>
      <c r="E27" s="829"/>
      <c r="F27" s="829"/>
      <c r="G27" s="829"/>
      <c r="H27" s="833"/>
      <c r="I27" s="832"/>
      <c r="J27" s="829"/>
      <c r="K27" s="829"/>
      <c r="L27" s="829"/>
      <c r="M27" s="829"/>
      <c r="N27" s="829"/>
      <c r="O27" s="181"/>
      <c r="P27" s="181"/>
    </row>
    <row r="28" spans="1:16" s="182" customFormat="1" ht="20.100000000000001" customHeight="1" x14ac:dyDescent="0.25">
      <c r="A28" s="830"/>
      <c r="B28" s="830"/>
      <c r="C28" s="830"/>
      <c r="D28" s="830"/>
      <c r="E28" s="830"/>
      <c r="F28" s="830"/>
      <c r="G28" s="830"/>
      <c r="H28" s="833"/>
      <c r="I28" s="830"/>
      <c r="J28" s="830"/>
      <c r="K28" s="830"/>
      <c r="L28" s="830"/>
      <c r="M28" s="830"/>
      <c r="N28" s="830"/>
      <c r="O28" s="181"/>
      <c r="P28" s="181"/>
    </row>
    <row r="29" spans="1:16" s="182" customFormat="1" ht="20.100000000000001" customHeight="1" x14ac:dyDescent="0.25">
      <c r="A29" s="831" t="s">
        <v>514</v>
      </c>
      <c r="B29" s="831"/>
      <c r="C29" s="831"/>
      <c r="D29" s="831"/>
      <c r="E29" s="831"/>
      <c r="F29" s="831"/>
      <c r="G29" s="831"/>
      <c r="H29" s="379"/>
      <c r="I29" s="831" t="s">
        <v>515</v>
      </c>
      <c r="J29" s="831"/>
      <c r="K29" s="831"/>
      <c r="L29" s="831"/>
      <c r="M29" s="831"/>
      <c r="N29" s="831"/>
      <c r="O29" s="181"/>
      <c r="P29" s="181"/>
    </row>
    <row r="30" spans="1:16" s="182" customFormat="1" ht="20.100000000000001" customHeight="1" x14ac:dyDescent="0.3">
      <c r="A30" s="378"/>
      <c r="B30" s="378"/>
      <c r="C30" s="378"/>
      <c r="D30" s="378"/>
      <c r="E30" s="378"/>
      <c r="F30" s="378"/>
      <c r="G30" s="378"/>
      <c r="H30" s="378"/>
      <c r="I30" s="378"/>
      <c r="J30" s="378"/>
      <c r="K30" s="378"/>
      <c r="L30" s="378"/>
      <c r="M30" s="378"/>
      <c r="N30" s="378"/>
      <c r="O30" s="181"/>
      <c r="P30" s="181"/>
    </row>
    <row r="31" spans="1:16" s="182" customFormat="1" ht="20.100000000000001" customHeight="1" x14ac:dyDescent="0.3">
      <c r="A31" s="378"/>
      <c r="B31" s="378"/>
      <c r="C31" s="378"/>
      <c r="D31" s="378"/>
      <c r="E31" s="378"/>
      <c r="F31" s="378"/>
      <c r="G31" s="378"/>
      <c r="H31" s="378"/>
      <c r="I31" s="378"/>
      <c r="J31" s="378"/>
      <c r="K31" s="378"/>
      <c r="L31" s="378"/>
      <c r="M31" s="378"/>
      <c r="N31" s="378"/>
      <c r="O31" s="181"/>
      <c r="P31" s="181"/>
    </row>
    <row r="32" spans="1:16" s="182" customFormat="1" ht="12.75" customHeight="1" x14ac:dyDescent="0.25">
      <c r="A32" s="188"/>
      <c r="B32" s="188"/>
      <c r="C32" s="188"/>
      <c r="D32" s="188"/>
      <c r="E32" s="188"/>
      <c r="F32" s="188"/>
      <c r="G32" s="188"/>
      <c r="H32" s="188"/>
      <c r="I32" s="188"/>
      <c r="J32" s="188"/>
      <c r="K32" s="188"/>
      <c r="L32" s="188"/>
      <c r="M32" s="188"/>
      <c r="N32" s="188"/>
      <c r="O32" s="181"/>
      <c r="P32" s="181"/>
    </row>
    <row r="33" spans="1:16" s="182" customFormat="1" ht="20.100000000000001" hidden="1" customHeight="1" x14ac:dyDescent="0.25">
      <c r="A33" s="189"/>
      <c r="B33" s="189"/>
      <c r="C33" s="189"/>
      <c r="D33" s="189"/>
      <c r="E33" s="190"/>
      <c r="F33" s="190"/>
      <c r="G33" s="190"/>
      <c r="H33" s="181"/>
      <c r="I33" s="181"/>
      <c r="J33" s="181"/>
      <c r="K33" s="181"/>
      <c r="L33" s="181"/>
      <c r="M33" s="181"/>
      <c r="N33" s="181"/>
      <c r="O33" s="181"/>
      <c r="P33" s="181"/>
    </row>
    <row r="34" spans="1:16" ht="20.100000000000001" hidden="1" customHeight="1" x14ac:dyDescent="0.25">
      <c r="A34" s="189"/>
      <c r="B34" s="191"/>
      <c r="C34" s="191"/>
      <c r="D34" s="191"/>
      <c r="E34" s="191"/>
      <c r="F34" s="191"/>
      <c r="G34" s="178"/>
      <c r="H34" s="178"/>
      <c r="I34" s="178"/>
      <c r="J34" s="178"/>
      <c r="K34" s="178"/>
      <c r="L34" s="178"/>
      <c r="M34" s="178"/>
      <c r="N34" s="178"/>
      <c r="O34" s="178"/>
      <c r="P34" s="178"/>
    </row>
    <row r="35" spans="1:16" ht="20.100000000000001" hidden="1" customHeight="1" x14ac:dyDescent="0.25">
      <c r="A35" s="191"/>
      <c r="B35" s="191"/>
      <c r="C35" s="191"/>
      <c r="D35" s="191"/>
      <c r="E35" s="191"/>
      <c r="F35" s="191"/>
      <c r="G35" s="178"/>
      <c r="H35" s="178"/>
      <c r="I35" s="178"/>
      <c r="J35" s="178"/>
      <c r="K35" s="178"/>
      <c r="L35" s="178"/>
      <c r="M35" s="178"/>
      <c r="N35" s="178"/>
      <c r="O35" s="178"/>
      <c r="P35" s="178"/>
    </row>
    <row r="36" spans="1:16" ht="20.100000000000001" hidden="1" customHeight="1" x14ac:dyDescent="0.25">
      <c r="A36" s="192"/>
    </row>
    <row r="37" spans="1:16" ht="20.100000000000001" hidden="1" customHeight="1" x14ac:dyDescent="0.25">
      <c r="B37" s="194"/>
      <c r="C37" s="194"/>
      <c r="D37" s="194"/>
      <c r="E37" s="194"/>
      <c r="F37" s="194"/>
      <c r="G37" s="194"/>
      <c r="H37" s="194"/>
      <c r="I37" s="194"/>
      <c r="J37" s="194"/>
      <c r="K37" s="194"/>
      <c r="L37" s="194"/>
    </row>
    <row r="38" spans="1:16" ht="20.100000000000001" hidden="1" customHeight="1" x14ac:dyDescent="0.25">
      <c r="A38" s="179"/>
      <c r="B38" s="194"/>
      <c r="C38" s="194"/>
      <c r="D38" s="194"/>
      <c r="E38" s="194"/>
      <c r="F38" s="194"/>
      <c r="G38" s="194"/>
      <c r="H38" s="194"/>
      <c r="I38" s="194"/>
      <c r="J38" s="194"/>
      <c r="K38" s="194"/>
      <c r="L38" s="194"/>
    </row>
    <row r="39" spans="1:16" ht="20.100000000000001" hidden="1" customHeight="1" x14ac:dyDescent="0.25">
      <c r="A39" s="179"/>
      <c r="B39" s="194"/>
      <c r="C39" s="194"/>
      <c r="D39" s="194"/>
      <c r="E39" s="194"/>
      <c r="F39" s="194"/>
      <c r="G39" s="194"/>
      <c r="H39" s="194"/>
      <c r="I39" s="194"/>
      <c r="J39" s="194"/>
      <c r="K39" s="194"/>
      <c r="L39" s="194"/>
    </row>
    <row r="40" spans="1:16" ht="20.100000000000001" hidden="1" customHeight="1" x14ac:dyDescent="0.25">
      <c r="A40" s="179"/>
      <c r="B40" s="194"/>
      <c r="C40" s="194"/>
      <c r="D40" s="194"/>
      <c r="E40" s="194"/>
      <c r="F40" s="194"/>
      <c r="G40" s="194"/>
      <c r="H40" s="194"/>
      <c r="I40" s="194"/>
      <c r="J40" s="194"/>
      <c r="K40" s="194"/>
      <c r="L40" s="194"/>
      <c r="M40" s="194"/>
    </row>
    <row r="41" spans="1:16" ht="20.100000000000001" hidden="1" customHeight="1" x14ac:dyDescent="0.25">
      <c r="A41" s="179"/>
      <c r="B41" s="194"/>
      <c r="C41" s="194"/>
      <c r="D41" s="194"/>
      <c r="E41" s="194"/>
      <c r="F41" s="194"/>
      <c r="G41" s="194"/>
      <c r="H41" s="194"/>
      <c r="I41" s="194"/>
      <c r="J41" s="194"/>
      <c r="K41" s="194"/>
      <c r="L41" s="194"/>
      <c r="M41" s="194"/>
    </row>
    <row r="42" spans="1:16" ht="15" hidden="1" customHeight="1" x14ac:dyDescent="0.25">
      <c r="A42" s="179"/>
      <c r="H42" s="194"/>
      <c r="I42" s="194"/>
      <c r="J42" s="194"/>
      <c r="K42" s="194"/>
      <c r="L42" s="194"/>
      <c r="M42" s="194"/>
    </row>
    <row r="43" spans="1:16" ht="15" hidden="1" customHeight="1" x14ac:dyDescent="0.25">
      <c r="H43" s="194"/>
      <c r="I43" s="194"/>
      <c r="J43" s="194"/>
      <c r="K43" s="194"/>
      <c r="L43" s="194"/>
      <c r="M43" s="194"/>
    </row>
    <row r="44" spans="1:16" ht="15" hidden="1" customHeight="1" x14ac:dyDescent="0.25">
      <c r="H44" s="194"/>
      <c r="I44" s="194"/>
      <c r="J44" s="194"/>
      <c r="K44" s="194"/>
      <c r="L44" s="194"/>
      <c r="M44" s="194"/>
    </row>
    <row r="45" spans="1:16" ht="15" hidden="1" customHeight="1" x14ac:dyDescent="0.25">
      <c r="H45" s="194"/>
      <c r="I45" s="194"/>
      <c r="J45" s="194"/>
      <c r="K45" s="194"/>
      <c r="L45" s="194"/>
      <c r="M45" s="194"/>
    </row>
    <row r="46" spans="1:16" ht="15" hidden="1" customHeight="1" x14ac:dyDescent="0.25">
      <c r="H46" s="194"/>
      <c r="I46" s="194"/>
      <c r="J46" s="194"/>
      <c r="K46" s="194"/>
      <c r="L46" s="194"/>
      <c r="M46" s="194"/>
    </row>
    <row r="47" spans="1:16" ht="15" hidden="1" customHeight="1" x14ac:dyDescent="0.25"/>
    <row r="48" spans="1:16" ht="15" hidden="1" customHeight="1" x14ac:dyDescent="0.25"/>
    <row r="49" ht="15" hidden="1" customHeight="1" x14ac:dyDescent="0.25"/>
    <row r="50" ht="15" hidden="1" customHeight="1" x14ac:dyDescent="0.25"/>
    <row r="51" ht="15"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sheetData>
  <sheetProtection algorithmName="SHA-512" hashValue="4j1cTpa2n6zUTWgATaXZMhdGUQovkPDOaSfG5NwpbYMy7TPihwmcHmmvI5kZKE8gKx59+s+ARO4rUZl+VBO71Q==" saltValue="7YnU78riEQGvTHEsw0LW7w==" spinCount="100000" sheet="1" objects="1" scenarios="1"/>
  <mergeCells count="42">
    <mergeCell ref="A7:B7"/>
    <mergeCell ref="C7:E7"/>
    <mergeCell ref="H7:J7"/>
    <mergeCell ref="L7:N7"/>
    <mergeCell ref="A8:G8"/>
    <mergeCell ref="H8:J8"/>
    <mergeCell ref="L8:N8"/>
    <mergeCell ref="A1:N1"/>
    <mergeCell ref="A2:N2"/>
    <mergeCell ref="A3:J3"/>
    <mergeCell ref="L3:N3"/>
    <mergeCell ref="A4:N4"/>
    <mergeCell ref="A5:N5"/>
    <mergeCell ref="A6:N6"/>
    <mergeCell ref="A22:N22"/>
    <mergeCell ref="H23:H24"/>
    <mergeCell ref="H19:H20"/>
    <mergeCell ref="A9:N9"/>
    <mergeCell ref="A10:G10"/>
    <mergeCell ref="H10:J10"/>
    <mergeCell ref="L10:N10"/>
    <mergeCell ref="A11:G11"/>
    <mergeCell ref="H11:J11"/>
    <mergeCell ref="L11:N11"/>
    <mergeCell ref="A12:N12"/>
    <mergeCell ref="A13:N15"/>
    <mergeCell ref="A16:N16"/>
    <mergeCell ref="A17:N17"/>
    <mergeCell ref="A23:G24"/>
    <mergeCell ref="I23:N24"/>
    <mergeCell ref="A19:G20"/>
    <mergeCell ref="I19:N20"/>
    <mergeCell ref="A21:G21"/>
    <mergeCell ref="I21:N21"/>
    <mergeCell ref="A25:G25"/>
    <mergeCell ref="I25:N25"/>
    <mergeCell ref="A26:N26"/>
    <mergeCell ref="A27:G28"/>
    <mergeCell ref="A29:G29"/>
    <mergeCell ref="I27:N28"/>
    <mergeCell ref="I29:N29"/>
    <mergeCell ref="H27:H28"/>
  </mergeCells>
  <conditionalFormatting sqref="H10:J10 L10 C7">
    <cfRule type="containsBlanks" dxfId="0" priority="1">
      <formula>LEN(TRIM(C7))=0</formula>
    </cfRule>
  </conditionalFormatting>
  <dataValidations count="8">
    <dataValidation type="list" allowBlank="1" showInputMessage="1" showErrorMessage="1" sqref="L3:N3" xr:uid="{00000000-0002-0000-1000-000000000000}">
      <formula1>"HSGP  97.067, NSGP  97.008, EOC  97.052"</formula1>
    </dataValidation>
    <dataValidation allowBlank="1" showErrorMessage="1" promptTitle="Request Number" prompt="Enter the Cash Request or Modification number for this request.  " sqref="H10:J10" xr:uid="{00000000-0002-0000-1000-000001000000}"/>
    <dataValidation allowBlank="1" showErrorMessage="1" promptTitle="Amount This Request" prompt="If this is a cash request, enter the dollar amount being requested." sqref="L10:N10" xr:uid="{00000000-0002-0000-1000-000002000000}"/>
    <dataValidation allowBlank="1" showErrorMessage="1" prompt="Enter the title or position held by the Authorized Agent signing this sheet." sqref="I21" xr:uid="{00000000-0002-0000-1000-000003000000}"/>
    <dataValidation allowBlank="1" showErrorMessage="1" prompt="Enter the name of the Authorized Agent signing this sheet." sqref="A21:A22" xr:uid="{00000000-0002-0000-1000-000004000000}"/>
    <dataValidation allowBlank="1" showErrorMessage="1" prompt="Enter the date when Authorized Agent signed this sheet." sqref="I25" xr:uid="{00000000-0002-0000-1000-000005000000}"/>
    <dataValidation allowBlank="1" showErrorMessage="1" prompt="Use this field for the Signature of the Authorized Agent." sqref="A25:A26" xr:uid="{00000000-0002-0000-1000-000006000000}"/>
    <dataValidation type="list" allowBlank="1" showErrorMessage="1" promptTitle="Request Type" prompt="Use the macro buttons above to select the request type." sqref="C7:E7" xr:uid="{00000000-0002-0000-1000-000007000000}">
      <formula1>"Application, Modification, Advance, Reimbursement,  Final Reimbursement"</formula1>
    </dataValidation>
  </dataValidations>
  <printOptions horizontalCentered="1"/>
  <pageMargins left="0.15" right="0.15" top="0.5" bottom="0.5" header="0.15" footer="0.15"/>
  <pageSetup scale="63" fitToHeight="0" orientation="landscape" r:id="rId1"/>
  <headerFooter scaleWithDoc="0">
    <oddHeader>&amp;C&amp;"Century Gothic,Regular"&amp;7CALIFORNIA GOVERNOR'S OFFICE OF EMERGENCY SERVICES (Cal OES)</oddHeader>
    <oddFooter>&amp;L&amp;"Century Gothic,Regular"&amp;7FY 2023 EOCGP FMFW (Macro) v.23&amp;C&amp;"Century Gothic,Regular"&amp;7&amp;P of &amp;N&amp;R&amp;"Century Gothic,Regular"&amp;7&amp;A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304</vt:i4>
      </vt:variant>
    </vt:vector>
  </HeadingPairs>
  <TitlesOfParts>
    <vt:vector size="317" baseType="lpstr">
      <vt:lpstr>Instructions</vt:lpstr>
      <vt:lpstr>Facesheet</vt:lpstr>
      <vt:lpstr>AA Info</vt:lpstr>
      <vt:lpstr>Project Ledger</vt:lpstr>
      <vt:lpstr>Planning</vt:lpstr>
      <vt:lpstr>Equipment</vt:lpstr>
      <vt:lpstr>M&amp;A</vt:lpstr>
      <vt:lpstr>Indirect Costs</vt:lpstr>
      <vt:lpstr>Match</vt:lpstr>
      <vt:lpstr>Consultant-Contractor</vt:lpstr>
      <vt:lpstr>Personnel</vt:lpstr>
      <vt:lpstr>ICR</vt:lpstr>
      <vt:lpstr>AA Approval</vt:lpstr>
      <vt:lpstr>ICR!AllowableIC</vt:lpstr>
      <vt:lpstr>'AA Approval'!Date</vt:lpstr>
      <vt:lpstr>'AA Approval'!EndPOP</vt:lpstr>
      <vt:lpstr>'Consultant-Contractor'!EndPOP</vt:lpstr>
      <vt:lpstr>Equipment!EndPOP</vt:lpstr>
      <vt:lpstr>Exercise!EndPOP</vt:lpstr>
      <vt:lpstr>'Indirect Costs'!EndPOP</vt:lpstr>
      <vt:lpstr>'M&amp;A'!EndPOP</vt:lpstr>
      <vt:lpstr>Match!EndPOP</vt:lpstr>
      <vt:lpstr>Personnel!EndPOP</vt:lpstr>
      <vt:lpstr>Planning!EndPOP</vt:lpstr>
      <vt:lpstr>'Project Ledger'!EndPOP</vt:lpstr>
      <vt:lpstr>test!EndPOP</vt:lpstr>
      <vt:lpstr>Training!EndPOP</vt:lpstr>
      <vt:lpstr>'AA Approval'!FIPS</vt:lpstr>
      <vt:lpstr>'AA Info'!FIPS</vt:lpstr>
      <vt:lpstr>'Consultant-Contractor'!FIPS</vt:lpstr>
      <vt:lpstr>Equipment!FIPS</vt:lpstr>
      <vt:lpstr>Exercise!FIPS</vt:lpstr>
      <vt:lpstr>ICR!FIPS</vt:lpstr>
      <vt:lpstr>'Indirect Costs'!FIPS</vt:lpstr>
      <vt:lpstr>'M&amp;A'!FIPS</vt:lpstr>
      <vt:lpstr>Match!FIPS</vt:lpstr>
      <vt:lpstr>Personnel!FIPS</vt:lpstr>
      <vt:lpstr>Planning!FIPS</vt:lpstr>
      <vt:lpstr>'Project Ledger'!FIPS</vt:lpstr>
      <vt:lpstr>test!FIPS</vt:lpstr>
      <vt:lpstr>Training!FIPS</vt:lpstr>
      <vt:lpstr>ICR!ICRate</vt:lpstr>
      <vt:lpstr>'AA Info'!Initials</vt:lpstr>
      <vt:lpstr>'Consultant-Contractor'!Initials</vt:lpstr>
      <vt:lpstr>Equipment!Initials</vt:lpstr>
      <vt:lpstr>Exercise!Initials</vt:lpstr>
      <vt:lpstr>ICR!Initials</vt:lpstr>
      <vt:lpstr>'Indirect Costs'!Initials</vt:lpstr>
      <vt:lpstr>'M&amp;A'!Initials</vt:lpstr>
      <vt:lpstr>Match!Initials</vt:lpstr>
      <vt:lpstr>Personnel!Initials</vt:lpstr>
      <vt:lpstr>Planning!Initials</vt:lpstr>
      <vt:lpstr>'Project Ledger'!Initials</vt:lpstr>
      <vt:lpstr>test!Initials</vt:lpstr>
      <vt:lpstr>Training!Initials</vt:lpstr>
      <vt:lpstr>'AA Approval'!LabelDate</vt:lpstr>
      <vt:lpstr>'AA Info'!LabelRequest</vt:lpstr>
      <vt:lpstr>'Consultant-Contractor'!LabelRequest</vt:lpstr>
      <vt:lpstr>Equipment!LabelRequest</vt:lpstr>
      <vt:lpstr>Exercise!LabelRequest</vt:lpstr>
      <vt:lpstr>ICR!LabelRequest</vt:lpstr>
      <vt:lpstr>'Indirect Costs'!LabelRequest</vt:lpstr>
      <vt:lpstr>'M&amp;A'!LabelRequest</vt:lpstr>
      <vt:lpstr>Match!LabelRequest</vt:lpstr>
      <vt:lpstr>Personnel!LabelRequest</vt:lpstr>
      <vt:lpstr>Planning!LabelRequest</vt:lpstr>
      <vt:lpstr>'Project Ledger'!LabelRequest</vt:lpstr>
      <vt:lpstr>test!LabelRequest</vt:lpstr>
      <vt:lpstr>Training!LabelRequest</vt:lpstr>
      <vt:lpstr>'AA Approval'!LedgerType</vt:lpstr>
      <vt:lpstr>'AA Info'!LedgerType</vt:lpstr>
      <vt:lpstr>'Consultant-Contractor'!LedgerType</vt:lpstr>
      <vt:lpstr>Equipment!LedgerType</vt:lpstr>
      <vt:lpstr>Exercise!LedgerType</vt:lpstr>
      <vt:lpstr>ICR!LedgerType</vt:lpstr>
      <vt:lpstr>'Indirect Costs'!LedgerType</vt:lpstr>
      <vt:lpstr>'M&amp;A'!LedgerType</vt:lpstr>
      <vt:lpstr>Match!LedgerType</vt:lpstr>
      <vt:lpstr>Personnel!LedgerType</vt:lpstr>
      <vt:lpstr>Planning!LedgerType</vt:lpstr>
      <vt:lpstr>'Project Ledger'!LedgerType</vt:lpstr>
      <vt:lpstr>test!LedgerType</vt:lpstr>
      <vt:lpstr>Training!LedgerType</vt:lpstr>
      <vt:lpstr>'AA Approval'!PayAddress</vt:lpstr>
      <vt:lpstr>PayAddress</vt:lpstr>
      <vt:lpstr>'AA Approval'!PayCity</vt:lpstr>
      <vt:lpstr>PayCity</vt:lpstr>
      <vt:lpstr>'AA Approval'!PayZIP</vt:lpstr>
      <vt:lpstr>PayZIP</vt:lpstr>
      <vt:lpstr>'AA Approval'!Print_Area</vt:lpstr>
      <vt:lpstr>'AA Info'!Print_Area</vt:lpstr>
      <vt:lpstr>'Consultant-Contractor'!Print_Area</vt:lpstr>
      <vt:lpstr>Equipment!Print_Area</vt:lpstr>
      <vt:lpstr>Exercise!Print_Area</vt:lpstr>
      <vt:lpstr>ICR!Print_Area</vt:lpstr>
      <vt:lpstr>'Indirect Costs'!Print_Area</vt:lpstr>
      <vt:lpstr>Instructions!Print_Area</vt:lpstr>
      <vt:lpstr>'M&amp;A'!Print_Area</vt:lpstr>
      <vt:lpstr>Match!Print_Area</vt:lpstr>
      <vt:lpstr>Personnel!Print_Area</vt:lpstr>
      <vt:lpstr>Planning!Print_Area</vt:lpstr>
      <vt:lpstr>'Project Ledger'!Print_Area</vt:lpstr>
      <vt:lpstr>test!Print_Area</vt:lpstr>
      <vt:lpstr>Training!Print_Area</vt:lpstr>
      <vt:lpstr>'Consultant-Contractor'!Print_Titles</vt:lpstr>
      <vt:lpstr>Equipment!Print_Titles</vt:lpstr>
      <vt:lpstr>Exercise!Print_Titles</vt:lpstr>
      <vt:lpstr>'Indirect Costs'!Print_Titles</vt:lpstr>
      <vt:lpstr>'M&amp;A'!Print_Titles</vt:lpstr>
      <vt:lpstr>Match!Print_Titles</vt:lpstr>
      <vt:lpstr>Personnel!Print_Titles</vt:lpstr>
      <vt:lpstr>Planning!Print_Titles</vt:lpstr>
      <vt:lpstr>'Project Ledger'!Print_Titles</vt:lpstr>
      <vt:lpstr>test!Print_Titles</vt:lpstr>
      <vt:lpstr>Training!Print_Titles</vt:lpstr>
      <vt:lpstr>Equipment!RangeApproved</vt:lpstr>
      <vt:lpstr>Exercise!RangeApproved</vt:lpstr>
      <vt:lpstr>'Indirect Costs'!RangeApproved</vt:lpstr>
      <vt:lpstr>'M&amp;A'!RangeApproved</vt:lpstr>
      <vt:lpstr>Match!RangeApproved</vt:lpstr>
      <vt:lpstr>Planning!RangeApproved</vt:lpstr>
      <vt:lpstr>'Project Ledger'!RangeApproved</vt:lpstr>
      <vt:lpstr>test!RangeApproved</vt:lpstr>
      <vt:lpstr>Training!RangeApproved</vt:lpstr>
      <vt:lpstr>Equipment!RangeBalance</vt:lpstr>
      <vt:lpstr>Exercise!RangeBalance</vt:lpstr>
      <vt:lpstr>'Indirect Costs'!RangeBalance</vt:lpstr>
      <vt:lpstr>'M&amp;A'!RangeBalance</vt:lpstr>
      <vt:lpstr>Match!RangeBalance</vt:lpstr>
      <vt:lpstr>Planning!RangeBalance</vt:lpstr>
      <vt:lpstr>'Project Ledger'!RangeBalance</vt:lpstr>
      <vt:lpstr>test!RangeBalance</vt:lpstr>
      <vt:lpstr>Training!RangeBalance</vt:lpstr>
      <vt:lpstr>'AA Info'!RangeBody</vt:lpstr>
      <vt:lpstr>'Consultant-Contractor'!RangeBody</vt:lpstr>
      <vt:lpstr>Equipment!RangeBody</vt:lpstr>
      <vt:lpstr>Exercise!RangeBody</vt:lpstr>
      <vt:lpstr>ICR!RangeBody</vt:lpstr>
      <vt:lpstr>'Indirect Costs'!RangeBody</vt:lpstr>
      <vt:lpstr>'M&amp;A'!RangeBody</vt:lpstr>
      <vt:lpstr>Match!RangeBody</vt:lpstr>
      <vt:lpstr>Personnel!RangeBody</vt:lpstr>
      <vt:lpstr>Planning!RangeBody</vt:lpstr>
      <vt:lpstr>'Project Ledger'!RangeBody</vt:lpstr>
      <vt:lpstr>test!RangeBody</vt:lpstr>
      <vt:lpstr>Training!RangeBody</vt:lpstr>
      <vt:lpstr>'Consultant-Contractor'!RangeCost</vt:lpstr>
      <vt:lpstr>Equipment!RangeCost</vt:lpstr>
      <vt:lpstr>Exercise!RangeCost</vt:lpstr>
      <vt:lpstr>'Indirect Costs'!RangeCost</vt:lpstr>
      <vt:lpstr>'M&amp;A'!RangeCost</vt:lpstr>
      <vt:lpstr>Match!RangeCost</vt:lpstr>
      <vt:lpstr>Personnel!RangeCost</vt:lpstr>
      <vt:lpstr>Planning!RangeCost</vt:lpstr>
      <vt:lpstr>'Project Ledger'!RangeCost</vt:lpstr>
      <vt:lpstr>test!RangeCost</vt:lpstr>
      <vt:lpstr>Training!RangeCost</vt:lpstr>
      <vt:lpstr>'Consultant-Contractor'!RangeDollars</vt:lpstr>
      <vt:lpstr>Equipment!RangeDollars</vt:lpstr>
      <vt:lpstr>Exercise!RangeDollars</vt:lpstr>
      <vt:lpstr>ICR!RangeDollars</vt:lpstr>
      <vt:lpstr>'Indirect Costs'!RangeDollars</vt:lpstr>
      <vt:lpstr>'M&amp;A'!RangeDollars</vt:lpstr>
      <vt:lpstr>Match!RangeDollars</vt:lpstr>
      <vt:lpstr>Personnel!RangeDollars</vt:lpstr>
      <vt:lpstr>Planning!RangeDollars</vt:lpstr>
      <vt:lpstr>'Project Ledger'!RangeDollars</vt:lpstr>
      <vt:lpstr>test!RangeDollars</vt:lpstr>
      <vt:lpstr>Training!RangeDollars</vt:lpstr>
      <vt:lpstr>'Consultant-Contractor'!RangeFee</vt:lpstr>
      <vt:lpstr>Personnel!RangeHours</vt:lpstr>
      <vt:lpstr>ICR!RangeIndirect</vt:lpstr>
      <vt:lpstr>Match!RangePercent</vt:lpstr>
      <vt:lpstr>'Project Ledger'!RangePercent</vt:lpstr>
      <vt:lpstr>'Consultant-Contractor'!RangePeriod</vt:lpstr>
      <vt:lpstr>Personnel!RangePeriod</vt:lpstr>
      <vt:lpstr>Equipment!RangePrevious</vt:lpstr>
      <vt:lpstr>Exercise!RangePrevious</vt:lpstr>
      <vt:lpstr>'Indirect Costs'!RangePrevious</vt:lpstr>
      <vt:lpstr>'M&amp;A'!RangePrevious</vt:lpstr>
      <vt:lpstr>Match!RangePrevious</vt:lpstr>
      <vt:lpstr>Planning!RangePrevious</vt:lpstr>
      <vt:lpstr>'Project Ledger'!RangePrevious</vt:lpstr>
      <vt:lpstr>test!RangePrevious</vt:lpstr>
      <vt:lpstr>Training!RangePrevious</vt:lpstr>
      <vt:lpstr>'Project Ledger'!RangeProjectTotal</vt:lpstr>
      <vt:lpstr>Personnel!RangeSalary</vt:lpstr>
      <vt:lpstr>'Project Ledger'!RangeSolutionArea</vt:lpstr>
      <vt:lpstr>'Project Ledger'!RangeSource</vt:lpstr>
      <vt:lpstr>Equipment!RangeThisRequest</vt:lpstr>
      <vt:lpstr>Exercise!RangeThisRequest</vt:lpstr>
      <vt:lpstr>'Indirect Costs'!RangeThisRequest</vt:lpstr>
      <vt:lpstr>'M&amp;A'!RangeThisRequest</vt:lpstr>
      <vt:lpstr>Match!RangeThisRequest</vt:lpstr>
      <vt:lpstr>Planning!RangeThisRequest</vt:lpstr>
      <vt:lpstr>'Project Ledger'!RangeThisRequest</vt:lpstr>
      <vt:lpstr>test!RangeThisRequest</vt:lpstr>
      <vt:lpstr>Training!RangeThisRequest</vt:lpstr>
      <vt:lpstr>'Consultant-Contractor'!RangeUnlocked</vt:lpstr>
      <vt:lpstr>Equipment!RangeUnlocked</vt:lpstr>
      <vt:lpstr>Exercise!RangeUnlocked</vt:lpstr>
      <vt:lpstr>'Indirect Costs'!RangeUnlocked</vt:lpstr>
      <vt:lpstr>'M&amp;A'!RangeUnlocked</vt:lpstr>
      <vt:lpstr>Match!RangeUnlocked</vt:lpstr>
      <vt:lpstr>Personnel!RangeUnlocked</vt:lpstr>
      <vt:lpstr>Planning!RangeUnlocked</vt:lpstr>
      <vt:lpstr>'Project Ledger'!RangeUnlocked</vt:lpstr>
      <vt:lpstr>test!RangeUnlocked</vt:lpstr>
      <vt:lpstr>Training!RangeUnlocked</vt:lpstr>
      <vt:lpstr>'AA Approval'!RequestNumber</vt:lpstr>
      <vt:lpstr>'AA Info'!RequestNumber</vt:lpstr>
      <vt:lpstr>'Consultant-Contractor'!RequestNumber</vt:lpstr>
      <vt:lpstr>Equipment!RequestNumber</vt:lpstr>
      <vt:lpstr>Exercise!RequestNumber</vt:lpstr>
      <vt:lpstr>ICR!RequestNumber</vt:lpstr>
      <vt:lpstr>'Indirect Costs'!RequestNumber</vt:lpstr>
      <vt:lpstr>'M&amp;A'!RequestNumber</vt:lpstr>
      <vt:lpstr>Match!RequestNumber</vt:lpstr>
      <vt:lpstr>Personnel!RequestNumber</vt:lpstr>
      <vt:lpstr>Planning!RequestNumber</vt:lpstr>
      <vt:lpstr>'Project Ledger'!RequestNumber</vt:lpstr>
      <vt:lpstr>test!RequestNumber</vt:lpstr>
      <vt:lpstr>Training!RequestNumber</vt:lpstr>
      <vt:lpstr>'AA Approval'!StartPOP</vt:lpstr>
      <vt:lpstr>'Consultant-Contractor'!StartPOP</vt:lpstr>
      <vt:lpstr>Equipment!StartPOP</vt:lpstr>
      <vt:lpstr>Exercise!StartPOP</vt:lpstr>
      <vt:lpstr>'Indirect Costs'!StartPOP</vt:lpstr>
      <vt:lpstr>'M&amp;A'!StartPOP</vt:lpstr>
      <vt:lpstr>Match!StartPOP</vt:lpstr>
      <vt:lpstr>Personnel!StartPOP</vt:lpstr>
      <vt:lpstr>Planning!StartPOP</vt:lpstr>
      <vt:lpstr>'Project Ledger'!StartPOP</vt:lpstr>
      <vt:lpstr>test!StartPOP</vt:lpstr>
      <vt:lpstr>Training!StartPOP</vt:lpstr>
      <vt:lpstr>'AA Approval'!Subaward</vt:lpstr>
      <vt:lpstr>'AA Info'!Subaward</vt:lpstr>
      <vt:lpstr>'Consultant-Contractor'!Subaward</vt:lpstr>
      <vt:lpstr>Equipment!Subaward</vt:lpstr>
      <vt:lpstr>Exercise!Subaward</vt:lpstr>
      <vt:lpstr>ICR!Subaward</vt:lpstr>
      <vt:lpstr>'Indirect Costs'!Subaward</vt:lpstr>
      <vt:lpstr>'M&amp;A'!Subaward</vt:lpstr>
      <vt:lpstr>Match!Subaward</vt:lpstr>
      <vt:lpstr>Personnel!Subaward</vt:lpstr>
      <vt:lpstr>Planning!Subaward</vt:lpstr>
      <vt:lpstr>'Project Ledger'!Subaward</vt:lpstr>
      <vt:lpstr>test!Subaward</vt:lpstr>
      <vt:lpstr>Training!Subaward</vt:lpstr>
      <vt:lpstr>'AA Approval'!Subrecipient</vt:lpstr>
      <vt:lpstr>'AA Info'!Subrecipient</vt:lpstr>
      <vt:lpstr>'Consultant-Contractor'!Subrecipient</vt:lpstr>
      <vt:lpstr>Equipment!Subrecipient</vt:lpstr>
      <vt:lpstr>Exercise!Subrecipient</vt:lpstr>
      <vt:lpstr>ICR!Subrecipient</vt:lpstr>
      <vt:lpstr>'Indirect Costs'!Subrecipient</vt:lpstr>
      <vt:lpstr>'M&amp;A'!Subrecipient</vt:lpstr>
      <vt:lpstr>Match!Subrecipient</vt:lpstr>
      <vt:lpstr>Personnel!Subrecipient</vt:lpstr>
      <vt:lpstr>Planning!Subrecipient</vt:lpstr>
      <vt:lpstr>'Project Ledger'!Subrecipient</vt:lpstr>
      <vt:lpstr>test!Subrecipient</vt:lpstr>
      <vt:lpstr>Training!Subrecipient</vt:lpstr>
      <vt:lpstr>Equipment!TotalApproved</vt:lpstr>
      <vt:lpstr>Exercise!TotalApproved</vt:lpstr>
      <vt:lpstr>'Indirect Costs'!TotalApproved</vt:lpstr>
      <vt:lpstr>'M&amp;A'!TotalApproved</vt:lpstr>
      <vt:lpstr>Match!TotalApproved</vt:lpstr>
      <vt:lpstr>Planning!TotalApproved</vt:lpstr>
      <vt:lpstr>'Project Ledger'!TotalApproved</vt:lpstr>
      <vt:lpstr>test!TotalApproved</vt:lpstr>
      <vt:lpstr>Training!TotalApproved</vt:lpstr>
      <vt:lpstr>Equipment!TotalBalance</vt:lpstr>
      <vt:lpstr>Exercise!TotalBalance</vt:lpstr>
      <vt:lpstr>'Indirect Costs'!TotalBalance</vt:lpstr>
      <vt:lpstr>'M&amp;A'!TotalBalance</vt:lpstr>
      <vt:lpstr>Match!TotalBalance</vt:lpstr>
      <vt:lpstr>Planning!TotalBalance</vt:lpstr>
      <vt:lpstr>'Project Ledger'!TotalBalance</vt:lpstr>
      <vt:lpstr>test!TotalBalance</vt:lpstr>
      <vt:lpstr>Training!TotalBalance</vt:lpstr>
      <vt:lpstr>'Consultant-Contractor'!TotalCost</vt:lpstr>
      <vt:lpstr>Equipment!TotalCost</vt:lpstr>
      <vt:lpstr>Exercise!TotalCost</vt:lpstr>
      <vt:lpstr>'Indirect Costs'!TotalCost</vt:lpstr>
      <vt:lpstr>'M&amp;A'!TotalCost</vt:lpstr>
      <vt:lpstr>Match!TotalCost</vt:lpstr>
      <vt:lpstr>Personnel!TotalCost</vt:lpstr>
      <vt:lpstr>Planning!TotalCost</vt:lpstr>
      <vt:lpstr>'Project Ledger'!TotalCost</vt:lpstr>
      <vt:lpstr>test!TotalCost</vt:lpstr>
      <vt:lpstr>Training!TotalCost</vt:lpstr>
      <vt:lpstr>ICR!TotalDirectCost</vt:lpstr>
      <vt:lpstr>'Consultant-Contractor'!TotalFee</vt:lpstr>
      <vt:lpstr>Personnel!TotalHours</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Planning!TotalPrevious</vt:lpstr>
      <vt:lpstr>'Project Ledger'!TotalPrevious</vt:lpstr>
      <vt:lpstr>test!TotalPrevious</vt:lpstr>
      <vt:lpstr>Training!TotalPrevious</vt:lpstr>
      <vt:lpstr>'Project Ledger'!TotalProject</vt:lpstr>
      <vt:lpstr>Personnel!TotalSalary</vt:lpstr>
      <vt:lpstr>Equipment!TotalThisRequest</vt:lpstr>
      <vt:lpstr>Exercise!TotalThisRequest</vt:lpstr>
      <vt:lpstr>'Indirect Costs'!TotalThisRequest</vt:lpstr>
      <vt:lpstr>'M&amp;A'!TotalThisRequest</vt:lpstr>
      <vt:lpstr>Match!TotalThisRequest</vt:lpstr>
      <vt:lpstr>Planning!TotalThisRequest</vt:lpstr>
      <vt:lpstr>'Project Ledger'!TotalThisRequest</vt:lpstr>
      <vt:lpstr>test!TotalThisRequest</vt:lpstr>
      <vt:lpstr>Training!TotalThisRequest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 EOC FMFW (Non-Macro) v.23</dc:title>
  <dc:creator>Yoon, Charlie@CalOES</dc:creator>
  <cp:keywords>FY 2023 EOC FMFW (Non-Macro) v.23</cp:keywords>
  <dc:description/>
  <cp:lastModifiedBy>Molina, Jim@CalOES</cp:lastModifiedBy>
  <dcterms:created xsi:type="dcterms:W3CDTF">2022-09-08T15:16:20Z</dcterms:created>
  <dcterms:modified xsi:type="dcterms:W3CDTF">2023-11-01T23:25:13Z</dcterms:modified>
  <cp:category>FY 2023 EOC FMFW (Non-Macro) v.23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