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omments1.xml" ContentType="application/vnd.openxmlformats-officedocument.spreadsheetml.comments+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omments2.xml" ContentType="application/vnd.openxmlformats-officedocument.spreadsheetml.comments+xml"/>
  <Override PartName="/xl/tables/table25.xml" ContentType="application/vnd.openxmlformats-officedocument.spreadsheetml.table+xml"/>
  <Override PartName="/xl/tables/table26.xml" ContentType="application/vnd.openxmlformats-officedocument.spreadsheetml.table+xml"/>
  <Override PartName="/xl/comments3.xml" ContentType="application/vnd.openxmlformats-officedocument.spreadsheetml.comments+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MolinaJ\Documents\MolinaJ\ADA_Needs\From OES\23_10_18\"/>
    </mc:Choice>
  </mc:AlternateContent>
  <xr:revisionPtr revIDLastSave="0" documentId="13_ncr:1_{46A01D51-72A2-4643-B68F-F2C90CDA78E4}" xr6:coauthVersionLast="47" xr6:coauthVersionMax="47" xr10:uidLastSave="{00000000-0000-0000-0000-000000000000}"/>
  <bookViews>
    <workbookView xWindow="-11830" yWindow="-20750" windowWidth="24070" windowHeight="19670" tabRatio="930" firstSheet="1" activeTab="2" xr2:uid="{00000000-000D-0000-FFFF-FFFF00000000}"/>
  </bookViews>
  <sheets>
    <sheet name="Dropdown" sheetId="53" state="veryHidden" r:id="rId1"/>
    <sheet name="Instructions" sheetId="34" r:id="rId2"/>
    <sheet name="Facesheet" sheetId="131" r:id="rId3"/>
    <sheet name="AA Info" sheetId="54" r:id="rId4"/>
    <sheet name="Project Ledger" sheetId="52" r:id="rId5"/>
    <sheet name="Planning" sheetId="7" r:id="rId6"/>
    <sheet name="Organization" sheetId="38" r:id="rId7"/>
    <sheet name="Equipment" sheetId="9" r:id="rId8"/>
    <sheet name="Training" sheetId="10" r:id="rId9"/>
    <sheet name="Exercise" sheetId="11" r:id="rId10"/>
    <sheet name="M&amp;A" sheetId="12" r:id="rId11"/>
    <sheet name="Match" sheetId="16" r:id="rId12"/>
    <sheet name="Consultant-Contractor" sheetId="14" r:id="rId13"/>
    <sheet name="Personnel" sheetId="15" r:id="rId14"/>
    <sheet name="Indirect Costs" sheetId="13" r:id="rId15"/>
    <sheet name="ICR" sheetId="127" r:id="rId16"/>
    <sheet name="AA Approval" sheetId="133" r:id="rId17"/>
  </sheets>
  <externalReferences>
    <externalReference r:id="rId18"/>
    <externalReference r:id="rId19"/>
  </externalReferences>
  <definedNames>
    <definedName name="_xlnm._FilterDatabase" localSheetId="4" hidden="1">'Project Ledger'!$A$1:$Q$6</definedName>
    <definedName name="AdminLists">[1]Source!$AZ$171:$AZ$178</definedName>
    <definedName name="AllowableIC" localSheetId="15">ICR!$C$30</definedName>
    <definedName name="Date" localSheetId="16">'AA Approval'!$I$27</definedName>
    <definedName name="DD_CC_EOC_SubCat" hidden="1">Dropdown!$A$144:$A$145</definedName>
    <definedName name="DD_CC_Equipment_SubCat" hidden="1">Dropdown!$A$130</definedName>
    <definedName name="DD_CC_Exercise_SubCat" hidden="1">Dropdown!$A$137:$A$138</definedName>
    <definedName name="DD_CC_MA_SubCat" hidden="1">Dropdown!$A$141</definedName>
    <definedName name="DD_CC_Maintenance_SubCat" hidden="1">Dropdown!$A$148:$A$151</definedName>
    <definedName name="DD_CC_Organization_SubCat" hidden="1">Dropdown!$A$127</definedName>
    <definedName name="DD_CC_Planning_SubCat" hidden="1">Dropdown!$A$122:$A$124</definedName>
    <definedName name="DD_CC_SolutionArea" localSheetId="16" hidden="1">Dropdown!$A$138:$A$142</definedName>
    <definedName name="DD_CC_SolutionArea" hidden="1">Dropdown!$A$112:$A$119</definedName>
    <definedName name="DD_CC_SubCat_Lookup" localSheetId="16" hidden="1">Dropdown!$A$138:$B$142</definedName>
    <definedName name="DD_CC_SubCat_Lookup" hidden="1">Dropdown!$A$112:$B$119</definedName>
    <definedName name="DD_CC_Training_SubCat" hidden="1">Dropdown!$A$133:$A$134</definedName>
    <definedName name="DD_Discipline" localSheetId="16" hidden="1">Dropdown!$H$4:$H$17</definedName>
    <definedName name="DD_Discipline" hidden="1">[2]Dropdown!$I$4:$I$17</definedName>
    <definedName name="DD_EOC_SubCat" hidden="1">Dropdown!$A$96:$A$97</definedName>
    <definedName name="DD_Equipment_Condition" localSheetId="16" hidden="1">Dropdown!$C$59:$C$60</definedName>
    <definedName name="DD_Equipment_Condition" hidden="1">[2]Dropdown!$C$59:$C$60</definedName>
    <definedName name="DD_Equipment_HoldTrigger" localSheetId="16" hidden="1">Dropdown!$B$59:$B$65</definedName>
    <definedName name="DD_Equipment_HoldTrigger" hidden="1">[2]Dropdown!$B$59:$B$65</definedName>
    <definedName name="DD_Equipment_SubCat" localSheetId="16" hidden="1">Dropdown!$A$59:$A$79</definedName>
    <definedName name="DD_Equipment_SubCat" hidden="1">Dropdown!$A$56:$A$66</definedName>
    <definedName name="DD_Exercise_Expenditure_Lookup" localSheetId="16" hidden="1">Dropdown!$A$93:$B$95</definedName>
    <definedName name="DD_Exercise_Expenditure_Lookup" hidden="1">Dropdown!$A$79:$B$80</definedName>
    <definedName name="DD_Exercise_Expenditure1" hidden="1">Dropdown!$D$79:$D$82</definedName>
    <definedName name="DD_Exercise_Expenditure2" hidden="1">Dropdown!$E$79:$E$81</definedName>
    <definedName name="DD_Exercise_SubCat" localSheetId="16" hidden="1">Dropdown!$A$93:$A$95</definedName>
    <definedName name="DD_Exercise_SubCat" hidden="1">Dropdown!$A$79:$A$80</definedName>
    <definedName name="DD_ExerciseType" localSheetId="16" hidden="1">Dropdown!$C$93:$C$100</definedName>
    <definedName name="DD_ExerciseType" hidden="1">[2]Dropdown!$C$93:$C$100</definedName>
    <definedName name="DD_FundSource" localSheetId="16" hidden="1">Dropdown!$J$4:$J$9</definedName>
    <definedName name="DD_FundSource" hidden="1">[2]Dropdown!$K$4:$K$11</definedName>
    <definedName name="DD_IJ" localSheetId="16" hidden="1">Dropdown!$I$4:$I$14</definedName>
    <definedName name="DD_IJ" hidden="1">[2]Dropdown!$J$4:$J$14</definedName>
    <definedName name="DD_Indirect_Base" localSheetId="16" hidden="1">Dropdown!$B$127:$B$132</definedName>
    <definedName name="DD_Indirect_Base" hidden="1">[2]Dropdown!$B$127:$B$132</definedName>
    <definedName name="DD_Indirect_SubCat" localSheetId="16" hidden="1">Dropdown!$A$127</definedName>
    <definedName name="DD_Indirect_SubCat" hidden="1">Dropdown!$A$108</definedName>
    <definedName name="DD_MA_Detail" localSheetId="16" hidden="1">Dropdown!$F$104:$F$107</definedName>
    <definedName name="DD_MA_Detail" hidden="1">[2]Dropdown!$F$104:$F$107</definedName>
    <definedName name="DD_MA_Expenditure_Lookup" localSheetId="16" hidden="1">Dropdown!$A$104:$B$104</definedName>
    <definedName name="DD_MA_Expenditure_Lookup" hidden="1">[2]Dropdown!$A$104:$B$104</definedName>
    <definedName name="DD_MA_SubCat" localSheetId="16" hidden="1">Dropdown!$A$104</definedName>
    <definedName name="DD_MA_SubCat" hidden="1">Dropdown!$A$86</definedName>
    <definedName name="DD_Maintenance_SubCat" hidden="1">Dropdown!$A$101:$A$104</definedName>
    <definedName name="DD_Organization_Detail" localSheetId="16" hidden="1">Dropdown!$H$48:$H$52</definedName>
    <definedName name="DD_Organization_Detail" hidden="1">[2]Dropdown!$H$48:$H$52</definedName>
    <definedName name="DD_Organization_Expenditure_Lookup" localSheetId="16" hidden="1">Dropdown!$A$48:$B$52</definedName>
    <definedName name="DD_Organization_Expenditure_Lookup" hidden="1">Dropdown!$A$47:$B$48</definedName>
    <definedName name="DD_Organization_Expenditure1" hidden="1">Dropdown!$D$47</definedName>
    <definedName name="DD_Organization_Expenditure2" hidden="1">Dropdown!$E$47:$E$52</definedName>
    <definedName name="DD_Organization_SubCat" localSheetId="16" hidden="1">Dropdown!$A$48:$A$52</definedName>
    <definedName name="DD_Organization_SubCat" hidden="1">Dropdown!$A$47:$A$48</definedName>
    <definedName name="DD_Personnel_Exercise_SubCat" hidden="1">Dropdown!$E$162</definedName>
    <definedName name="DD_Personnel_MA_SubCat" hidden="1">Dropdown!$F$162</definedName>
    <definedName name="DD_Personnel_Organization_SubCat" hidden="1">Dropdown!$B$162</definedName>
    <definedName name="DD_Personnel_Planning_SubCat" hidden="1">Dropdown!$A$162:$A$163</definedName>
    <definedName name="DD_Personnel_SolutionArea" localSheetId="16" hidden="1">Dropdown!$A$192:$A$196</definedName>
    <definedName name="DD_Personnel_SolutionArea" hidden="1">Dropdown!$A$155:$A$159</definedName>
    <definedName name="DD_Personnel_SubCat_Lookup" localSheetId="16" hidden="1">Dropdown!$A$192:$B$196</definedName>
    <definedName name="DD_Personnel_SubCat_Lookup" hidden="1">Dropdown!$A$155:$B$159</definedName>
    <definedName name="DD_Personnel_Training_SubCat" hidden="1">Dropdown!$D$162:$D$164</definedName>
    <definedName name="DD_PL_CoreCapabilities" localSheetId="16" hidden="1">Dropdown!$C$4:$C$35</definedName>
    <definedName name="DD_PL_CoreCapabilities" hidden="1">Dropdown!$D$4:$D$35</definedName>
    <definedName name="DD_PL_PreviousIJ" localSheetId="16" hidden="1">Dropdown!$K$4:$K$45</definedName>
    <definedName name="DD_PL_PreviousIJ" hidden="1">[2]Dropdown!$H$4:$H$44</definedName>
    <definedName name="DD_PL_SolutionArea" localSheetId="16" hidden="1">Dropdown!$A$4:$A$10</definedName>
    <definedName name="DD_PL_SolutionArea" hidden="1">Dropdown!$A$4:$A$12</definedName>
    <definedName name="DD_PL_SubCat_Lookup" localSheetId="16" hidden="1">Dropdown!$A$4:$B$10</definedName>
    <definedName name="DD_PL_SubCat_Lookup" hidden="1">Dropdown!$A$4:$B$12</definedName>
    <definedName name="DD_Planning_Expenditure_Lookup" localSheetId="16" hidden="1">Dropdown!$A$39:$B$42</definedName>
    <definedName name="DD_Planning_Expenditure_Lookup" hidden="1">Dropdown!$A$39:$B$42</definedName>
    <definedName name="DD_Planning_Expenditure1" hidden="1">Dropdown!$D$39:$D$43</definedName>
    <definedName name="DD_Planning_Expenditure2" hidden="1">Dropdown!$E$39:$E$41</definedName>
    <definedName name="DD_Planning_Expenditure3" hidden="1">Dropdown!$F$39:$F$43</definedName>
    <definedName name="DD_Planning_Expenditure4" hidden="1">Dropdown!$G$39:$G$40</definedName>
    <definedName name="DD_Planning_SubCat" localSheetId="16" hidden="1">Dropdown!$A$39:$A$42</definedName>
    <definedName name="DD_Planning_SubCat" hidden="1">Dropdown!$A$39:$A$42</definedName>
    <definedName name="DD_Training_Activity" localSheetId="16" hidden="1">Dropdown!$C$83:$C$85</definedName>
    <definedName name="DD_Training_Activity" hidden="1">[2]Dropdown!$C$83:$C$85</definedName>
    <definedName name="DD_Training_Expenditure_Lookup" localSheetId="16" hidden="1">Dropdown!$A$83:$B$85</definedName>
    <definedName name="DD_Training_Expenditure_Lookup" hidden="1">Dropdown!$A$70:$B$72</definedName>
    <definedName name="DD_Training_Expenditure1" hidden="1">Dropdown!$D$70:$D$72</definedName>
    <definedName name="DD_Training_Expenditure2" hidden="1">Dropdown!$E$70:$E$75</definedName>
    <definedName name="DD_Training_Expenditure3" hidden="1">Dropdown!$F$70:$F$75</definedName>
    <definedName name="DD_Training_SubCat" localSheetId="16" hidden="1">Dropdown!$A$83:$A$85</definedName>
    <definedName name="DD_Training_SubCat" hidden="1">Dropdown!$A$70:$A$72</definedName>
    <definedName name="EndDate">Facesheet!$J$12</definedName>
    <definedName name="EndPOP" localSheetId="16">'AA Approval'!$L$7</definedName>
    <definedName name="EndPOP" localSheetId="12">'Consultant-Contractor'!$L$5</definedName>
    <definedName name="EndPOP" localSheetId="7">Equipment!$T$5</definedName>
    <definedName name="EndPOP" localSheetId="9">Exercise!$P$5</definedName>
    <definedName name="EndPOP" localSheetId="14">'Indirect Costs'!$I$5</definedName>
    <definedName name="EndPOP" localSheetId="10">'M&amp;A'!$I$5</definedName>
    <definedName name="EndPOP" localSheetId="11">Match!$L$5</definedName>
    <definedName name="EndPOP" localSheetId="6">Organization!$J$5</definedName>
    <definedName name="EndPOP" localSheetId="13">Personnel!$H$5</definedName>
    <definedName name="EndPOP" localSheetId="5">Planning!$M$5</definedName>
    <definedName name="EndPOP" localSheetId="4">'Project Ledger'!$P$5</definedName>
    <definedName name="EndPOP" localSheetId="8">Training!$P$5</definedName>
    <definedName name="FIPS" localSheetId="16">'AA Approval'!$A$4</definedName>
    <definedName name="FIPS" localSheetId="3">'AA Info'!$A$3</definedName>
    <definedName name="FIPS" localSheetId="12">'Consultant-Contractor'!$A$3</definedName>
    <definedName name="FIPS" localSheetId="7">Equipment!$A$3</definedName>
    <definedName name="FIPS" localSheetId="9">Exercise!$A$3</definedName>
    <definedName name="FIPS" localSheetId="15">ICR!$A$3</definedName>
    <definedName name="FIPS" localSheetId="14">'Indirect Costs'!$A$3</definedName>
    <definedName name="FIPS" localSheetId="10">'M&amp;A'!$A$3</definedName>
    <definedName name="FIPS" localSheetId="11">Match!$A$3</definedName>
    <definedName name="FIPS" localSheetId="6">Organization!$A$3</definedName>
    <definedName name="FIPS" localSheetId="13">Personnel!$A$3</definedName>
    <definedName name="FIPS" localSheetId="5">Planning!$A$3</definedName>
    <definedName name="FIPS" localSheetId="4">'Project Ledger'!$A$3</definedName>
    <definedName name="FIPS" localSheetId="8">Training!$A$3</definedName>
    <definedName name="FIPSNumber">Facesheet!$F$2</definedName>
    <definedName name="ICRate" localSheetId="15">ICR!$D$4</definedName>
    <definedName name="Indirect_Cost_Rate">[1]Source!$F$122:$F$127</definedName>
    <definedName name="Initials" localSheetId="3">'AA Info'!$H$4</definedName>
    <definedName name="Initials" localSheetId="12">'Consultant-Contractor'!$L$6</definedName>
    <definedName name="Initials" localSheetId="7">Equipment!$T$6</definedName>
    <definedName name="Initials" localSheetId="9">Exercise!$P$6</definedName>
    <definedName name="Initials" localSheetId="15">ICR!$D$4</definedName>
    <definedName name="Initials" localSheetId="14">'Indirect Costs'!$I$6</definedName>
    <definedName name="Initials" localSheetId="10">'M&amp;A'!$I$6</definedName>
    <definedName name="Initials" localSheetId="11">Match!$L$6</definedName>
    <definedName name="Initials" localSheetId="6">Organization!$J$6</definedName>
    <definedName name="Initials" localSheetId="13">Personnel!$H$6</definedName>
    <definedName name="Initials" localSheetId="5">Planning!$M$6</definedName>
    <definedName name="Initials" localSheetId="4">'Project Ledger'!$P$6</definedName>
    <definedName name="Initials" localSheetId="8">Training!$P$6</definedName>
    <definedName name="Investment_Justifications">[1]Source!$BS$86:$BS$95</definedName>
    <definedName name="LabelDate" localSheetId="16">'AA Approval'!$I$29:$N$29</definedName>
    <definedName name="LabelRequest" localSheetId="3">'AA Info'!$G$3</definedName>
    <definedName name="LabelRequest" localSheetId="12">'Consultant-Contractor'!$J$3</definedName>
    <definedName name="LabelRequest" localSheetId="7">Equipment!$R$3</definedName>
    <definedName name="LabelRequest" localSheetId="9">Exercise!$N$3</definedName>
    <definedName name="LabelRequest" localSheetId="15">ICR!$C$3</definedName>
    <definedName name="LabelRequest" localSheetId="14">'Indirect Costs'!$G$3</definedName>
    <definedName name="LabelRequest" localSheetId="10">'M&amp;A'!$G$3</definedName>
    <definedName name="LabelRequest" localSheetId="11">Match!$J$3</definedName>
    <definedName name="LabelRequest" localSheetId="6">Organization!$H$3</definedName>
    <definedName name="LabelRequest" localSheetId="13">Personnel!$F$3</definedName>
    <definedName name="LabelRequest" localSheetId="5">Planning!$K$3</definedName>
    <definedName name="LabelRequest" localSheetId="4">'Project Ledger'!$N$3</definedName>
    <definedName name="LabelRequest" localSheetId="8">Training!$N$3</definedName>
    <definedName name="LedgerType" localSheetId="16">'AA Approval'!$C$7</definedName>
    <definedName name="LedgerType" localSheetId="3">'AA Info'!$H$2</definedName>
    <definedName name="LedgerType" localSheetId="12">'Consultant-Contractor'!$L$2</definedName>
    <definedName name="LedgerType" localSheetId="7">Equipment!$T$2</definedName>
    <definedName name="LedgerType" localSheetId="9">Exercise!$P$2</definedName>
    <definedName name="LedgerType" localSheetId="15">ICR!$D$2</definedName>
    <definedName name="LedgerType" localSheetId="14">'Indirect Costs'!$I$2</definedName>
    <definedName name="LedgerType" localSheetId="10">'M&amp;A'!$I$2</definedName>
    <definedName name="LedgerType" localSheetId="11">Match!$L$2</definedName>
    <definedName name="LedgerType" localSheetId="6">Organization!$J$2</definedName>
    <definedName name="LedgerType" localSheetId="13">Personnel!$H$2</definedName>
    <definedName name="LedgerType" localSheetId="5">Planning!$M$2</definedName>
    <definedName name="LedgerType" localSheetId="4">'Project Ledger'!$P$2</definedName>
    <definedName name="LedgerType" localSheetId="8">Training!$P$2</definedName>
    <definedName name="PayAddress" localSheetId="16">Facesheet!$D$27</definedName>
    <definedName name="PayAddress">Facesheet!$D$27</definedName>
    <definedName name="PayCity" localSheetId="16">Facesheet!$G$27</definedName>
    <definedName name="PayCity">Facesheet!$G$27</definedName>
    <definedName name="PayZIP" localSheetId="16">Facesheet!$J$27</definedName>
    <definedName name="PayZIP">Facesheet!$J$27</definedName>
    <definedName name="Personnel_SourceList">[1]Source!$AW$62:$AX$66</definedName>
    <definedName name="_xlnm.Print_Area" localSheetId="16">'AA Approval'!$A$1:$O$30</definedName>
    <definedName name="_xlnm.Print_Area" localSheetId="3">'AA Info'!$A$1:$H$23</definedName>
    <definedName name="_xlnm.Print_Area" localSheetId="12">'Consultant-Contractor'!$A$1:$M$30</definedName>
    <definedName name="_xlnm.Print_Area" localSheetId="7">Equipment!$A$1:$U$42</definedName>
    <definedName name="_xlnm.Print_Area" localSheetId="9">Exercise!$A$1:$Q$30</definedName>
    <definedName name="_xlnm.Print_Area" localSheetId="15">ICR!$A$1:$D$32</definedName>
    <definedName name="_xlnm.Print_Area" localSheetId="14">'Indirect Costs'!$A$1:$J$30</definedName>
    <definedName name="_xlnm.Print_Area" localSheetId="1">Instructions!$A$1:$B$272</definedName>
    <definedName name="_xlnm.Print_Area" localSheetId="10">'M&amp;A'!$A$1:$J$20</definedName>
    <definedName name="_xlnm.Print_Area" localSheetId="11">Match!$A$1:$M$50</definedName>
    <definedName name="_xlnm.Print_Area" localSheetId="6">Organization!$A$1:$K$31</definedName>
    <definedName name="_xlnm.Print_Area" localSheetId="13">Personnel!$A$1:$I$30</definedName>
    <definedName name="_xlnm.Print_Area" localSheetId="5">Planning!$A$1:$N$31</definedName>
    <definedName name="_xlnm.Print_Area" localSheetId="4">'Project Ledger'!$A$1:$Q$50</definedName>
    <definedName name="_xlnm.Print_Area" localSheetId="8">Training!$A$1:$Q$30</definedName>
    <definedName name="_xlnm.Print_Titles" localSheetId="12">'Consultant-Contractor'!$1:$8</definedName>
    <definedName name="_xlnm.Print_Titles" localSheetId="7">Equipment!$1:$8</definedName>
    <definedName name="_xlnm.Print_Titles" localSheetId="9">Exercise!$1:$8</definedName>
    <definedName name="_xlnm.Print_Titles" localSheetId="14">'Indirect Costs'!$1:$8</definedName>
    <definedName name="_xlnm.Print_Titles" localSheetId="10">'M&amp;A'!$1:$8</definedName>
    <definedName name="_xlnm.Print_Titles" localSheetId="11">Match!$1:$8</definedName>
    <definedName name="_xlnm.Print_Titles" localSheetId="6">Organization!$1:$8</definedName>
    <definedName name="_xlnm.Print_Titles" localSheetId="13">Personnel!$1:$8</definedName>
    <definedName name="_xlnm.Print_Titles" localSheetId="5">Planning!$1:$8</definedName>
    <definedName name="_xlnm.Print_Titles" localSheetId="4">'Project Ledger'!$1:$8</definedName>
    <definedName name="_xlnm.Print_Titles" localSheetId="8">Training!$1:$8</definedName>
    <definedName name="RangeApproved" localSheetId="7">Equipment!$T$10:$T$40</definedName>
    <definedName name="RangeApproved" localSheetId="9">Exercise!$P$10:$P$30</definedName>
    <definedName name="RangeApproved" localSheetId="14">'Indirect Costs'!$I$10:$I$30</definedName>
    <definedName name="RangeApproved" localSheetId="10">'M&amp;A'!$I$10:$I$20</definedName>
    <definedName name="RangeApproved" localSheetId="11">Match!$K$10:$K$50</definedName>
    <definedName name="RangeApproved" localSheetId="6">Organization!$J$10:$J$30</definedName>
    <definedName name="RangeApproved" localSheetId="5">Planning!$M$10:$M$30</definedName>
    <definedName name="RangeApproved" localSheetId="4">'Project Ledger'!$N$10:$N$50</definedName>
    <definedName name="RangeApproved" localSheetId="8">Training!$P$10:$P$30</definedName>
    <definedName name="RangeBalance" localSheetId="7">Equipment!$U$10:$U$40</definedName>
    <definedName name="RangeBalance" localSheetId="9">Exercise!$Q$10:$Q$30</definedName>
    <definedName name="RangeBalance" localSheetId="14">'Indirect Costs'!$J$10:$J$30</definedName>
    <definedName name="RangeBalance" localSheetId="10">'M&amp;A'!$J$10:$J$20</definedName>
    <definedName name="RangeBalance" localSheetId="11">Match!$L$10:$L$50</definedName>
    <definedName name="RangeBalance" localSheetId="6">Organization!$K$10:$K$30</definedName>
    <definedName name="RangeBalance" localSheetId="5">Planning!$N$10:$N$30</definedName>
    <definedName name="RangeBalance" localSheetId="4">'Project Ledger'!$P$10:$P$50</definedName>
    <definedName name="RangeBalance" localSheetId="8">Training!$Q$10:$Q$30</definedName>
    <definedName name="RangeBody" localSheetId="3">'AA Info'!$A$7:$H$23</definedName>
    <definedName name="RangeBody" localSheetId="12">'Consultant-Contractor'!$A$10:$W$30</definedName>
    <definedName name="RangeBody" localSheetId="7">Equipment!$A$10:$AE$40</definedName>
    <definedName name="RangeBody" localSheetId="9">Exercise!$A$10:$AA$30</definedName>
    <definedName name="RangeBody" localSheetId="15">ICR!$A$6:$N$33</definedName>
    <definedName name="RangeBody" localSheetId="14">'Indirect Costs'!$A$10:$T$30</definedName>
    <definedName name="RangeBody" localSheetId="10">'M&amp;A'!$A$10:$T$20</definedName>
    <definedName name="RangeBody" localSheetId="11">Match!$A$10:$W$50</definedName>
    <definedName name="RangeBody" localSheetId="6">Organization!$A$10:$U$30</definedName>
    <definedName name="RangeBody" localSheetId="13">Personnel!$A$10:$S$30</definedName>
    <definedName name="RangeBody" localSheetId="5">Planning!$A$10:$X$30</definedName>
    <definedName name="RangeBody" localSheetId="4">'Project Ledger'!$A$10:$AA$50</definedName>
    <definedName name="RangeBody" localSheetId="8">Training!$A$10:$AA$30</definedName>
    <definedName name="RangeCost" localSheetId="12">'Consultant-Contractor'!$M$10:$M$30</definedName>
    <definedName name="RangeCost" localSheetId="7">Equipment!$Q$10:$Q$40</definedName>
    <definedName name="RangeCost" localSheetId="9">Exercise!$M$10:$M$30</definedName>
    <definedName name="RangeCost" localSheetId="14">'Indirect Costs'!$F$10:$F$30</definedName>
    <definedName name="RangeCost" localSheetId="10">'M&amp;A'!$F$10:$F$20</definedName>
    <definedName name="RangeCost" localSheetId="11">Match!$H$10:$H$50</definedName>
    <definedName name="RangeCost" localSheetId="6">Organization!$G$10:$G$30</definedName>
    <definedName name="RangeCost" localSheetId="13">Personnel!$I$10:$I$30</definedName>
    <definedName name="RangeCost" localSheetId="5">Planning!$J$10:$J$30</definedName>
    <definedName name="RangeCost" localSheetId="4">'Project Ledger'!$K$10:$K$50</definedName>
    <definedName name="RangeCost" localSheetId="8">Training!$M$10:$M$30</definedName>
    <definedName name="RangeDollars" localSheetId="12">'Consultant-Contractor'!$L$10:$M$30</definedName>
    <definedName name="RangeDollars" localSheetId="7">Equipment!$Q$10:$U$40</definedName>
    <definedName name="RangeDollars" localSheetId="9">Exercise!$M$10:$Q$30</definedName>
    <definedName name="RangeDollars" localSheetId="15">ICR!$B$10:$D$27</definedName>
    <definedName name="RangeDollars" localSheetId="14">'Indirect Costs'!$F$10:$J$30</definedName>
    <definedName name="RangeDollars" localSheetId="10">'M&amp;A'!$F$10:$J$20</definedName>
    <definedName name="RangeDollars" localSheetId="11">Match!$H$10:$L$50</definedName>
    <definedName name="RangeDollars" localSheetId="6">Organization!$G$10:$K$30</definedName>
    <definedName name="RangeDollars" localSheetId="13">Personnel!$G$10:$I$30</definedName>
    <definedName name="RangeDollars" localSheetId="5">Planning!$J$10:$N$30</definedName>
    <definedName name="RangeDollars" localSheetId="4">'Project Ledger'!$K$10:$P$50</definedName>
    <definedName name="RangeDollars" localSheetId="8">Training!$M$10:$Q$30</definedName>
    <definedName name="RangeFee" localSheetId="12">'Consultant-Contractor'!$L$10:$L$30</definedName>
    <definedName name="RangeHours" localSheetId="13">Personnel!$H$10:$H$30</definedName>
    <definedName name="RangeIndirect" localSheetId="15">ICR!$B$31:$C$33</definedName>
    <definedName name="RangePercent" localSheetId="11">Match!$M$10:$M$50</definedName>
    <definedName name="RangePercent" localSheetId="4">'Project Ledger'!$Q$10:$Q$50</definedName>
    <definedName name="RangePeriod" localSheetId="12">'Consultant-Contractor'!$K$10:$K$30</definedName>
    <definedName name="RangePeriod" localSheetId="13">Personnel!$F$10:$F$30</definedName>
    <definedName name="RangePrevious" localSheetId="7">Equipment!$R$10:$R$40</definedName>
    <definedName name="RangePrevious" localSheetId="9">Exercise!$N$10:$N$30</definedName>
    <definedName name="RangePrevious" localSheetId="14">'Indirect Costs'!$G$10:$G$30</definedName>
    <definedName name="RangePrevious" localSheetId="10">'M&amp;A'!$G$10:$G$20</definedName>
    <definedName name="RangePrevious" localSheetId="11">Match!$I$10:$I$50</definedName>
    <definedName name="RangePrevious" localSheetId="6">Organization!$H$10:$H$30</definedName>
    <definedName name="RangePrevious" localSheetId="5">Planning!$K$10:$K$30</definedName>
    <definedName name="RangePrevious" localSheetId="4">'Project Ledger'!$L$10:$L$50</definedName>
    <definedName name="RangePrevious" localSheetId="8">Training!$N$10:$N$30</definedName>
    <definedName name="RangeProjectTotal" localSheetId="4">'Project Ledger'!$O$10:$O$50</definedName>
    <definedName name="RangeSalary" localSheetId="13">Personnel!$G$10:$G$30</definedName>
    <definedName name="RangeSolutionArea" localSheetId="4">'Project Ledger'!$F$10:$F$50</definedName>
    <definedName name="RangeSource" localSheetId="4">'Project Ledger'!$G$10:$G$50</definedName>
    <definedName name="RangeThisRequest" localSheetId="7">Equipment!$S$10:$S$40</definedName>
    <definedName name="RangeThisRequest" localSheetId="9">Exercise!$O$10:$O$30</definedName>
    <definedName name="RangeThisRequest" localSheetId="14">'Indirect Costs'!$H$10:$H$30</definedName>
    <definedName name="RangeThisRequest" localSheetId="10">'M&amp;A'!$H$10:$H$20</definedName>
    <definedName name="RangeThisRequest" localSheetId="11">Match!$J$10:$J$50</definedName>
    <definedName name="RangeThisRequest" localSheetId="6">Organization!$I$10:$I$30</definedName>
    <definedName name="RangeThisRequest" localSheetId="5">Planning!$L$10:$L$30</definedName>
    <definedName name="RangeThisRequest" localSheetId="4">'Project Ledger'!$M$10:$M$50</definedName>
    <definedName name="RangeThisRequest" localSheetId="8">Training!$O$10:$O$30</definedName>
    <definedName name="RangeUnlocked" localSheetId="12">'Consultant-Contractor'!$A$10:$M$30,'Consultant-Contractor'!$N$7:$W$30</definedName>
    <definedName name="RangeUnlocked" localSheetId="7">Equipment!$A$10:$Q$40,Equipment!$S$10:$S$40,Equipment!$V$7:$AE$40</definedName>
    <definedName name="RangeUnlocked" localSheetId="9">Exercise!$A$10:$M$30,Exercise!$O$10:$O$30,Exercise!$R$7:$AA$30</definedName>
    <definedName name="RangeUnlocked" localSheetId="14">'Indirect Costs'!$A$10:$F$30,'Indirect Costs'!$H$10:$H$30,'Indirect Costs'!$K$7:$T$30</definedName>
    <definedName name="RangeUnlocked" localSheetId="10">'M&amp;A'!$A$10:$F$20,'M&amp;A'!$H$10:$H$20,'M&amp;A'!$K$7:$T$20</definedName>
    <definedName name="RangeUnlocked" localSheetId="11">Match!$A$10:$H$50,Match!$J$10:$J$50,Match!$N$7:$W$50</definedName>
    <definedName name="RangeUnlocked" localSheetId="6">Organization!$A$10:$G$30,Organization!$I$10:$I$30,Organization!$L$7:$U$30</definedName>
    <definedName name="RangeUnlocked" localSheetId="13">Personnel!$A$10:$I$30,Personnel!$J$7:$S$30</definedName>
    <definedName name="RangeUnlocked" localSheetId="5">Planning!$A$10:$J$30,Planning!$L$10:$L$30,Planning!$O$7:$X$30</definedName>
    <definedName name="RangeUnlocked" localSheetId="4">'Project Ledger'!$A$10:$K$50,'Project Ledger'!$M$10:$M$50,'Project Ledger'!$R$7:$AA$50</definedName>
    <definedName name="RangeUnlocked" localSheetId="8">Training!$A$10:$M$30,Training!$O$10:$O$30,Training!$R$7:$AA$30</definedName>
    <definedName name="RequestNumber" localSheetId="16">'AA Approval'!$H$10</definedName>
    <definedName name="RequestNumber" localSheetId="3">'AA Info'!$H$3</definedName>
    <definedName name="RequestNumber" localSheetId="12">'Consultant-Contractor'!$L$3</definedName>
    <definedName name="RequestNumber" localSheetId="7">Equipment!$T$3</definedName>
    <definedName name="RequestNumber" localSheetId="9">Exercise!$P$3</definedName>
    <definedName name="RequestNumber" localSheetId="15">ICR!$D$3</definedName>
    <definedName name="RequestNumber" localSheetId="14">'Indirect Costs'!$I$3</definedName>
    <definedName name="RequestNumber" localSheetId="10">'M&amp;A'!$I$3</definedName>
    <definedName name="RequestNumber" localSheetId="11">Match!$L$3</definedName>
    <definedName name="RequestNumber" localSheetId="6">Organization!$J$3</definedName>
    <definedName name="RequestNumber" localSheetId="13">Personnel!$H$3</definedName>
    <definedName name="RequestNumber" localSheetId="5">Planning!$M$3</definedName>
    <definedName name="RequestNumber" localSheetId="4">'Project Ledger'!$P$3</definedName>
    <definedName name="RequestNumber" localSheetId="8">Training!$P$3</definedName>
    <definedName name="Source_CoreCapabilities">[1]Source!$BS$52:$BS$83</definedName>
    <definedName name="Source_Discipline">[1]Source!$A$73:$A$86</definedName>
    <definedName name="Source_EquipmentHoldTrigger">[1]Source!$AC$92:$AC$98</definedName>
    <definedName name="SOURCE_EquipmentSolutionAreaSubCategoryProjectLedger">[1]Source!$AC$41:$AC$62</definedName>
    <definedName name="Source_ExerciseNameLookup">[1]Source!$M$46:$N$48</definedName>
    <definedName name="SOURCE_ExerciseType2">[1]Source!$AC$82:$AC$89</definedName>
    <definedName name="SOURCE_FundingSource">[1]Source!$D$73:$D$78</definedName>
    <definedName name="SOURCE_FundingSourceGAFS_All">[1]Source!$BP$5:$BP$69</definedName>
    <definedName name="source_GrantYearGAFS">[1]Source!$BR$5:$BR$16</definedName>
    <definedName name="SOURCE_MatchType">[1]Source!$AV$50:$AV$51</definedName>
    <definedName name="Source_OrganizationNameLookup">[1]Source!$D$23:$E$27</definedName>
    <definedName name="Source_PlanningNameLookup">[1]Source!$D$38:$E$41</definedName>
    <definedName name="SOURCE_PreviousAward">[1]Source!$J$72:$J$120</definedName>
    <definedName name="SOURCE_SolutionAreaSubCategoryExercise">[1]Source!$M$46:$M$48</definedName>
    <definedName name="SOURCE_SolutionAreaSubCategoryOrganization">[1]Source!$D$23:$D$27</definedName>
    <definedName name="SOURCE_SolutionAreaSubCategoryPlanning">[1]Source!$D$38:$D$41</definedName>
    <definedName name="SOURCE_SolutionAreaSubCategoryTraining">[1]Source!$D$55:$D$57</definedName>
    <definedName name="SOURCE_StateGoalLookup">[1]Source!$BS$100:$BT$109</definedName>
    <definedName name="Source_TrainingActivity">[1]Source!$AC$105:$AC$107</definedName>
    <definedName name="Source_TrainingNameLookup">[1]Source!$D$55:$E$58</definedName>
    <definedName name="SourceList">[1]Source!$AW$95:$AW$99</definedName>
    <definedName name="SourceLists">[1]Source!$AW$128:$AW$134</definedName>
    <definedName name="SourceLookup">[1]Source!$AW$95:$AX$99</definedName>
    <definedName name="SourceLookups">[1]Source!$AW$128:$AX$134</definedName>
    <definedName name="StartDate">Facesheet!$H$12</definedName>
    <definedName name="StartPOP" localSheetId="16">'AA Approval'!$H$7</definedName>
    <definedName name="StartPOP" localSheetId="12">'Consultant-Contractor'!$L$4</definedName>
    <definedName name="StartPOP" localSheetId="7">Equipment!$T$4</definedName>
    <definedName name="StartPOP" localSheetId="9">Exercise!$P$4</definedName>
    <definedName name="StartPOP" localSheetId="14">'Indirect Costs'!$I$4</definedName>
    <definedName name="StartPOP" localSheetId="10">'M&amp;A'!$I$4</definedName>
    <definedName name="StartPOP" localSheetId="11">Match!$L$4</definedName>
    <definedName name="StartPOP" localSheetId="6">Organization!$J$4</definedName>
    <definedName name="StartPOP" localSheetId="13">Personnel!$H$4</definedName>
    <definedName name="StartPOP" localSheetId="5">Planning!$M$4</definedName>
    <definedName name="StartPOP" localSheetId="4">'Project Ledger'!$P$4</definedName>
    <definedName name="StartPOP" localSheetId="8">Training!$P$4</definedName>
    <definedName name="Subaward" localSheetId="16">'AA Approval'!$A$5</definedName>
    <definedName name="Subaward" localSheetId="3">'AA Info'!$A$4</definedName>
    <definedName name="Subaward" localSheetId="12">'Consultant-Contractor'!$A$4</definedName>
    <definedName name="Subaward" localSheetId="7">Equipment!$A$4</definedName>
    <definedName name="Subaward" localSheetId="9">Exercise!$A$4</definedName>
    <definedName name="Subaward" localSheetId="15">ICR!$A$4</definedName>
    <definedName name="Subaward" localSheetId="14">'Indirect Costs'!$A$4</definedName>
    <definedName name="Subaward" localSheetId="10">'M&amp;A'!$A$4</definedName>
    <definedName name="Subaward" localSheetId="11">Match!$A$4</definedName>
    <definedName name="Subaward" localSheetId="6">Organization!$A$4</definedName>
    <definedName name="Subaward" localSheetId="13">Personnel!$A$4</definedName>
    <definedName name="Subaward" localSheetId="5">Planning!$A$4</definedName>
    <definedName name="Subaward" localSheetId="4">'Project Ledger'!$A$4</definedName>
    <definedName name="Subaward" localSheetId="8">Training!$A$4</definedName>
    <definedName name="SubawardNumber">Facesheet!$J$2</definedName>
    <definedName name="Subrecipient" localSheetId="16">'AA Approval'!$A$3</definedName>
    <definedName name="Subrecipient" localSheetId="3">'AA Info'!$A$2</definedName>
    <definedName name="Subrecipient" localSheetId="12">'Consultant-Contractor'!$A$2</definedName>
    <definedName name="Subrecipient" localSheetId="7">Equipment!$A$2</definedName>
    <definedName name="Subrecipient" localSheetId="9">Exercise!$A$2</definedName>
    <definedName name="Subrecipient" localSheetId="15">ICR!$A$2</definedName>
    <definedName name="Subrecipient" localSheetId="14">'Indirect Costs'!$A$2</definedName>
    <definedName name="Subrecipient" localSheetId="10">'M&amp;A'!$A$2</definedName>
    <definedName name="Subrecipient" localSheetId="11">Match!$A$2</definedName>
    <definedName name="Subrecipient" localSheetId="6">Organization!$A$2</definedName>
    <definedName name="Subrecipient" localSheetId="13">Personnel!$A$2</definedName>
    <definedName name="Subrecipient" localSheetId="5">Planning!$A$2</definedName>
    <definedName name="Subrecipient" localSheetId="4">'Project Ledger'!$A$2</definedName>
    <definedName name="Subrecipient" localSheetId="8">Training!$A$2</definedName>
    <definedName name="SubrecipientName">Facesheet!$C$6</definedName>
    <definedName name="TotalApproved" localSheetId="7">Equipment!$T$8</definedName>
    <definedName name="TotalApproved" localSheetId="9">Exercise!$P$8</definedName>
    <definedName name="TotalApproved" localSheetId="14">'Indirect Costs'!$I$8</definedName>
    <definedName name="TotalApproved" localSheetId="10">'M&amp;A'!$I$8</definedName>
    <definedName name="TotalApproved" localSheetId="11">Match!$K$8</definedName>
    <definedName name="TotalApproved" localSheetId="6">Organization!$J$8</definedName>
    <definedName name="TotalApproved" localSheetId="5">Planning!$M$8</definedName>
    <definedName name="TotalApproved" localSheetId="4">'Project Ledger'!$N$8</definedName>
    <definedName name="TotalApproved" localSheetId="8">Training!$P$8</definedName>
    <definedName name="TotalBalance" localSheetId="7">Equipment!$U$8</definedName>
    <definedName name="TotalBalance" localSheetId="9">Exercise!$Q$8</definedName>
    <definedName name="TotalBalance" localSheetId="14">'Indirect Costs'!$J$8</definedName>
    <definedName name="TotalBalance" localSheetId="10">'M&amp;A'!$J$8</definedName>
    <definedName name="TotalBalance" localSheetId="11">Match!$L$8</definedName>
    <definedName name="TotalBalance" localSheetId="6">Organization!$K$8</definedName>
    <definedName name="TotalBalance" localSheetId="5">Planning!$N$8</definedName>
    <definedName name="TotalBalance" localSheetId="4">'Project Ledger'!$P$8</definedName>
    <definedName name="TotalBalance" localSheetId="8">Training!$Q$8</definedName>
    <definedName name="TotalCost" localSheetId="12">'Consultant-Contractor'!$M$8</definedName>
    <definedName name="TotalCost" localSheetId="7">Equipment!$Q$8</definedName>
    <definedName name="TotalCost" localSheetId="9">Exercise!$M$8</definedName>
    <definedName name="TotalCost" localSheetId="14">'Indirect Costs'!$F$8</definedName>
    <definedName name="TotalCost" localSheetId="10">'M&amp;A'!$F$8</definedName>
    <definedName name="TotalCost" localSheetId="11">Match!$H$8</definedName>
    <definedName name="TotalCost" localSheetId="6">Organization!$G$8</definedName>
    <definedName name="TotalCost" localSheetId="13">Personnel!$I$8</definedName>
    <definedName name="TotalCost" localSheetId="5">Planning!$J$8</definedName>
    <definedName name="TotalCost" localSheetId="4">'Project Ledger'!$K$8</definedName>
    <definedName name="TotalCost" localSheetId="8">Training!$M$8</definedName>
    <definedName name="TotalDirectCost" localSheetId="15">ICR!$C$29</definedName>
    <definedName name="TotalFee" localSheetId="12">'Consultant-Contractor'!$L$8</definedName>
    <definedName name="TotalHours" localSheetId="13">Personnel!$H$8</definedName>
    <definedName name="TotalPercentExpended" localSheetId="11">Match!$M$8</definedName>
    <definedName name="TotalPercentExpended" localSheetId="4">'Project Ledger'!$Q$8</definedName>
    <definedName name="TotalPrevious" localSheetId="7">Equipment!$R$8</definedName>
    <definedName name="TotalPrevious" localSheetId="9">Exercise!$N$8</definedName>
    <definedName name="TotalPrevious" localSheetId="14">'Indirect Costs'!$G$8</definedName>
    <definedName name="TotalPrevious" localSheetId="10">'M&amp;A'!$G$8</definedName>
    <definedName name="TotalPrevious" localSheetId="11">Match!$I$8</definedName>
    <definedName name="TotalPrevious" localSheetId="6">Organization!$H$8</definedName>
    <definedName name="TotalPrevious" localSheetId="5">Planning!$K$8</definedName>
    <definedName name="TotalPrevious" localSheetId="4">'Project Ledger'!$L$8</definedName>
    <definedName name="TotalPrevious" localSheetId="8">Training!$N$8</definedName>
    <definedName name="TotalProject" localSheetId="4">'Project Ledger'!$O$8</definedName>
    <definedName name="TotalSalary" localSheetId="13">Personnel!$G$8</definedName>
    <definedName name="TotalThisRequest" localSheetId="7">Equipment!$S$8</definedName>
    <definedName name="TotalThisRequest" localSheetId="9">Exercise!$O$8</definedName>
    <definedName name="TotalThisRequest" localSheetId="14">'Indirect Costs'!$H$8</definedName>
    <definedName name="TotalThisRequest" localSheetId="10">'M&amp;A'!$H$8</definedName>
    <definedName name="TotalThisRequest" localSheetId="11">Match!$J$8</definedName>
    <definedName name="TotalThisRequest" localSheetId="6">Organization!$I$8</definedName>
    <definedName name="TotalThisRequest" localSheetId="5">Planning!$L$8</definedName>
    <definedName name="TotalThisRequest" localSheetId="4">'Project Ledger'!$M$8</definedName>
    <definedName name="TotalThisRequest" localSheetId="8">Training!$O$8</definedName>
  </definedNames>
  <calcPr calcId="191029" iterateDelta="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133" l="1"/>
  <c r="H7" i="133"/>
  <c r="A5" i="133"/>
  <c r="A4" i="133"/>
  <c r="A3" i="133"/>
  <c r="I23" i="133"/>
  <c r="I19" i="133"/>
  <c r="P5" i="52"/>
  <c r="P4" i="52"/>
  <c r="A4" i="52"/>
  <c r="A2" i="52"/>
  <c r="N10" i="52"/>
  <c r="O10" i="52" s="1"/>
  <c r="N11" i="52"/>
  <c r="Q11" i="52" s="1"/>
  <c r="N12" i="52"/>
  <c r="P12" i="52" s="1"/>
  <c r="N13" i="52"/>
  <c r="Q13" i="52" s="1"/>
  <c r="N14" i="52"/>
  <c r="P14" i="52" s="1"/>
  <c r="N15" i="52"/>
  <c r="Q15" i="52" s="1"/>
  <c r="N16" i="52"/>
  <c r="Q16" i="52" s="1"/>
  <c r="N17" i="52"/>
  <c r="Q17" i="52" s="1"/>
  <c r="N18" i="52"/>
  <c r="O18" i="52" s="1"/>
  <c r="N19" i="52"/>
  <c r="P19" i="52" s="1"/>
  <c r="N20" i="52"/>
  <c r="P20" i="52" s="1"/>
  <c r="N21" i="52"/>
  <c r="Q21" i="52" s="1"/>
  <c r="N22" i="52"/>
  <c r="P22" i="52" s="1"/>
  <c r="N23" i="52"/>
  <c r="Q23" i="52" s="1"/>
  <c r="N24" i="52"/>
  <c r="P24" i="52" s="1"/>
  <c r="N25" i="52"/>
  <c r="Q25" i="52" s="1"/>
  <c r="N26" i="52"/>
  <c r="O26" i="52" s="1"/>
  <c r="N27" i="52"/>
  <c r="Q27" i="52" s="1"/>
  <c r="N28" i="52"/>
  <c r="P28" i="52" s="1"/>
  <c r="N29" i="52"/>
  <c r="Q29" i="52" s="1"/>
  <c r="N30" i="52"/>
  <c r="P30" i="52" s="1"/>
  <c r="N31" i="52"/>
  <c r="Q31" i="52" s="1"/>
  <c r="N32" i="52"/>
  <c r="P32" i="52" s="1"/>
  <c r="N33" i="52"/>
  <c r="Q33" i="52" s="1"/>
  <c r="N34" i="52"/>
  <c r="O34" i="52" s="1"/>
  <c r="N35" i="52"/>
  <c r="P35" i="52" s="1"/>
  <c r="N36" i="52"/>
  <c r="P36" i="52" s="1"/>
  <c r="N37" i="52"/>
  <c r="Q37" i="52" s="1"/>
  <c r="N38" i="52"/>
  <c r="Q38" i="52" s="1"/>
  <c r="N39" i="52"/>
  <c r="Q39" i="52" s="1"/>
  <c r="N40" i="52"/>
  <c r="Q40" i="52" s="1"/>
  <c r="N41" i="52"/>
  <c r="Q41" i="52" s="1"/>
  <c r="N42" i="52"/>
  <c r="O42" i="52" s="1"/>
  <c r="N43" i="52"/>
  <c r="O43" i="52" s="1"/>
  <c r="N44" i="52"/>
  <c r="P44" i="52" s="1"/>
  <c r="N45" i="52"/>
  <c r="Q45" i="52" s="1"/>
  <c r="N46" i="52"/>
  <c r="P46" i="52" s="1"/>
  <c r="N47" i="52"/>
  <c r="Q47" i="52" s="1"/>
  <c r="N48" i="52"/>
  <c r="Q48" i="52" s="1"/>
  <c r="N49" i="52"/>
  <c r="P49" i="52" s="1"/>
  <c r="N50" i="52"/>
  <c r="O50" i="52" s="1"/>
  <c r="O11" i="52"/>
  <c r="M8" i="52"/>
  <c r="L8" i="52"/>
  <c r="K8" i="52"/>
  <c r="O40" i="52" l="1"/>
  <c r="O22" i="52"/>
  <c r="O14" i="52"/>
  <c r="O12" i="52"/>
  <c r="O46" i="52"/>
  <c r="O38" i="52"/>
  <c r="O39" i="52"/>
  <c r="P11" i="52"/>
  <c r="Q19" i="52"/>
  <c r="O17" i="52"/>
  <c r="O16" i="52"/>
  <c r="O31" i="52"/>
  <c r="O25" i="52"/>
  <c r="O41" i="52"/>
  <c r="O23" i="52"/>
  <c r="O49" i="52"/>
  <c r="O32" i="52"/>
  <c r="O15" i="52"/>
  <c r="O48" i="52"/>
  <c r="O47" i="52"/>
  <c r="O30" i="52"/>
  <c r="O13" i="52"/>
  <c r="O29" i="52"/>
  <c r="Q43" i="52"/>
  <c r="Q12" i="52"/>
  <c r="O37" i="52"/>
  <c r="O28" i="52"/>
  <c r="O19" i="52"/>
  <c r="Q36" i="52"/>
  <c r="O20" i="52"/>
  <c r="O45" i="52"/>
  <c r="O27" i="52"/>
  <c r="P43" i="52"/>
  <c r="Q35" i="52"/>
  <c r="O35" i="52"/>
  <c r="Q28" i="52"/>
  <c r="O21" i="52"/>
  <c r="O36" i="52"/>
  <c r="O44" i="52"/>
  <c r="O33" i="52"/>
  <c r="O24" i="52"/>
  <c r="P27" i="52"/>
  <c r="Q44" i="52"/>
  <c r="Q20" i="52"/>
  <c r="P26" i="52"/>
  <c r="P25" i="52"/>
  <c r="Q26" i="52"/>
  <c r="Q34" i="52"/>
  <c r="Q49" i="52"/>
  <c r="P42" i="52"/>
  <c r="P34" i="52"/>
  <c r="P10" i="52"/>
  <c r="P33" i="52"/>
  <c r="Q10" i="52"/>
  <c r="P48" i="52"/>
  <c r="P23" i="52"/>
  <c r="Q24" i="52"/>
  <c r="P41" i="52"/>
  <c r="P17" i="52"/>
  <c r="Q18" i="52"/>
  <c r="P38" i="52"/>
  <c r="Q42" i="52"/>
  <c r="N8" i="52"/>
  <c r="Q8" i="52" s="1"/>
  <c r="P31" i="52"/>
  <c r="Q32" i="52"/>
  <c r="P45" i="52"/>
  <c r="P37" i="52"/>
  <c r="P29" i="52"/>
  <c r="P21" i="52"/>
  <c r="P13" i="52"/>
  <c r="Q46" i="52"/>
  <c r="Q30" i="52"/>
  <c r="Q22" i="52"/>
  <c r="Q14" i="52"/>
  <c r="P50" i="52"/>
  <c r="P18" i="52"/>
  <c r="Q50" i="52"/>
  <c r="P40" i="52"/>
  <c r="P16" i="52"/>
  <c r="P47" i="52"/>
  <c r="P39" i="52"/>
  <c r="P15" i="52"/>
  <c r="L5" i="16"/>
  <c r="L4" i="16"/>
  <c r="A4" i="16"/>
  <c r="A3" i="16"/>
  <c r="A2" i="16"/>
  <c r="K10" i="16"/>
  <c r="K11" i="16"/>
  <c r="L11" i="16" s="1"/>
  <c r="K12" i="16"/>
  <c r="L12" i="16" s="1"/>
  <c r="K13" i="16"/>
  <c r="M13" i="16" s="1"/>
  <c r="K14" i="16"/>
  <c r="M14" i="16" s="1"/>
  <c r="K15" i="16"/>
  <c r="L15" i="16" s="1"/>
  <c r="K16" i="16"/>
  <c r="L16" i="16" s="1"/>
  <c r="K17" i="16"/>
  <c r="L17" i="16" s="1"/>
  <c r="K18" i="16"/>
  <c r="M18" i="16" s="1"/>
  <c r="K19" i="16"/>
  <c r="M19" i="16" s="1"/>
  <c r="K20" i="16"/>
  <c r="L20" i="16" s="1"/>
  <c r="K21" i="16"/>
  <c r="M21" i="16" s="1"/>
  <c r="K22" i="16"/>
  <c r="M22" i="16" s="1"/>
  <c r="K23" i="16"/>
  <c r="L23" i="16" s="1"/>
  <c r="K24" i="16"/>
  <c r="L24" i="16" s="1"/>
  <c r="K25" i="16"/>
  <c r="L25" i="16" s="1"/>
  <c r="K26" i="16"/>
  <c r="M26" i="16" s="1"/>
  <c r="K27" i="16"/>
  <c r="M27" i="16" s="1"/>
  <c r="K28" i="16"/>
  <c r="L28" i="16" s="1"/>
  <c r="K29" i="16"/>
  <c r="M29" i="16" s="1"/>
  <c r="K30" i="16"/>
  <c r="M30" i="16" s="1"/>
  <c r="K31" i="16"/>
  <c r="M31" i="16" s="1"/>
  <c r="K32" i="16"/>
  <c r="L32" i="16" s="1"/>
  <c r="K33" i="16"/>
  <c r="L33" i="16" s="1"/>
  <c r="K34" i="16"/>
  <c r="M34" i="16" s="1"/>
  <c r="K35" i="16"/>
  <c r="M35" i="16" s="1"/>
  <c r="K36" i="16"/>
  <c r="L36" i="16" s="1"/>
  <c r="K37" i="16"/>
  <c r="M37" i="16" s="1"/>
  <c r="K38" i="16"/>
  <c r="M38" i="16" s="1"/>
  <c r="K39" i="16"/>
  <c r="L39" i="16" s="1"/>
  <c r="K40" i="16"/>
  <c r="L40" i="16" s="1"/>
  <c r="K41" i="16"/>
  <c r="L41" i="16" s="1"/>
  <c r="K42" i="16"/>
  <c r="M42" i="16" s="1"/>
  <c r="K43" i="16"/>
  <c r="L43" i="16" s="1"/>
  <c r="K44" i="16"/>
  <c r="L44" i="16" s="1"/>
  <c r="K45" i="16"/>
  <c r="M45" i="16" s="1"/>
  <c r="K46" i="16"/>
  <c r="M46" i="16" s="1"/>
  <c r="K47" i="16"/>
  <c r="L47" i="16" s="1"/>
  <c r="K48" i="16"/>
  <c r="L48" i="16" s="1"/>
  <c r="K49" i="16"/>
  <c r="L49" i="16" s="1"/>
  <c r="K50" i="16"/>
  <c r="M50" i="16" s="1"/>
  <c r="J8" i="16"/>
  <c r="I8" i="16"/>
  <c r="H8" i="16"/>
  <c r="O8" i="52" l="1"/>
  <c r="P8" i="52"/>
  <c r="M12" i="16"/>
  <c r="M44" i="16"/>
  <c r="M24" i="16"/>
  <c r="M16" i="16"/>
  <c r="M48" i="16"/>
  <c r="M41" i="16"/>
  <c r="M40" i="16"/>
  <c r="M32" i="16"/>
  <c r="L35" i="16"/>
  <c r="M28" i="16"/>
  <c r="M25" i="16"/>
  <c r="L27" i="16"/>
  <c r="M43" i="16"/>
  <c r="M11" i="16"/>
  <c r="K8" i="16"/>
  <c r="M8" i="16" s="1"/>
  <c r="L19" i="16"/>
  <c r="M36" i="16"/>
  <c r="M20" i="16"/>
  <c r="M49" i="16"/>
  <c r="M33" i="16"/>
  <c r="M17" i="16"/>
  <c r="L50" i="16"/>
  <c r="L42" i="16"/>
  <c r="L34" i="16"/>
  <c r="L26" i="16"/>
  <c r="L18" i="16"/>
  <c r="L10" i="16"/>
  <c r="M10" i="16"/>
  <c r="L31" i="16"/>
  <c r="L46" i="16"/>
  <c r="L38" i="16"/>
  <c r="L30" i="16"/>
  <c r="L22" i="16"/>
  <c r="L14" i="16"/>
  <c r="M47" i="16"/>
  <c r="M39" i="16"/>
  <c r="M23" i="16"/>
  <c r="M15" i="16"/>
  <c r="L45" i="16"/>
  <c r="L37" i="16"/>
  <c r="L29" i="16"/>
  <c r="L21" i="16"/>
  <c r="L13" i="16"/>
  <c r="M10" i="7"/>
  <c r="M11" i="7"/>
  <c r="N11" i="7" s="1"/>
  <c r="M12" i="7"/>
  <c r="N12" i="7" s="1"/>
  <c r="M13" i="7"/>
  <c r="N13" i="7" s="1"/>
  <c r="M14" i="7"/>
  <c r="N14" i="7" s="1"/>
  <c r="M15" i="7"/>
  <c r="N15" i="7" s="1"/>
  <c r="M16" i="7"/>
  <c r="N16" i="7" s="1"/>
  <c r="M17" i="7"/>
  <c r="N17" i="7" s="1"/>
  <c r="M18" i="7"/>
  <c r="N18" i="7" s="1"/>
  <c r="M19" i="7"/>
  <c r="N19" i="7" s="1"/>
  <c r="M20" i="7"/>
  <c r="N20" i="7" s="1"/>
  <c r="M21" i="7"/>
  <c r="N21" i="7" s="1"/>
  <c r="M22" i="7"/>
  <c r="N22" i="7" s="1"/>
  <c r="M23" i="7"/>
  <c r="N23" i="7" s="1"/>
  <c r="M24" i="7"/>
  <c r="N24" i="7" s="1"/>
  <c r="M25" i="7"/>
  <c r="N25" i="7" s="1"/>
  <c r="M26" i="7"/>
  <c r="N26" i="7" s="1"/>
  <c r="M27" i="7"/>
  <c r="N27" i="7" s="1"/>
  <c r="M28" i="7"/>
  <c r="N28" i="7" s="1"/>
  <c r="M29" i="7"/>
  <c r="N29" i="7" s="1"/>
  <c r="M30" i="7"/>
  <c r="N30" i="7" s="1"/>
  <c r="L8" i="7"/>
  <c r="K8" i="7"/>
  <c r="J8" i="7"/>
  <c r="M5" i="7"/>
  <c r="M4" i="7"/>
  <c r="A4" i="7"/>
  <c r="A3" i="7"/>
  <c r="A2" i="7"/>
  <c r="C19" i="127"/>
  <c r="D19" i="127" s="1"/>
  <c r="C20" i="127"/>
  <c r="D20" i="127" s="1"/>
  <c r="C21" i="127"/>
  <c r="D21" i="127" s="1"/>
  <c r="C22" i="127"/>
  <c r="D22" i="127" s="1"/>
  <c r="C23" i="127"/>
  <c r="D23" i="127" s="1"/>
  <c r="C24" i="127"/>
  <c r="D24" i="127" s="1"/>
  <c r="C25" i="127"/>
  <c r="D25" i="127" s="1"/>
  <c r="C26" i="127"/>
  <c r="D26" i="127" s="1"/>
  <c r="L8" i="16" l="1"/>
  <c r="N10" i="7"/>
  <c r="N8" i="7" s="1"/>
  <c r="M8" i="7"/>
  <c r="D11" i="127"/>
  <c r="D12" i="127"/>
  <c r="D13" i="127"/>
  <c r="D14" i="127"/>
  <c r="I30" i="13"/>
  <c r="J30" i="13" s="1"/>
  <c r="I29" i="13"/>
  <c r="J29" i="13" s="1"/>
  <c r="I28" i="13"/>
  <c r="J28" i="13" s="1"/>
  <c r="I27" i="13"/>
  <c r="J27" i="13" s="1"/>
  <c r="I26" i="13"/>
  <c r="J26" i="13" s="1"/>
  <c r="I25" i="13"/>
  <c r="J25" i="13" s="1"/>
  <c r="I24" i="13"/>
  <c r="J24" i="13" s="1"/>
  <c r="I23" i="13"/>
  <c r="J23" i="13" s="1"/>
  <c r="I22" i="13"/>
  <c r="J22" i="13" s="1"/>
  <c r="I21" i="13"/>
  <c r="J21" i="13" s="1"/>
  <c r="I20" i="13"/>
  <c r="J20" i="13" s="1"/>
  <c r="I19" i="13"/>
  <c r="J19" i="13" s="1"/>
  <c r="I18" i="13"/>
  <c r="J18" i="13" s="1"/>
  <c r="I17" i="13"/>
  <c r="J17" i="13" s="1"/>
  <c r="I16" i="13"/>
  <c r="J16" i="13" s="1"/>
  <c r="I15" i="13"/>
  <c r="J15" i="13" s="1"/>
  <c r="I14" i="13"/>
  <c r="J14" i="13" s="1"/>
  <c r="I13" i="13"/>
  <c r="J13" i="13" s="1"/>
  <c r="I12" i="13"/>
  <c r="J12" i="13" s="1"/>
  <c r="I11" i="13"/>
  <c r="J11" i="13" s="1"/>
  <c r="I10" i="13"/>
  <c r="J10" i="13" s="1"/>
  <c r="I20" i="12"/>
  <c r="J20" i="12" s="1"/>
  <c r="I19" i="12"/>
  <c r="J19" i="12" s="1"/>
  <c r="I18" i="12"/>
  <c r="J18" i="12" s="1"/>
  <c r="I17" i="12"/>
  <c r="J17" i="12" s="1"/>
  <c r="I16" i="12"/>
  <c r="J16" i="12" s="1"/>
  <c r="I15" i="12"/>
  <c r="J15" i="12" s="1"/>
  <c r="I14" i="12"/>
  <c r="J14" i="12" s="1"/>
  <c r="I13" i="12"/>
  <c r="J13" i="12" s="1"/>
  <c r="I12" i="12"/>
  <c r="J12" i="12" s="1"/>
  <c r="I11" i="12"/>
  <c r="J11" i="12" s="1"/>
  <c r="I10" i="12"/>
  <c r="J10" i="12" s="1"/>
  <c r="P30" i="11"/>
  <c r="Q30" i="11" s="1"/>
  <c r="P29" i="11"/>
  <c r="Q29" i="11" s="1"/>
  <c r="P28" i="11"/>
  <c r="Q28" i="11" s="1"/>
  <c r="P27" i="11"/>
  <c r="Q27" i="11" s="1"/>
  <c r="P26" i="11"/>
  <c r="Q26" i="11" s="1"/>
  <c r="P25" i="11"/>
  <c r="Q25" i="11" s="1"/>
  <c r="P24" i="11"/>
  <c r="Q24" i="11" s="1"/>
  <c r="P23" i="11"/>
  <c r="Q23" i="11" s="1"/>
  <c r="P22" i="11"/>
  <c r="Q22" i="11" s="1"/>
  <c r="P21" i="11"/>
  <c r="Q21" i="11" s="1"/>
  <c r="P20" i="11"/>
  <c r="Q20" i="11" s="1"/>
  <c r="P19" i="11"/>
  <c r="Q19" i="11" s="1"/>
  <c r="P18" i="11"/>
  <c r="Q18" i="11" s="1"/>
  <c r="P17" i="11"/>
  <c r="Q17" i="11" s="1"/>
  <c r="P16" i="11"/>
  <c r="Q16" i="11" s="1"/>
  <c r="P15" i="11"/>
  <c r="Q15" i="11" s="1"/>
  <c r="P14" i="11"/>
  <c r="Q14" i="11" s="1"/>
  <c r="P13" i="11"/>
  <c r="Q13" i="11" s="1"/>
  <c r="P12" i="11"/>
  <c r="Q12" i="11" s="1"/>
  <c r="P11" i="11"/>
  <c r="Q11" i="11" s="1"/>
  <c r="P10" i="11"/>
  <c r="Q10" i="11" s="1"/>
  <c r="P30" i="10"/>
  <c r="Q30" i="10" s="1"/>
  <c r="P29" i="10"/>
  <c r="Q29" i="10" s="1"/>
  <c r="P28" i="10"/>
  <c r="Q28" i="10" s="1"/>
  <c r="P27" i="10"/>
  <c r="Q27" i="10" s="1"/>
  <c r="P26" i="10"/>
  <c r="Q26" i="10" s="1"/>
  <c r="P25" i="10"/>
  <c r="Q25" i="10" s="1"/>
  <c r="P24" i="10"/>
  <c r="Q24" i="10" s="1"/>
  <c r="P23" i="10"/>
  <c r="Q23" i="10" s="1"/>
  <c r="P22" i="10"/>
  <c r="Q22" i="10" s="1"/>
  <c r="P21" i="10"/>
  <c r="Q21" i="10" s="1"/>
  <c r="P20" i="10"/>
  <c r="Q20" i="10" s="1"/>
  <c r="P19" i="10"/>
  <c r="Q19" i="10" s="1"/>
  <c r="P18" i="10"/>
  <c r="Q18" i="10" s="1"/>
  <c r="P17" i="10"/>
  <c r="Q17" i="10" s="1"/>
  <c r="P16" i="10"/>
  <c r="Q16" i="10" s="1"/>
  <c r="P15" i="10"/>
  <c r="Q15" i="10" s="1"/>
  <c r="P14" i="10"/>
  <c r="Q14" i="10" s="1"/>
  <c r="P13" i="10"/>
  <c r="Q13" i="10" s="1"/>
  <c r="P12" i="10"/>
  <c r="Q12" i="10" s="1"/>
  <c r="P11" i="10"/>
  <c r="Q11" i="10" s="1"/>
  <c r="P10" i="10"/>
  <c r="Q10" i="10" s="1"/>
  <c r="T40" i="9"/>
  <c r="U40" i="9" s="1"/>
  <c r="T39" i="9"/>
  <c r="U39" i="9" s="1"/>
  <c r="T38" i="9"/>
  <c r="U38" i="9" s="1"/>
  <c r="T37" i="9"/>
  <c r="U37" i="9" s="1"/>
  <c r="T36" i="9"/>
  <c r="U36" i="9" s="1"/>
  <c r="T35" i="9"/>
  <c r="U35" i="9" s="1"/>
  <c r="T34" i="9"/>
  <c r="U34" i="9" s="1"/>
  <c r="T33" i="9"/>
  <c r="U33" i="9" s="1"/>
  <c r="T32" i="9"/>
  <c r="U32" i="9" s="1"/>
  <c r="T31" i="9"/>
  <c r="U31" i="9" s="1"/>
  <c r="T30" i="9"/>
  <c r="U30" i="9" s="1"/>
  <c r="T29" i="9"/>
  <c r="U29" i="9" s="1"/>
  <c r="T28" i="9"/>
  <c r="U28" i="9" s="1"/>
  <c r="T27" i="9"/>
  <c r="U27" i="9" s="1"/>
  <c r="T26" i="9"/>
  <c r="U26" i="9" s="1"/>
  <c r="T25" i="9"/>
  <c r="U25" i="9" s="1"/>
  <c r="T24" i="9"/>
  <c r="U24" i="9" s="1"/>
  <c r="T23" i="9"/>
  <c r="U23" i="9" s="1"/>
  <c r="T22" i="9"/>
  <c r="U22" i="9" s="1"/>
  <c r="T21" i="9"/>
  <c r="U21" i="9" s="1"/>
  <c r="T20" i="9"/>
  <c r="U20" i="9" s="1"/>
  <c r="T19" i="9"/>
  <c r="U19" i="9" s="1"/>
  <c r="T18" i="9"/>
  <c r="U18" i="9" s="1"/>
  <c r="T17" i="9"/>
  <c r="U17" i="9" s="1"/>
  <c r="T16" i="9"/>
  <c r="U16" i="9" s="1"/>
  <c r="T15" i="9"/>
  <c r="U15" i="9" s="1"/>
  <c r="T14" i="9"/>
  <c r="U14" i="9" s="1"/>
  <c r="T13" i="9"/>
  <c r="U13" i="9" s="1"/>
  <c r="T12" i="9"/>
  <c r="U12" i="9" s="1"/>
  <c r="T11" i="9"/>
  <c r="U11" i="9" s="1"/>
  <c r="T10" i="9"/>
  <c r="U10" i="9" s="1"/>
  <c r="J30" i="38"/>
  <c r="K30" i="38" s="1"/>
  <c r="J29" i="38"/>
  <c r="K29" i="38" s="1"/>
  <c r="J28" i="38"/>
  <c r="K28" i="38" s="1"/>
  <c r="J27" i="38"/>
  <c r="K27" i="38" s="1"/>
  <c r="J26" i="38"/>
  <c r="K26" i="38" s="1"/>
  <c r="J25" i="38"/>
  <c r="K25" i="38" s="1"/>
  <c r="J24" i="38"/>
  <c r="K24" i="38" s="1"/>
  <c r="J23" i="38"/>
  <c r="K23" i="38" s="1"/>
  <c r="J22" i="38"/>
  <c r="K22" i="38" s="1"/>
  <c r="J21" i="38"/>
  <c r="K21" i="38" s="1"/>
  <c r="J20" i="38"/>
  <c r="K20" i="38" s="1"/>
  <c r="J19" i="38"/>
  <c r="K19" i="38" s="1"/>
  <c r="J18" i="38"/>
  <c r="K18" i="38" s="1"/>
  <c r="J17" i="38"/>
  <c r="K17" i="38" s="1"/>
  <c r="J16" i="38"/>
  <c r="K16" i="38" s="1"/>
  <c r="J15" i="38"/>
  <c r="K15" i="38" s="1"/>
  <c r="J14" i="38"/>
  <c r="K14" i="38" s="1"/>
  <c r="J13" i="38"/>
  <c r="K13" i="38" s="1"/>
  <c r="J12" i="38"/>
  <c r="K12" i="38" s="1"/>
  <c r="J11" i="38"/>
  <c r="K11" i="38" s="1"/>
  <c r="J10" i="38"/>
  <c r="K10" i="38" s="1"/>
  <c r="C16" i="127" l="1"/>
  <c r="B16" i="127"/>
  <c r="H5" i="15"/>
  <c r="H4" i="15"/>
  <c r="A4" i="15"/>
  <c r="A3" i="15"/>
  <c r="A2" i="15"/>
  <c r="H8" i="15"/>
  <c r="G8" i="15"/>
  <c r="I8" i="15"/>
  <c r="A4" i="127" l="1"/>
  <c r="A3" i="127"/>
  <c r="A2" i="127"/>
  <c r="I5" i="13"/>
  <c r="I4" i="13"/>
  <c r="A4" i="13"/>
  <c r="A3" i="13"/>
  <c r="A2" i="13"/>
  <c r="L5" i="14"/>
  <c r="L4" i="14"/>
  <c r="A4" i="14"/>
  <c r="A3" i="14"/>
  <c r="A2" i="14"/>
  <c r="I5" i="12"/>
  <c r="I4" i="12"/>
  <c r="A4" i="12"/>
  <c r="A3" i="12"/>
  <c r="A2" i="12"/>
  <c r="P5" i="11"/>
  <c r="P4" i="11"/>
  <c r="A4" i="11"/>
  <c r="A3" i="11"/>
  <c r="A2" i="11"/>
  <c r="P5" i="10"/>
  <c r="P4" i="10"/>
  <c r="A4" i="10"/>
  <c r="A2" i="10"/>
  <c r="T5" i="9"/>
  <c r="T4" i="9"/>
  <c r="A4" i="9"/>
  <c r="A3" i="9"/>
  <c r="A2" i="9"/>
  <c r="J5" i="38"/>
  <c r="J4" i="38"/>
  <c r="A4" i="38"/>
  <c r="A3" i="38"/>
  <c r="A2" i="38"/>
  <c r="A4" i="54"/>
  <c r="A3" i="54"/>
  <c r="A2" i="54"/>
  <c r="I8" i="38"/>
  <c r="H8" i="38"/>
  <c r="G8" i="38"/>
  <c r="J8" i="38" l="1"/>
  <c r="K8" i="38"/>
  <c r="K5" i="52" l="1"/>
  <c r="L5" i="52" l="1"/>
  <c r="N27" i="127" l="1"/>
  <c r="N16" i="127"/>
  <c r="H22" i="54"/>
  <c r="H13" i="54"/>
  <c r="E41" i="131"/>
  <c r="D41" i="131"/>
  <c r="H22" i="131"/>
  <c r="G22" i="131"/>
  <c r="E22" i="131"/>
  <c r="J5" i="52" s="1"/>
  <c r="D22" i="131"/>
  <c r="I21" i="131"/>
  <c r="F21" i="131"/>
  <c r="I20" i="131"/>
  <c r="F20" i="131"/>
  <c r="I19" i="131"/>
  <c r="F19" i="131"/>
  <c r="I18" i="131"/>
  <c r="F18" i="131"/>
  <c r="I17" i="131"/>
  <c r="F17" i="131"/>
  <c r="L8" i="14"/>
  <c r="M8" i="14"/>
  <c r="H8" i="13"/>
  <c r="G8" i="13"/>
  <c r="F8" i="13"/>
  <c r="H8" i="12"/>
  <c r="G8" i="12"/>
  <c r="F8" i="12"/>
  <c r="O8" i="11"/>
  <c r="N8" i="11"/>
  <c r="M8" i="11"/>
  <c r="O8" i="10"/>
  <c r="N8" i="10"/>
  <c r="M8" i="10"/>
  <c r="S8" i="9"/>
  <c r="R8" i="9"/>
  <c r="Q8" i="9"/>
  <c r="B27" i="127"/>
  <c r="D15" i="127"/>
  <c r="J19" i="131" l="1"/>
  <c r="J20" i="131"/>
  <c r="I22" i="131"/>
  <c r="J21" i="131"/>
  <c r="J18" i="131"/>
  <c r="J17" i="131"/>
  <c r="F22" i="131"/>
  <c r="I8" i="13"/>
  <c r="P8" i="11"/>
  <c r="D16" i="127"/>
  <c r="I8" i="12"/>
  <c r="T8" i="9"/>
  <c r="C27" i="127"/>
  <c r="P8" i="10"/>
  <c r="J8" i="13"/>
  <c r="J8" i="12"/>
  <c r="Q8" i="11"/>
  <c r="Q8" i="10"/>
  <c r="U8" i="9"/>
  <c r="D27" i="127"/>
  <c r="J22" i="131" l="1"/>
  <c r="C29" i="127"/>
  <c r="C30" i="127" a="1"/>
  <c r="C30" i="1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Yoon, Charlie@CalOES</author>
  </authors>
  <commentList>
    <comment ref="A7" authorId="0" shapeId="0" xr:uid="{00000000-0006-0000-0400-000001000000}">
      <text>
        <r>
          <rPr>
            <b/>
            <sz val="14"/>
            <color indexed="81"/>
            <rFont val="Century Gothic"/>
            <family val="2"/>
          </rPr>
          <t xml:space="preserve">STATE GOALS
</t>
        </r>
        <r>
          <rPr>
            <sz val="14"/>
            <color indexed="81"/>
            <rFont val="Century Gothic"/>
            <family val="2"/>
          </rPr>
          <t xml:space="preserve">
1.   Enhance Information Collection, Analysis, and Sharing, in Support of Public Safety Operations across California
2.   Protect Critical Infrastructure and Key Resources from All Threats and Hazards
3.   Strengthen Security and Preparedness across Cyberspace
4.   Strengthen Communications Capabilities through Planning, Governance, Technology, and Equipment
5.   Enhance Community Preparedness
6.   Enhance Multi-Jurisdictional/Inter-Jurisdictional All-Hazards Incident Catastrophic Planning, Response, and Recovery Capabilities
7.   Improve Medical and Health Capabilities
8.   Enhance Incident Recovery Capabilities
9.   Strengthen Food &amp; Agriculture Preparedness
10. Enhance Homeland Security Exercise, Evaluation, and Training Programs</t>
        </r>
      </text>
    </comment>
    <comment ref="H7" authorId="0" shapeId="0" xr:uid="{00000000-0006-0000-0400-000002000000}">
      <text>
        <r>
          <rPr>
            <b/>
            <sz val="14"/>
            <color indexed="81"/>
            <rFont val="Century Gothic"/>
            <family val="2"/>
          </rPr>
          <t>CORE CAPABILITIES</t>
        </r>
        <r>
          <rPr>
            <sz val="14"/>
            <color indexed="81"/>
            <rFont val="Century Gothic"/>
            <family val="2"/>
          </rPr>
          <t xml:space="preserve">
Access Control and Identity Verification
Community Resilience
Critical Transportation
Cybersecurity
Economic Recovery
Environmental Response / Health and Safety
Fatality Management Services
Fire Management and Suppression
Forensics and Attribution
Health and Social Services
Housing
Infrastructure Systems
Intelligence and Information Sharing
Interdiction and Disruption
Logistics and Supply Chain Management
Long-term Vulnerability Reduction
Mass Care Services
Mass Search and Rescue Operations
Natural and Cultural Resources
On-scene Security, Protection, and Law Enforcement
Operational Communications
Operational Coordination
Physical Protective Measures
Planning
Public Health, Healthcare, and Emergency Medical Services
Public Information and Warning
Risk and Disaster Resilience Assessment
Risk Management for Protection Programs and Activities
Screening, Search, and Detection
Situational Assessment
Supply Chain Integrity and Security
Threats and Hazards Identification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Yoon, Charlie@CalOES</author>
  </authors>
  <commentList>
    <comment ref="F7" authorId="0" shapeId="0" xr:uid="{00000000-0006-0000-0700-000001000000}">
      <text>
        <r>
          <rPr>
            <b/>
            <sz val="14"/>
            <color indexed="81"/>
            <rFont val="Century Gothic"/>
            <family val="2"/>
          </rPr>
          <t xml:space="preserve">Solution Area Sub-Category (AEL)
</t>
        </r>
        <r>
          <rPr>
            <sz val="14"/>
            <color indexed="81"/>
            <rFont val="Century Gothic"/>
            <family val="2"/>
          </rPr>
          <t>01 - Personal Protective Equipment
04 - Information Technology
05 - Cybersecurity Enhancement Equipment
06 - Interoperable Communications Equipment
07 - Detection Equipment
10 - Power Equipment
11 - CBRNE Reference Materials
12 - CBRNE Incident Response Vehicles
14 - Physical Security Enhancement Equipment
19 - CBRNE Logistical Support Equipment
21 - Other Authorized Equipment</t>
        </r>
        <r>
          <rPr>
            <b/>
            <sz val="14"/>
            <color indexed="81"/>
            <rFont val="Century Gothic"/>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Yoon, Charlie@CalOES</author>
  </authors>
  <commentList>
    <comment ref="F7" authorId="0" shapeId="0" xr:uid="{00000000-0006-0000-0900-000001000000}">
      <text>
        <r>
          <rPr>
            <b/>
            <sz val="14"/>
            <color indexed="81"/>
            <rFont val="Century Gothic"/>
            <family val="2"/>
          </rPr>
          <t>Exercise Type</t>
        </r>
        <r>
          <rPr>
            <sz val="14"/>
            <color indexed="81"/>
            <rFont val="Century Gothic"/>
            <family val="2"/>
          </rPr>
          <t xml:space="preserve">
Seminar
Workshop
Tabletop
Game
Drill Attendee
Drill Host
Functional Attendee
Functional Host
Full Scale Attendee
Full Scale Host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<sst xmlns="http://schemas.openxmlformats.org/spreadsheetml/2006/main" count="1289" uniqueCount="630">
  <si>
    <t>PROJECT LEDGER</t>
  </si>
  <si>
    <t>Enter the planning activity.</t>
  </si>
  <si>
    <t>Equipment</t>
  </si>
  <si>
    <t>Enter the name of vendor from whom the equipment was purchased.</t>
  </si>
  <si>
    <t>AEL Number &amp; Title</t>
  </si>
  <si>
    <t>Ledger Type</t>
  </si>
  <si>
    <t>Enter the name of the project.</t>
  </si>
  <si>
    <t>Vendor</t>
  </si>
  <si>
    <t>Project Description</t>
  </si>
  <si>
    <t>Enter course name.</t>
  </si>
  <si>
    <t>Final Product</t>
  </si>
  <si>
    <t>Condition and Disposition</t>
  </si>
  <si>
    <t>Initial Application</t>
  </si>
  <si>
    <t>Modification</t>
  </si>
  <si>
    <t>Grant Year</t>
  </si>
  <si>
    <t>Other Authorized Equipment</t>
  </si>
  <si>
    <t>Invoice Number</t>
  </si>
  <si>
    <t>Title</t>
  </si>
  <si>
    <t>Grant Administration</t>
  </si>
  <si>
    <t>Training</t>
  </si>
  <si>
    <t>Exercise</t>
  </si>
  <si>
    <t>Date:</t>
  </si>
  <si>
    <t>Organization</t>
  </si>
  <si>
    <t>Amount This Request</t>
  </si>
  <si>
    <t>Total Approved</t>
  </si>
  <si>
    <t>Project</t>
  </si>
  <si>
    <t>Funding Source</t>
  </si>
  <si>
    <t>Remaining Balance</t>
  </si>
  <si>
    <t>Deployed Location</t>
  </si>
  <si>
    <t>Course Name</t>
  </si>
  <si>
    <t>Enter the equipment's current location.</t>
  </si>
  <si>
    <t>Travel</t>
  </si>
  <si>
    <t>ID Tag Number</t>
  </si>
  <si>
    <t>Enter the date that this equipment was acquired from vendor.</t>
  </si>
  <si>
    <t>Feedback Number</t>
  </si>
  <si>
    <t>Planning Activity</t>
  </si>
  <si>
    <t>Planning</t>
  </si>
  <si>
    <t>Solution Area</t>
  </si>
  <si>
    <t>Solution Area Sub-Category</t>
  </si>
  <si>
    <t>AEL#</t>
  </si>
  <si>
    <t>Hold Trigger</t>
  </si>
  <si>
    <t>Approval Date</t>
  </si>
  <si>
    <t>Identified Host</t>
  </si>
  <si>
    <t>If you are not the host, please identify who is the host. For further guidance, please refer to your Program Representative.</t>
  </si>
  <si>
    <t>Training Activity</t>
  </si>
  <si>
    <t xml:space="preserve">Please identify your training activity from the drop-down list. </t>
  </si>
  <si>
    <t>Fund Source</t>
  </si>
  <si>
    <t>Name:</t>
  </si>
  <si>
    <t>Title:</t>
  </si>
  <si>
    <t>Payment Mailing Address:</t>
  </si>
  <si>
    <t>City:</t>
  </si>
  <si>
    <t>Signature:</t>
  </si>
  <si>
    <t xml:space="preserve">I hereby certify upon my personal knowledge that budgeted funds are available for the period and purposes of this expenditure stated above. </t>
  </si>
  <si>
    <t>Please review the Certification Paragraph.</t>
  </si>
  <si>
    <t>Phone</t>
  </si>
  <si>
    <t>Email</t>
  </si>
  <si>
    <t>City</t>
  </si>
  <si>
    <t>Zip</t>
  </si>
  <si>
    <t>EMPG</t>
  </si>
  <si>
    <t>MATCH</t>
  </si>
  <si>
    <t>Detail</t>
  </si>
  <si>
    <t>Select YES or NO from the drop-down list.</t>
  </si>
  <si>
    <t>Select a Detail option from the drop-down list.</t>
  </si>
  <si>
    <t>Total # Trainee(s)</t>
  </si>
  <si>
    <t>Type of Match</t>
  </si>
  <si>
    <t>Total Match Expended</t>
  </si>
  <si>
    <t>M&amp;A</t>
  </si>
  <si>
    <t>EXERCISE</t>
  </si>
  <si>
    <t>Dates of Payroll Period</t>
  </si>
  <si>
    <t>PERSONNEL</t>
  </si>
  <si>
    <t>Total Project Hours</t>
  </si>
  <si>
    <t>Total Cost Charged to Grant</t>
  </si>
  <si>
    <t>Project &amp; Description of Services</t>
  </si>
  <si>
    <t>Expenditure Category</t>
  </si>
  <si>
    <t>Period of Expenditure</t>
  </si>
  <si>
    <t>Activity</t>
  </si>
  <si>
    <t>Conferences</t>
  </si>
  <si>
    <t>Staff Expenses</t>
  </si>
  <si>
    <t>Supplies</t>
  </si>
  <si>
    <t>Staff Salaries</t>
  </si>
  <si>
    <t>Employee Name</t>
  </si>
  <si>
    <t>Provide detailed information on M&amp;A activity.</t>
  </si>
  <si>
    <t>Provide detailed information on the project and description of services.</t>
  </si>
  <si>
    <t>Provide the name of the employee.</t>
  </si>
  <si>
    <t>Select a Solution Area from the drop-down list.</t>
  </si>
  <si>
    <t>Enter the total number of trainee(s).</t>
  </si>
  <si>
    <t>2.  Implementing Agency:</t>
  </si>
  <si>
    <t>Meals w/prior approval</t>
  </si>
  <si>
    <t>Community Outreach</t>
  </si>
  <si>
    <t>Materials</t>
  </si>
  <si>
    <t>Tuition</t>
  </si>
  <si>
    <t>Project/Deliverable</t>
  </si>
  <si>
    <t>Deliverable</t>
  </si>
  <si>
    <t>Fee for Deliverable</t>
  </si>
  <si>
    <t>Provide the Total Salary and Benefits Charged for the Reporting Period.</t>
  </si>
  <si>
    <t>Provide the Dates of the Payroll Period.</t>
  </si>
  <si>
    <t>Enter the Period of Expenditure in this column.</t>
  </si>
  <si>
    <t>Enter the Total Cost Charged to the Grant in this column.</t>
  </si>
  <si>
    <t>Enter the Total Project Hours in this column.</t>
  </si>
  <si>
    <t>13.  Certification Paragraph</t>
  </si>
  <si>
    <t>Provide the name of the Consulting Firm and Consultant Name.</t>
  </si>
  <si>
    <t>Public Information and Warning</t>
  </si>
  <si>
    <t>Operational Coordination</t>
  </si>
  <si>
    <t>Forensics and Attribution</t>
  </si>
  <si>
    <t>Community Resilience</t>
  </si>
  <si>
    <t>Critical Transportation</t>
  </si>
  <si>
    <t>Economic Recovery</t>
  </si>
  <si>
    <t>Intelligence and Information Sharing</t>
  </si>
  <si>
    <t>Cybersecurity</t>
  </si>
  <si>
    <t>Long-term Vulnerability Reduction</t>
  </si>
  <si>
    <t>Health and Social Services</t>
  </si>
  <si>
    <t>Interdiction and Disruption</t>
  </si>
  <si>
    <t>Risk and Disaster Resilience Assessment</t>
  </si>
  <si>
    <t>Fatality Management Services</t>
  </si>
  <si>
    <t>Housing</t>
  </si>
  <si>
    <t>Screening, Search, and Detection</t>
  </si>
  <si>
    <t>Infrastructure Systems</t>
  </si>
  <si>
    <t>Physical Protective Measures</t>
  </si>
  <si>
    <t>Mass Care Services</t>
  </si>
  <si>
    <t>Natural and Cultural Resources</t>
  </si>
  <si>
    <t>Risk Management for Protection Programs and Activities</t>
  </si>
  <si>
    <t>Supply Chain Integrity and Security</t>
  </si>
  <si>
    <t>Operational Communications</t>
  </si>
  <si>
    <t>Situational Assessment</t>
  </si>
  <si>
    <t>FIPS #</t>
  </si>
  <si>
    <t>4.  Location of Project:</t>
  </si>
  <si>
    <t>AUTHORIZED AGENT AND CONTACT INFORMATION</t>
  </si>
  <si>
    <t>Materials &amp; Supplies</t>
  </si>
  <si>
    <t>Reimbursement Request</t>
  </si>
  <si>
    <t>Staffing</t>
  </si>
  <si>
    <t>EOC Construction &amp; Renovation</t>
  </si>
  <si>
    <t>EOC Construction</t>
  </si>
  <si>
    <t>EOC Renovation</t>
  </si>
  <si>
    <t>Maintenance &amp; Sustainment</t>
  </si>
  <si>
    <t>Maintenance Contracts &amp; Warranties</t>
  </si>
  <si>
    <t>Repair &amp; Replacement Costs</t>
  </si>
  <si>
    <t>Upgrades</t>
  </si>
  <si>
    <t>User fees</t>
  </si>
  <si>
    <t>Request #</t>
  </si>
  <si>
    <t>CALIFORNIA GOVERNOR'S OFFICE OF EMERGENCY SERVICES</t>
  </si>
  <si>
    <t>(Cal OES Use Only)</t>
  </si>
  <si>
    <t xml:space="preserve">Cal OES # </t>
  </si>
  <si>
    <t>(FOR Cal OES USE ONLY)</t>
  </si>
  <si>
    <t>Subaward #</t>
  </si>
  <si>
    <t>GRANT SUBAWARD FACE SHEET</t>
  </si>
  <si>
    <t>The California Governor's Office of Emergency Services (Cal OES) hereby makes a Grant Subaward of funds to the following:</t>
  </si>
  <si>
    <t>1.  Subrecipient:</t>
  </si>
  <si>
    <t>Direct/Subaward</t>
  </si>
  <si>
    <t>1.  Subrecipient</t>
  </si>
  <si>
    <t>ICR Base</t>
  </si>
  <si>
    <t>Rate</t>
  </si>
  <si>
    <t>7.  Indirect Cost Rate:</t>
  </si>
  <si>
    <t>Provide detailed information on Indirect Cost activity.</t>
  </si>
  <si>
    <t>Select an ICR Base from the drop-down list.</t>
  </si>
  <si>
    <t>Match Description</t>
  </si>
  <si>
    <t>Facilities &amp; Administration</t>
  </si>
  <si>
    <t>Rental Cost</t>
  </si>
  <si>
    <t>Critical Emergency Supplies</t>
  </si>
  <si>
    <t>Budgeted Cost</t>
  </si>
  <si>
    <t>DIRECT COSTS</t>
  </si>
  <si>
    <t>Total Costs</t>
  </si>
  <si>
    <t>Costs Applicable to ICR</t>
  </si>
  <si>
    <t>SUBAWARDS</t>
  </si>
  <si>
    <t>TOTAL DIRECT COSTS</t>
  </si>
  <si>
    <t>Enter the Invoice Number for the equipment.</t>
  </si>
  <si>
    <t>Percentage Expended</t>
  </si>
  <si>
    <t>INDIRECT COSTS</t>
  </si>
  <si>
    <t>Utilities</t>
  </si>
  <si>
    <t>Use the drop-down list to identify if the Project is Direct or Subaward</t>
  </si>
  <si>
    <t>Threats and Hazards Identification</t>
  </si>
  <si>
    <t>On-scene Security, Protection, and Law Enforcement</t>
  </si>
  <si>
    <t>Logistics and Supply Chain Management</t>
  </si>
  <si>
    <t>Fire Management and Suppression</t>
  </si>
  <si>
    <t>Develop and Enhance Plans, Protocols, Programs, and Systems</t>
  </si>
  <si>
    <t>Shelf Stable Food Products</t>
  </si>
  <si>
    <t>Basic Medical Supplies</t>
  </si>
  <si>
    <t>Consultant / Contractor Fee</t>
  </si>
  <si>
    <t>Supplies / Materials / Production Costs</t>
  </si>
  <si>
    <t>Communications Services</t>
  </si>
  <si>
    <t>Develop and Enhance Plans, Protocols, Programs, &amp; Systems</t>
  </si>
  <si>
    <t>Certification / Recertification of Instructors</t>
  </si>
  <si>
    <t>Public Health, Healthcare, and Emergency Medical Services</t>
  </si>
  <si>
    <t>Enter the address of the Implementing Agency. Provide the complete nine digit zip code (Zip+4).</t>
  </si>
  <si>
    <t>Enter the City and County/Operational Area where the project is located. Provide the complete nine digit zip code (Zip+4).</t>
  </si>
  <si>
    <t xml:space="preserve">Select a Solution Area Sub-Category from the drop-down list. This list is dependent on a selection from the Solution Area Category drop-down list. The Solution Area Sub-Category will not display the drop-down list unless a Solution Area Category is selected.  </t>
  </si>
  <si>
    <t>Select an Expenditure Category from the drop-down list. This list is dependent on a selection from the Solution Area Sub-Category drop-down list. The Expenditure Category will not display the drop-down list unless a Solution Area Sub-Category is selected.</t>
  </si>
  <si>
    <t>Select a Solution Area from the drop-down list that aligns to the activities/costs used to meet the EMPG Match Requirement.</t>
  </si>
  <si>
    <t xml:space="preserve">Select a Solution Area Sub-Category from the drop-down list that aligns to the activities/costs used to meet the EMPG Match Requirement. This list is dependent on a selection from the Solution Area Category drop-down list. The Solution Area Sub-Category will not display the drop-down list unless a Solution Area Category is selected.  </t>
  </si>
  <si>
    <t>Course Development, Delivery, and Evaluation</t>
  </si>
  <si>
    <t>Design, Develop, Conduct and Evaluate</t>
  </si>
  <si>
    <t>15. Official Authorized to Sign for Subrecipient:</t>
  </si>
  <si>
    <t>16.  Federal Employer ID Number</t>
  </si>
  <si>
    <t>%</t>
  </si>
  <si>
    <t>Please review, and if applicable, provide the necessary documentation.</t>
  </si>
  <si>
    <t>Enter the complete name of the agency responsible for the day-to-day operation of the grant (e.g. Sheriff, Police Department, or Department of Public Works). If the Implementing Agency is the same as the Subrecipient, enter the same title again.</t>
  </si>
  <si>
    <t>14.  CA Public Records Act</t>
  </si>
  <si>
    <t>Provide the contact information of any additional Authorized Agents (AA) or staff related to grant activities. It is recommended that more than one person be designated as an AA, so that if one AA is not available, a second AA can sign the requests for reimbursements and modifications.</t>
  </si>
  <si>
    <t>Use the drop down list to identify if the project is Direct or Subaward.</t>
  </si>
  <si>
    <t>Select YES, NO, or N/A from the drop-down list.</t>
  </si>
  <si>
    <t>Percent Expended</t>
  </si>
  <si>
    <t xml:space="preserve">Select a Solution Area from the drop-down list.  </t>
  </si>
  <si>
    <t>Provide a description of equipment and quantity. If Item is Mobile or Portable identify as such.</t>
  </si>
  <si>
    <t xml:space="preserve">Enter the Percentage Rate.  </t>
  </si>
  <si>
    <t>Total Cost Charged to this Grant</t>
  </si>
  <si>
    <t>Current Match</t>
  </si>
  <si>
    <t>Authorized Agent</t>
  </si>
  <si>
    <t>Direct /
Subaward</t>
  </si>
  <si>
    <t>Solution Area
Sub-Category</t>
  </si>
  <si>
    <t>Project Title</t>
  </si>
  <si>
    <t>State
Goals</t>
  </si>
  <si>
    <t>Core
Capabilities</t>
  </si>
  <si>
    <t>Capability
Building</t>
  </si>
  <si>
    <t>Access Control and Identity Verification</t>
  </si>
  <si>
    <t>Mass Search and Rescue Operations</t>
  </si>
  <si>
    <t>SAFECOM
Compliance</t>
  </si>
  <si>
    <t>Less Distorting Costs</t>
  </si>
  <si>
    <t>POP Start Date</t>
  </si>
  <si>
    <t>POP End Date</t>
  </si>
  <si>
    <t>Total 
Approved</t>
  </si>
  <si>
    <t>Remaining
Balance</t>
  </si>
  <si>
    <t>TOTAL ALLOWABLE INDIRECT COSTS</t>
  </si>
  <si>
    <t>TOTAL BUDGETED INDIRECT COSTS</t>
  </si>
  <si>
    <t>Day-to-Day Activities / Emergency Mgmt Support Operations</t>
  </si>
  <si>
    <t>Performance Period</t>
  </si>
  <si>
    <t>State Goals</t>
  </si>
  <si>
    <t>Core Capabilities</t>
  </si>
  <si>
    <t>Select a Core Capabilities from the drop-down list.</t>
  </si>
  <si>
    <t>Capability Building</t>
  </si>
  <si>
    <t>Select Capability Building from the drop-down list.</t>
  </si>
  <si>
    <t>Enter the name of the Disaster or Program providing the funds for this Grant Subaward. A disaster may be referred by the federal declaration number. Program titles should be complete without the use of acronyms.</t>
  </si>
  <si>
    <t>Enter beginning and ending dates of the performance period for the Grant Subaward. (mm/dd/yyyy)</t>
  </si>
  <si>
    <t>Enter the name and title of the official authorized to enter into the Grant Subaward for the Subrecipient as stated in Block 1 of the Grant Subaward Face Sheet (Cal OES 2-101). Enter the Payment Mailing Address where grant funds should be sent. Provide the complete nine digit zip code (Zip+4).</t>
  </si>
  <si>
    <t>Period</t>
  </si>
  <si>
    <t>Indirect Cost Rate for Period</t>
  </si>
  <si>
    <t>Enter the indirect cost rate for period</t>
  </si>
  <si>
    <t>Select ICR Base from the drop-down</t>
  </si>
  <si>
    <t>Deployable /
Shareable</t>
  </si>
  <si>
    <t>Amount
This Request</t>
  </si>
  <si>
    <t>Total
Approved</t>
  </si>
  <si>
    <t>Expenditure
Category</t>
  </si>
  <si>
    <t>Budgeted
Cost</t>
  </si>
  <si>
    <t>Project
Description</t>
  </si>
  <si>
    <t>Solution
Area</t>
  </si>
  <si>
    <t>Amount 
This Request</t>
  </si>
  <si>
    <t>Planning
Activity</t>
  </si>
  <si>
    <t>Approval
Date</t>
  </si>
  <si>
    <t>Hold
Trigger</t>
  </si>
  <si>
    <t>Final
Product</t>
  </si>
  <si>
    <t>AEL
Title</t>
  </si>
  <si>
    <t>Invoice
Number</t>
  </si>
  <si>
    <t>Condition &amp;
Disposition</t>
  </si>
  <si>
    <t>Deployed
Location</t>
  </si>
  <si>
    <t>Course
Name</t>
  </si>
  <si>
    <t xml:space="preserve">Training
Activity </t>
  </si>
  <si>
    <t xml:space="preserve">Identified
Host </t>
  </si>
  <si>
    <t>Exercise
Title</t>
  </si>
  <si>
    <t>Date of
Exercise</t>
  </si>
  <si>
    <t>Previously
Approved
Amount</t>
  </si>
  <si>
    <t>Project
Title</t>
  </si>
  <si>
    <t>Total
Budgeted
Cost</t>
  </si>
  <si>
    <t>Total Match
Expended</t>
  </si>
  <si>
    <t>Percentage
Expended</t>
  </si>
  <si>
    <t>ID Tag
Number</t>
  </si>
  <si>
    <t>Feedback
Number</t>
  </si>
  <si>
    <t>Total # of
Trainee(s)</t>
  </si>
  <si>
    <t>Identified
Host</t>
  </si>
  <si>
    <t>Consulting Firm /
Consultant Name</t>
  </si>
  <si>
    <t>Project /
Description of Services</t>
  </si>
  <si>
    <t>Period of
Expenditure</t>
  </si>
  <si>
    <t>Project /
Deliverable</t>
  </si>
  <si>
    <t>Type of
Match</t>
  </si>
  <si>
    <t>Current
Match</t>
  </si>
  <si>
    <t>Previously Approved
Amount</t>
  </si>
  <si>
    <t>Excel 2003</t>
  </si>
  <si>
    <t>Excel 2007</t>
  </si>
  <si>
    <t>Version</t>
  </si>
  <si>
    <t>Instructions</t>
  </si>
  <si>
    <r>
      <t xml:space="preserve">1) Click the round "Office" button in upper left corner of the window.
2) Click "Excel Options"  button near lower-right corner.
3) From "Excel Options" window, select "Trust Center" on left pane.
4) Click on the "Trust Center Settings" button on the right pane, which will open a new "Trust Center" window.
5) From the new "Trust Center" window, pick "Macro Settings" on left pane.
6) Choose "Disable all macros with notification" radio button on the right pane, then click OK.
</t>
    </r>
    <r>
      <rPr>
        <b/>
        <u/>
        <sz val="12"/>
        <rFont val="Century Gothic"/>
        <family val="2"/>
      </rPr>
      <t>NOTE</t>
    </r>
    <r>
      <rPr>
        <b/>
        <sz val="12"/>
        <rFont val="Century Gothic"/>
        <family val="2"/>
      </rPr>
      <t>:</t>
    </r>
    <r>
      <rPr>
        <sz val="12"/>
        <rFont val="Century Gothic"/>
        <family val="2"/>
      </rPr>
      <t xml:space="preserve"> Each time a workbook with macros is opened, a security alert will appear.  This alert may be a pop-up window or a banner across the top of the window.  You must  choose to enable for macros to function.</t>
    </r>
  </si>
  <si>
    <t xml:space="preserve">Below is a table of the macro buttons available on many of the worksheets in this workbook.  </t>
  </si>
  <si>
    <t>Button</t>
  </si>
  <si>
    <t>Function</t>
  </si>
  <si>
    <t>New Mod Item</t>
  </si>
  <si>
    <t>Selects the entire row(s) of the selected cell(s) and changes the font color to black.  Any strikethroughs will be removed.</t>
  </si>
  <si>
    <t>Selects the entire row(s) of the selected cell(s) and changes the font color to red.  A red strikethrough will be added.</t>
  </si>
  <si>
    <t>Selects the entire row(s) of the selected cell(s) and changes the font color to blue.  Any strikethroughs will be removed.</t>
  </si>
  <si>
    <t>Copies the selected line and inserts it immediately below.  The font color of the selected row will change to red with a red strikethrough indicating that the line item has been changed.  The duplicated line will have blue font color, without a strikethrough, indicating the modified line item.</t>
  </si>
  <si>
    <t xml:space="preserve">Populates the Ledger Type field with "Initial Application" and the Date field with today's date. </t>
  </si>
  <si>
    <t>Form Field</t>
  </si>
  <si>
    <t>15.  Official Authorized to sign for the Subrecipient</t>
  </si>
  <si>
    <t>3.    Implementing Agency Address</t>
  </si>
  <si>
    <t>2.    Implementing Agency</t>
  </si>
  <si>
    <t>4.    Location of Project</t>
  </si>
  <si>
    <t>5.    Disaster/Program Title</t>
  </si>
  <si>
    <t>6.    Performance Period</t>
  </si>
  <si>
    <t>7.    Indirect Cost Rate</t>
  </si>
  <si>
    <t>Select the State Goals from the drop-down list.</t>
  </si>
  <si>
    <t>Deployable/Shareable</t>
  </si>
  <si>
    <t>Select from the drop down list.</t>
  </si>
  <si>
    <t>Total Budgeted Cost</t>
  </si>
  <si>
    <t xml:space="preserve">Enter a short, but descriptive name for the project. </t>
  </si>
  <si>
    <t>Enter the project description, citing specific and measurable objectives.</t>
  </si>
  <si>
    <t>Enter the total amount obligated for the project.</t>
  </si>
  <si>
    <t>Previously Approved Amount</t>
  </si>
  <si>
    <t>This field auto-populates with the total expenditures to-date for the line item.  This value does not include any match amounts.</t>
  </si>
  <si>
    <t>This field auto-populates with the remaining balance allowed for the line item.  This value does not include any match amounts.</t>
  </si>
  <si>
    <t>This field auto-populates with the amount expended, to-date, as a percentage of the budgeted amount.  This value does not include any match amounts.</t>
  </si>
  <si>
    <t>This field auto-populates.</t>
  </si>
  <si>
    <t>Enter the total amount of grant funding budgeted for the line item.</t>
  </si>
  <si>
    <t>Enter the condition of equipment by selecting the appropriate drop-down item. If the equipment is not in use, please use the "Deployed Location" column to explain current status.</t>
  </si>
  <si>
    <r>
      <t xml:space="preserve">1) Click on the File tab, then choose Options, which will then open a new "Excel Options" window.
2) From the new window, click "Trust Center" on the left pane.
3) Click "Trust Center Settings..." button on the right pane, which will then open a new "Trust Center" window.
4) From the "Trust Center" window, pick "Macro Settings" on left pane.
5) Choose "Disable all macros with notification" radio button on the right pane, then click OK.
6) Save, Close, and Re-open the workbook.  
</t>
    </r>
    <r>
      <rPr>
        <b/>
        <u/>
        <sz val="12"/>
        <rFont val="Century Gothic"/>
        <family val="2"/>
      </rPr>
      <t>NOTE</t>
    </r>
    <r>
      <rPr>
        <sz val="12"/>
        <rFont val="Century Gothic"/>
        <family val="2"/>
      </rPr>
      <t>: Each time a workbook with macros is opened, a security alert will appear.  This alert may be a pop-up window or a banner across the top of the window.  You must choose to enable for macros to function.</t>
    </r>
  </si>
  <si>
    <t>Previously Approrved Amount</t>
  </si>
  <si>
    <t>Consulting Firm / Consultant Name</t>
  </si>
  <si>
    <r>
      <t xml:space="preserve">If your consultant/contractor invoiced you for their services using a fee for each deliverable, then describe the product in the Deliverable column.
</t>
    </r>
    <r>
      <rPr>
        <i/>
        <sz val="12"/>
        <rFont val="Century Gothic"/>
        <family val="2"/>
      </rPr>
      <t>(e.g.: $10,000 for a reverse 911/telephone emergency notification system)</t>
    </r>
  </si>
  <si>
    <t>Total Salary and Benefits Charged for this Reporting Period</t>
  </si>
  <si>
    <t>Previously
Expended
Match</t>
  </si>
  <si>
    <t>Total
Budgeted
Match</t>
  </si>
  <si>
    <t>Total Budgeted Match</t>
  </si>
  <si>
    <t>Enter the total budgeted match amount for this project in this column.</t>
  </si>
  <si>
    <t>This field auto-populates with the cumulative match expenditures as of the reimbursement request prior to the current request.</t>
  </si>
  <si>
    <t xml:space="preserve">This field auto-populates with the total match expenditures to-date for the line item. </t>
  </si>
  <si>
    <t>This field auto-populates with the remaining match balance for the line item.</t>
  </si>
  <si>
    <t>This field auto-populates with the match amount expended, to-date, as a percentage of the budgeted match amount.</t>
  </si>
  <si>
    <r>
      <t>WORKBOOK INSTRUCTIONS</t>
    </r>
    <r>
      <rPr>
        <sz val="12"/>
        <color indexed="9"/>
        <rFont val="Century Gothic"/>
        <family val="2"/>
      </rPr>
      <t/>
    </r>
  </si>
  <si>
    <t>This field is auto-populated with the grant Performance Period as described on the Face Sheet Tab</t>
  </si>
  <si>
    <r>
      <t xml:space="preserve">Enter the type of request that is being made.  Use one of the following types:
</t>
    </r>
    <r>
      <rPr>
        <b/>
        <sz val="12"/>
        <rFont val="Century Gothic"/>
        <family val="2"/>
      </rPr>
      <t>INITIAL APPLICATION, REIMBURSEMENT REQUEST, FINAL REIMBURSEMENT REQUEST and MODIFICATION</t>
    </r>
  </si>
  <si>
    <t>Request Type</t>
  </si>
  <si>
    <t>Ledger Column Name</t>
  </si>
  <si>
    <t>Direct / Subaward</t>
  </si>
  <si>
    <t>Noncompetitive
Procurement
over 250k</t>
  </si>
  <si>
    <t>Previously 
Approved
Amount</t>
  </si>
  <si>
    <t>Noncompetitive
Procurement
over $250k</t>
  </si>
  <si>
    <t>OT / Backfill</t>
  </si>
  <si>
    <t>Environmental Response / Health and Safety</t>
  </si>
  <si>
    <r>
      <t>For each fund source used in the program, select the correct grant year and acronym from the drop down lists, the amount of state or federal funds requested, the amount of cash and/or in-kind match contributed and the resulting totals. Please do not enter both state and federal on the same line. The</t>
    </r>
    <r>
      <rPr>
        <b/>
        <sz val="12"/>
        <rFont val="Century Gothic"/>
        <family val="2"/>
      </rPr>
      <t xml:space="preserve"> Total Project Cost</t>
    </r>
    <r>
      <rPr>
        <sz val="12"/>
        <rFont val="Century Gothic"/>
        <family val="2"/>
      </rPr>
      <t xml:space="preserve"> row should correspond to the total project cost specified in the budget.</t>
    </r>
  </si>
  <si>
    <t>Noncompetitive Procurement over 250k</t>
  </si>
  <si>
    <t>Equipment Description</t>
  </si>
  <si>
    <t>SAFECOM Compliance</t>
  </si>
  <si>
    <t>Acquisition
Date</t>
  </si>
  <si>
    <t>Acquisition Date</t>
  </si>
  <si>
    <t>Noncompetitive Procurement over $250k</t>
  </si>
  <si>
    <t>If project is subject to a Hold, select the Hold type from drop-down list.</t>
  </si>
  <si>
    <t>If applicable, enter date when hold was released/approved.</t>
  </si>
  <si>
    <t>VS#</t>
  </si>
  <si>
    <t xml:space="preserve">3.  Implementing Agency Address: </t>
  </si>
  <si>
    <t xml:space="preserve">          (Street)</t>
  </si>
  <si>
    <t>(City)</t>
  </si>
  <si>
    <t>(Zip+4)</t>
  </si>
  <si>
    <t xml:space="preserve">          (City)</t>
  </si>
  <si>
    <t>(County)</t>
  </si>
  <si>
    <t>(Start Date)</t>
  </si>
  <si>
    <t>Item Number</t>
  </si>
  <si>
    <t xml:space="preserve">A. State
</t>
  </si>
  <si>
    <t xml:space="preserve">B. Federal
</t>
  </si>
  <si>
    <t xml:space="preserve">C. Total
</t>
  </si>
  <si>
    <t>D. Cash Match</t>
  </si>
  <si>
    <t>E. In-Kind Match</t>
  </si>
  <si>
    <t>F. Total Match</t>
  </si>
  <si>
    <t>Total</t>
  </si>
  <si>
    <t>Cost</t>
  </si>
  <si>
    <t>Zip Code+4:</t>
  </si>
  <si>
    <t>(Cal OES Fiscal Officer)</t>
  </si>
  <si>
    <t>(Date)</t>
  </si>
  <si>
    <t>(Cal OES Director or Designee)</t>
  </si>
  <si>
    <t>Deletes entire row(s) of selected cell(s).  Selection must be contiguous if multiple cells are selected.</t>
  </si>
  <si>
    <t>8-12. Fund Allocations and Total Project Cost</t>
  </si>
  <si>
    <r>
      <t xml:space="preserve">Section 1:  </t>
    </r>
    <r>
      <rPr>
        <b/>
        <u/>
        <sz val="15"/>
        <color indexed="9"/>
        <rFont val="Century Gothic"/>
        <family val="2"/>
      </rPr>
      <t>MACROS</t>
    </r>
  </si>
  <si>
    <r>
      <t xml:space="preserve">
Below is a table with instructions on how to enable macros in Microsoft Excel, depending on the version.  
</t>
    </r>
    <r>
      <rPr>
        <b/>
        <u/>
        <sz val="12"/>
        <rFont val="Century Gothic"/>
        <family val="2"/>
      </rPr>
      <t>Note</t>
    </r>
    <r>
      <rPr>
        <sz val="12"/>
        <rFont val="Century Gothic"/>
        <family val="2"/>
      </rPr>
      <t xml:space="preserve">: Some computers may not run Macros correctly even when enabled in Excel.  A Non-Macro version of the workbook is available under such circumstances.
</t>
    </r>
  </si>
  <si>
    <r>
      <rPr>
        <b/>
        <sz val="15"/>
        <color theme="0"/>
        <rFont val="Century Gothic"/>
        <family val="2"/>
      </rPr>
      <t xml:space="preserve">Section 2:   </t>
    </r>
    <r>
      <rPr>
        <b/>
        <u/>
        <sz val="15"/>
        <color theme="0"/>
        <rFont val="Century Gothic"/>
        <family val="2"/>
      </rPr>
      <t>GRANT SUBAWARD FACE SHEET</t>
    </r>
  </si>
  <si>
    <t>If claiming indirect costs under the award, provide detailed information on the total estimated indirect costs and the indirect cost rate at which you will be claiming.  If you have a federally-approved rate, provide information on the direct cost base on which, the rate is calculated, e.g., Salary and Wages (S/W), Salary, Wages and Benefits (SW&amp;B), Total Direct Costs (TDC), Modified Total Direct Costs (MTDC), the De Minimis Rate of 10% of MTDC (10% MTDC), or another base (Other).</t>
  </si>
  <si>
    <t>The Authorized Agent sheet must accompany ALL Reimbursement Requests, Modifications, and the Initial Application.</t>
  </si>
  <si>
    <r>
      <t xml:space="preserve">If your consultant/contractor invoiced you for their services using a fee for each deliverable, then fill in the cost for the product in the Fee for Deliverable column.  </t>
    </r>
    <r>
      <rPr>
        <i/>
        <sz val="12"/>
        <rFont val="Century Gothic"/>
        <family val="2"/>
      </rPr>
      <t>(e.g.: $10,000 for a reverse 911/telephone emergency notification system)</t>
    </r>
  </si>
  <si>
    <r>
      <t xml:space="preserve">Provide detailed information on the project and description of services. If your consultant/contractor invoiced you for their services using a fee for each deliverable, then describe the product in the Deliverable column. </t>
    </r>
    <r>
      <rPr>
        <i/>
        <sz val="12"/>
        <rFont val="Century Gothic"/>
        <family val="2"/>
      </rPr>
      <t>(e.g.: $10,000 for a reverse 911/telephone emergency notification system)</t>
    </r>
  </si>
  <si>
    <t>to</t>
  </si>
  <si>
    <r>
      <rPr>
        <b/>
        <sz val="14"/>
        <rFont val="Century Gothic"/>
        <family val="2"/>
      </rPr>
      <t>Federally Approved ICR</t>
    </r>
    <r>
      <rPr>
        <sz val="14"/>
        <rFont val="Century Gothic"/>
        <family val="2"/>
      </rPr>
      <t xml:space="preserve"> (if applicable):</t>
    </r>
  </si>
  <si>
    <t>Authorized Agent
Name</t>
  </si>
  <si>
    <t>Exercise
Type</t>
  </si>
  <si>
    <t xml:space="preserve">Adds row below the selected cell.  </t>
  </si>
  <si>
    <t>Add Row</t>
  </si>
  <si>
    <t>Delete Row</t>
  </si>
  <si>
    <r>
      <t xml:space="preserve">Indicate whether you are using the 10% de Minimis rate based on Modified Total Direct Costs (MTDC) or your current cognizant agency approved indirect cost rate agreement. A copy of the approved negotiated indirect cost rate agreement must be enclosed with your application. Indicate N/A if you will not be claiming indirect costs under the award.  </t>
    </r>
    <r>
      <rPr>
        <b/>
        <i/>
        <sz val="12"/>
        <rFont val="Century Gothic"/>
        <family val="2"/>
      </rPr>
      <t>Indirect costs may or may not be allowable under all Federal fund sources</t>
    </r>
    <r>
      <rPr>
        <i/>
        <sz val="12"/>
        <rFont val="Century Gothic"/>
        <family val="2"/>
      </rPr>
      <t>.</t>
    </r>
  </si>
  <si>
    <r>
      <t xml:space="preserve">The Subrecipient is the unit of government or community based organization (CBO) that will have legal responsibility for these grant funds (e.g. County of Alameda, City of Fresno or Women’s Place of Merced). Enter the legal name of the Subrecipient that is registered with the Internal Revenue Service (IRS). 
</t>
    </r>
    <r>
      <rPr>
        <b/>
        <u/>
        <sz val="12"/>
        <rFont val="Century Gothic"/>
        <family val="2"/>
      </rPr>
      <t>PLEASE NOTE</t>
    </r>
    <r>
      <rPr>
        <sz val="12"/>
        <rFont val="Century Gothic"/>
        <family val="2"/>
      </rPr>
      <t xml:space="preserve">:  All CBOs must be registered, active, and current with the IRS, Department of Justice (DOJ), and Secretary of State (SOS) websites. Failure to be current will result in funds being withheld by Cal OES.  </t>
    </r>
  </si>
  <si>
    <t>This field auto-populates with the cumulative expenditures of all reimbursement requests prior to the current request.  This value does not include any match amounts.</t>
  </si>
  <si>
    <t>Select the project letter from the drop-down list that corresponds with the Project Ledger.</t>
  </si>
  <si>
    <t>Select a Solution Area Sub-Category from the drop-down list that corresponds with the Project Ledger.</t>
  </si>
  <si>
    <t>Enter a description of the final product for this Planning activity. This must be a tangible item such as a manual, procedure, etc. Please contact your Program Representative for further examples of final products.</t>
  </si>
  <si>
    <t>Enter the name of the organization.</t>
  </si>
  <si>
    <t>This field auto-populates with the cumulative expenditures as of all reimbursement requests prior to the current request.  This value does not include any match amounts.</t>
  </si>
  <si>
    <t>Enter the ID Tag Number used to identify this equipment with. Subrecipient may use a product's serial number, or their own internal numbering format to tag equipment.  ID Tag Number must be available during monitoring visits.</t>
  </si>
  <si>
    <t>Select 50% or 100% from the drop-down list, or enter the appropriate percentage.</t>
  </si>
  <si>
    <t>Date AAR/IP
E-mailed to
HSEEP</t>
  </si>
  <si>
    <t xml:space="preserve">Select a Solution Area Sub-Category from the drop-down list that corresponds with the Project Ledger. This list is dependent on a selection from the Solution Area Category drop-down list. The Solution Area Sub-Category will not display the drop-down list unless a Solution Area Category is selected.  </t>
  </si>
  <si>
    <t>Enter the description of the Match activity.</t>
  </si>
  <si>
    <t>Select the Type of Match:  Cash or In-Kind</t>
  </si>
  <si>
    <t>Total Budgeted Indirect Costs</t>
  </si>
  <si>
    <t>Total Direct Costs</t>
  </si>
  <si>
    <t>Total Allowable Indirect Costs</t>
  </si>
  <si>
    <t>Enter Total Costs.</t>
  </si>
  <si>
    <t>Enter Less Distorting Costs.</t>
  </si>
  <si>
    <t>Enter the time period for which the indirect cost rate is valid.  Use the format: Month/Year through Month/Year.</t>
  </si>
  <si>
    <t>This field auto-populates with the cumulative amount expended for the line item.  This value does not include any match amounts.</t>
  </si>
  <si>
    <t>Expenditures To Date</t>
  </si>
  <si>
    <t>This field auto-populates with the total expenditures to date for the line item.  This value includes match amounts.</t>
  </si>
  <si>
    <t>New Request</t>
  </si>
  <si>
    <t xml:space="preserve">Populates the Ledger Type field with "Reimbursement Request" and the Date field with today's date.  A new "Request #" field will appear. </t>
  </si>
  <si>
    <t xml:space="preserve">Populates the Ledger Type field with "Modification" and the Date field with today's date.  A new "Request #" field will appear. </t>
  </si>
  <si>
    <t>Enter the nine digit Federal Employer Identification Number for the Implementing Agency.</t>
  </si>
  <si>
    <t>Spacing</t>
  </si>
  <si>
    <r>
      <rPr>
        <b/>
        <sz val="15"/>
        <color theme="0"/>
        <rFont val="Century Gothic"/>
        <family val="2"/>
      </rPr>
      <t xml:space="preserve">Section 8:  </t>
    </r>
    <r>
      <rPr>
        <b/>
        <u/>
        <sz val="15"/>
        <color theme="0"/>
        <rFont val="Century Gothic"/>
        <family val="2"/>
      </rPr>
      <t>TRAINING</t>
    </r>
  </si>
  <si>
    <r>
      <rPr>
        <b/>
        <sz val="15"/>
        <color theme="0"/>
        <rFont val="Century Gothic"/>
        <family val="2"/>
      </rPr>
      <t xml:space="preserve">Section 6:  </t>
    </r>
    <r>
      <rPr>
        <b/>
        <u/>
        <sz val="15"/>
        <color theme="0"/>
        <rFont val="Century Gothic"/>
        <family val="2"/>
      </rPr>
      <t>ORGANIZATION</t>
    </r>
  </si>
  <si>
    <r>
      <rPr>
        <b/>
        <sz val="15"/>
        <color theme="0"/>
        <rFont val="Century Gothic"/>
        <family val="2"/>
      </rPr>
      <t xml:space="preserve">Section 5: </t>
    </r>
    <r>
      <rPr>
        <b/>
        <u/>
        <sz val="15"/>
        <color theme="0"/>
        <rFont val="Century Gothic"/>
        <family val="2"/>
      </rPr>
      <t xml:space="preserve"> PLANNING</t>
    </r>
  </si>
  <si>
    <r>
      <t xml:space="preserve">Enter the Feedback Number for the Training activity.  To request a training Feedback Number, contact CSTI and submit the form from the following link: </t>
    </r>
    <r>
      <rPr>
        <u/>
        <sz val="12"/>
        <color rgb="FF0070C0"/>
        <rFont val="Century Gothic"/>
        <family val="2"/>
      </rPr>
      <t xml:space="preserve"> </t>
    </r>
    <r>
      <rPr>
        <u/>
        <sz val="12"/>
        <color rgb="FF0000FF"/>
        <rFont val="Century Gothic"/>
        <family val="2"/>
      </rPr>
      <t>CSTI Tracking Number Request Form</t>
    </r>
  </si>
  <si>
    <r>
      <rPr>
        <b/>
        <sz val="15"/>
        <color theme="0"/>
        <rFont val="Century Gothic"/>
        <family val="2"/>
      </rPr>
      <t xml:space="preserve">Section 7:  </t>
    </r>
    <r>
      <rPr>
        <b/>
        <u/>
        <sz val="15"/>
        <color theme="0"/>
        <rFont val="Century Gothic"/>
        <family val="2"/>
      </rPr>
      <t>EQUIPMENT</t>
    </r>
  </si>
  <si>
    <t>CONSULTANT / CONTRACTOR</t>
  </si>
  <si>
    <t>16. Federal Employer ID Number:</t>
  </si>
  <si>
    <t>Enter Total Indirect Costs Budgeted; this value should be not be greater than the Total Allowable Indirect Costs.</t>
  </si>
  <si>
    <t>SUBTOTAL ELIGIBLE DIRECT COSTS</t>
  </si>
  <si>
    <t>TOTAL COSTS</t>
  </si>
  <si>
    <t>COSTS APPLICABLE TO ICR</t>
  </si>
  <si>
    <t>SUBTOTAL ELIGIBLE SUBAWARD COSTS</t>
  </si>
  <si>
    <t>% of Federal Funds Used in the Purchase</t>
  </si>
  <si>
    <t>04 - Information Technology</t>
  </si>
  <si>
    <t>06 - Interoperable Communications Equipment</t>
  </si>
  <si>
    <t>01 - Personal Protective Equipment</t>
  </si>
  <si>
    <t>14 - Physical Security Enhancement Equipment</t>
  </si>
  <si>
    <t>19 - CBRNE Logistical Support Equipment</t>
  </si>
  <si>
    <t>21 - Other Authorized Equipment</t>
  </si>
  <si>
    <t>(End Date)</t>
  </si>
  <si>
    <t>5.  Disaster/Program Title:</t>
  </si>
  <si>
    <t>Percent
Expended</t>
  </si>
  <si>
    <t>EQUIPMENT</t>
  </si>
  <si>
    <t>TRAINING</t>
  </si>
  <si>
    <t>ORGANIZATION</t>
  </si>
  <si>
    <t>PLANNING</t>
  </si>
  <si>
    <t>Equipment Description
(include Qty.)</t>
  </si>
  <si>
    <t>Below is a table that lists macros that can be activated by using a keyboard shortcut.  A shortcut requires the user to press 2 keys simultaneously: the control button and a letter.</t>
  </si>
  <si>
    <t>Keyboard Shortcut</t>
  </si>
  <si>
    <t>07 - Detection Equipment</t>
  </si>
  <si>
    <t>10 - Power Equipment</t>
  </si>
  <si>
    <t xml:space="preserve">Duplicates the active worksheet for reimbursement and modification requests, placing it immediately after the original worksheet.  An input box will appear to name the new worksheet.  Remember to use the most recent version of the worksheet when creating a new request. </t>
  </si>
  <si>
    <t>Column1</t>
  </si>
  <si>
    <t>Column2</t>
  </si>
  <si>
    <t>Column3</t>
  </si>
  <si>
    <t>Column4</t>
  </si>
  <si>
    <t>Column5</t>
  </si>
  <si>
    <t>Column6</t>
  </si>
  <si>
    <t>Column7</t>
  </si>
  <si>
    <t>Column8</t>
  </si>
  <si>
    <t>Column9</t>
  </si>
  <si>
    <t>Column10</t>
  </si>
  <si>
    <t>(Select)</t>
  </si>
  <si>
    <t>05 - Cybersecurity Enhancement Equipment</t>
  </si>
  <si>
    <t>11 - CBRNE Reference Materials</t>
  </si>
  <si>
    <t>12 - CBRNE Incident Response Vehicles</t>
  </si>
  <si>
    <t>Exercise Title</t>
  </si>
  <si>
    <t>Enter the title of the exercise activity.</t>
  </si>
  <si>
    <t>Exercise Activity</t>
  </si>
  <si>
    <t>Please select your exercise activity from the drop-down list.</t>
  </si>
  <si>
    <t>Date of Exercise</t>
  </si>
  <si>
    <t>Enter the date of when this exercise was conducted.</t>
  </si>
  <si>
    <t>Date of AAR/IP E-mailed into HSEEP</t>
  </si>
  <si>
    <r>
      <t xml:space="preserve">Enter the date that the After Action Report (AAR) / Improvement Plan (IP) was e-mailed to </t>
    </r>
    <r>
      <rPr>
        <b/>
        <u/>
        <sz val="12"/>
        <color rgb="FF0125BF"/>
        <rFont val="Century Gothic"/>
        <family val="2"/>
      </rPr>
      <t>hseep@fema.dhs.gov</t>
    </r>
    <r>
      <rPr>
        <sz val="12"/>
        <rFont val="Century Gothic"/>
        <family val="2"/>
      </rPr>
      <t xml:space="preserve">. </t>
    </r>
  </si>
  <si>
    <t>This field auto-populates with the cumulative expenditures as of all cash request requests prior to the current request.  This value does not include any match amounts.</t>
  </si>
  <si>
    <t xml:space="preserve">Use this ledger to submit funding information for projects, as well as submitting Cash Requests and Modifications. </t>
  </si>
  <si>
    <t>Enter the "Cash Request" or "Modification" number associated with this request.</t>
  </si>
  <si>
    <t>This field is for Cash Requests only:  Enter the requested dollar amount for this request.</t>
  </si>
  <si>
    <t>This field is for Cash Requests only:  Enter the match amount for the line item.</t>
  </si>
  <si>
    <t>This field is for Cash Requests only:  Enter the requested dollar amount for the line item.</t>
  </si>
  <si>
    <t>Expenditures
To Date
(w/Match)</t>
  </si>
  <si>
    <r>
      <rPr>
        <sz val="12"/>
        <rFont val="Century Gothic"/>
        <family val="2"/>
      </rPr>
      <t>Place the AEL Number and Title in these columns. The AEL Number and Title can be obtained from the following link:</t>
    </r>
    <r>
      <rPr>
        <b/>
        <u/>
        <sz val="12"/>
        <rFont val="Century Gothic"/>
        <family val="2"/>
      </rPr>
      <t xml:space="preserve">
Authorized Equipment List</t>
    </r>
  </si>
  <si>
    <t>EMPG-A</t>
  </si>
  <si>
    <t>Cal OES Approval</t>
  </si>
  <si>
    <t xml:space="preserve">Using the Macro buttons, specify what type of ledger is being completed (Application, Advance, Reimbursement, or Modification). Enter the request number. </t>
  </si>
  <si>
    <t>Select the appropriate funding source used for this project.  Funds from one funding source cannot be moved to another funding source.</t>
  </si>
  <si>
    <t>Select "Facilities &amp; Administration " from the drop-down list.</t>
  </si>
  <si>
    <t>Select "Grant Administration" from the drop-down list.</t>
  </si>
  <si>
    <t>Rental / Lease Space Costs</t>
  </si>
  <si>
    <t>Day to Day Activities / Operations Supporting Emergency Management</t>
  </si>
  <si>
    <t>Develop / Enhance Plans, Protocols, Programs, and Systems</t>
  </si>
  <si>
    <t>Indirect Costs</t>
  </si>
  <si>
    <t>Communication Services</t>
  </si>
  <si>
    <t>Same as Project Ledger</t>
  </si>
  <si>
    <t>DD_Planning_SubCat</t>
  </si>
  <si>
    <t>DD_Organization_SubCat</t>
  </si>
  <si>
    <t>DD_Equipment_SubCat</t>
  </si>
  <si>
    <t>DD_Training_SubCat</t>
  </si>
  <si>
    <t>DD_Exercise_SubCat</t>
  </si>
  <si>
    <t>DD_MA_SubCat</t>
  </si>
  <si>
    <t>DD_EOC_SubCat</t>
  </si>
  <si>
    <t>DD_Maintenance_SubCat</t>
  </si>
  <si>
    <t>DD_Indirect_SubCat</t>
  </si>
  <si>
    <t>DD_PL_SolutionArea</t>
  </si>
  <si>
    <t>DD_PL_CoreCapabilities</t>
  </si>
  <si>
    <t>DD_Planning_Expenditure1</t>
  </si>
  <si>
    <t>DD_Planning_Expenditure2</t>
  </si>
  <si>
    <t>DD_Planning_Expenditure3</t>
  </si>
  <si>
    <t>DD_Planning_Expenditure4</t>
  </si>
  <si>
    <t>Conference Fees</t>
  </si>
  <si>
    <t>DD_Organization_Expenditure1</t>
  </si>
  <si>
    <t>DD_Organization_Expenditure2</t>
  </si>
  <si>
    <t>DD_Training_Expenditure1</t>
  </si>
  <si>
    <t>DD_Training_Expenditure2</t>
  </si>
  <si>
    <t>DD_Training_Expenditure3</t>
  </si>
  <si>
    <t>DD_Exercise_Expenditure1</t>
  </si>
  <si>
    <t>DD_Exercise_Expenditure2</t>
  </si>
  <si>
    <t>DD_MA_Expenditure1</t>
  </si>
  <si>
    <t>DD_CC_SolutionArea</t>
  </si>
  <si>
    <t>DD_CC_Planning_SubCat</t>
  </si>
  <si>
    <t>DD_CC_Organization_SubCat</t>
  </si>
  <si>
    <t>DD_CC_Equipment_SubCat</t>
  </si>
  <si>
    <t>DD_CC_Training_SubCat</t>
  </si>
  <si>
    <t>DD_CC_Exercise_SubCat</t>
  </si>
  <si>
    <t>DD_CC_MA_SubCat</t>
  </si>
  <si>
    <t>DD_CC_EOC_SubCat</t>
  </si>
  <si>
    <t>DD_CC_Maintenance_SubCat</t>
  </si>
  <si>
    <t>DD_CC_Planning_Expenditure1</t>
  </si>
  <si>
    <t>DD_CC_Planning_Expenditure2</t>
  </si>
  <si>
    <t>DD_CC_Planning_Expenditure3</t>
  </si>
  <si>
    <t>DD_CC_Maintenance_Expenditure1</t>
  </si>
  <si>
    <t>DD_CC_Organization_Expenditure1</t>
  </si>
  <si>
    <t>DD_CC_Training_Expenditure1</t>
  </si>
  <si>
    <t>DD_CC_Equipment_Expenditure1</t>
  </si>
  <si>
    <t>DD_CC_Training_Expenditure2</t>
  </si>
  <si>
    <t>DD_CC_Exercise_Expenditure1</t>
  </si>
  <si>
    <t>DD_CC_Exercise_Expenditure2</t>
  </si>
  <si>
    <t>DD_CC_MA_Expenditure1</t>
  </si>
  <si>
    <t>DD_CC_EOC_Expenditure1</t>
  </si>
  <si>
    <t>DD_CC_EOC_Expenditure2</t>
  </si>
  <si>
    <t>DD_CC_Maintenance_Expenditure2</t>
  </si>
  <si>
    <t>DD_CC_Maintenance_Expenditure3</t>
  </si>
  <si>
    <t>DD_CC_Maintenance_Expenditure4</t>
  </si>
  <si>
    <t>DD_Personnel_SolutionArea</t>
  </si>
  <si>
    <t>DD_Personnel_Planning_SubCat</t>
  </si>
  <si>
    <t>DD_Personnel_Organization_SubCat</t>
  </si>
  <si>
    <t>DD_Personnel_Training_SubCat</t>
  </si>
  <si>
    <t>DD_Personnel_Exercise_SubCat</t>
  </si>
  <si>
    <t>DD_Personnel_MA_SubCat</t>
  </si>
  <si>
    <t>DD_Personnel_Planning SubCat</t>
  </si>
  <si>
    <t>EOC CONSTRUCTION &amp; RENOVATION</t>
  </si>
  <si>
    <t>MAINTENANCE &amp; SUSTAINMENT</t>
  </si>
  <si>
    <t>LESS DISTORTING COSTS</t>
  </si>
  <si>
    <t>LESS EXCLUDED SUBAWARD COSTS</t>
  </si>
  <si>
    <t xml:space="preserve">Total Salary &amp; Benefits Charged for this Reporting Period </t>
  </si>
  <si>
    <t>AUTHORIZED AGENT</t>
  </si>
  <si>
    <r>
      <rPr>
        <b/>
        <u/>
        <sz val="14"/>
        <rFont val="Century Gothic"/>
        <family val="2"/>
      </rPr>
      <t>NOTE</t>
    </r>
    <r>
      <rPr>
        <b/>
        <sz val="14"/>
        <rFont val="Century Gothic"/>
        <family val="2"/>
      </rPr>
      <t xml:space="preserve">:  </t>
    </r>
    <r>
      <rPr>
        <b/>
        <sz val="14"/>
        <color rgb="FFAA0000"/>
        <rFont val="Century Gothic"/>
        <family val="2"/>
      </rPr>
      <t>Unauthorized alterations will delay the approval of this request.</t>
    </r>
  </si>
  <si>
    <r>
      <t xml:space="preserve">Supporting Information for Application, Modification, or Request for Federal Funds
</t>
    </r>
    <r>
      <rPr>
        <b/>
        <sz val="14"/>
        <color rgb="FFAA0000"/>
        <rFont val="Century Gothic"/>
        <family val="2"/>
      </rPr>
      <t>This claim is for costs incurred within the grant performance period.</t>
    </r>
  </si>
  <si>
    <t>This request is for a/an:</t>
  </si>
  <si>
    <t>through</t>
  </si>
  <si>
    <t>Under Penalty of Perjury, I certify that:</t>
  </si>
  <si>
    <t>I am the duly authorized officer of the claimant herein.  This claim is true, correct, and all expenditures were made in accordance with applicable laws, rules, regulations, and grant conditions and assurances.</t>
  </si>
  <si>
    <t>Statement of Certification - Authorized Agent</t>
  </si>
  <si>
    <t>By signing this report, I certify, to the best of my knowledge and belief, that the report is true, complete, and accurate, and that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</si>
  <si>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Printed Name of Authorized Agent</t>
  </si>
  <si>
    <t>Title of Authorized Agent</t>
  </si>
  <si>
    <t>Signature of Authorized Agent</t>
  </si>
  <si>
    <t>Date</t>
  </si>
  <si>
    <r>
      <t xml:space="preserve">ICR PERIOD </t>
    </r>
    <r>
      <rPr>
        <sz val="14"/>
        <color theme="1"/>
        <rFont val="Century Gothic"/>
        <family val="2"/>
      </rPr>
      <t>(Mo/Yr through Mo/Yr)</t>
    </r>
  </si>
  <si>
    <t>INDIRECT COST RATE FOR PERIOD</t>
  </si>
  <si>
    <t>ICR BASE</t>
  </si>
  <si>
    <t>Enter the project letter from the drop-down list.</t>
  </si>
  <si>
    <t>Ctrl + Shift + G</t>
  </si>
  <si>
    <t>Ctrl + Shift + Y</t>
  </si>
  <si>
    <t>Creates a new worksheet with a pivot table that aggregates Budgeted Costs by Solution Area.  Only works on the Project Ledger tab.</t>
  </si>
  <si>
    <t>Duplicates the active sheet, then deletes the red lines and changes blue font to black font.</t>
  </si>
  <si>
    <r>
      <rPr>
        <b/>
        <sz val="15"/>
        <color theme="0"/>
        <rFont val="Century Gothic"/>
        <family val="2"/>
      </rPr>
      <t xml:space="preserve">Section 10:  </t>
    </r>
    <r>
      <rPr>
        <b/>
        <u/>
        <sz val="15"/>
        <color theme="0"/>
        <rFont val="Century Gothic"/>
        <family val="2"/>
      </rPr>
      <t>M&amp;A</t>
    </r>
  </si>
  <si>
    <r>
      <rPr>
        <b/>
        <sz val="15"/>
        <color theme="0"/>
        <rFont val="Century Gothic"/>
        <family val="2"/>
      </rPr>
      <t xml:space="preserve">Section 11:  </t>
    </r>
    <r>
      <rPr>
        <b/>
        <u/>
        <sz val="15"/>
        <color theme="0"/>
        <rFont val="Century Gothic"/>
        <family val="2"/>
      </rPr>
      <t>INDIRECT COST</t>
    </r>
  </si>
  <si>
    <r>
      <rPr>
        <b/>
        <sz val="15"/>
        <color theme="0"/>
        <rFont val="Century Gothic"/>
        <family val="2"/>
      </rPr>
      <t xml:space="preserve">Section 12:  </t>
    </r>
    <r>
      <rPr>
        <b/>
        <u/>
        <sz val="15"/>
        <color theme="0"/>
        <rFont val="Century Gothic"/>
        <family val="2"/>
      </rPr>
      <t>CONSULTANT / CONTRACTOR</t>
    </r>
  </si>
  <si>
    <r>
      <rPr>
        <b/>
        <sz val="15"/>
        <color theme="0"/>
        <rFont val="Century Gothic"/>
        <family val="2"/>
      </rPr>
      <t xml:space="preserve">Section 13:  </t>
    </r>
    <r>
      <rPr>
        <b/>
        <u/>
        <sz val="15"/>
        <color theme="0"/>
        <rFont val="Century Gothic"/>
        <family val="2"/>
      </rPr>
      <t>PERSONNEL</t>
    </r>
  </si>
  <si>
    <r>
      <rPr>
        <b/>
        <sz val="15"/>
        <color theme="0"/>
        <rFont val="Century Gothic"/>
        <family val="2"/>
      </rPr>
      <t xml:space="preserve">Section 14:  </t>
    </r>
    <r>
      <rPr>
        <b/>
        <u/>
        <sz val="15"/>
        <color theme="0"/>
        <rFont val="Century Gothic"/>
        <family val="2"/>
      </rPr>
      <t>MATCH</t>
    </r>
  </si>
  <si>
    <t>Section 3:  AUTHORIZED AGENT CONTACT INFORMATION</t>
  </si>
  <si>
    <t>Section 4:  PROJECT LEDGER</t>
  </si>
  <si>
    <r>
      <rPr>
        <b/>
        <sz val="15"/>
        <color theme="0"/>
        <rFont val="Century Gothic"/>
        <family val="2"/>
      </rPr>
      <t xml:space="preserve">Section 9:  </t>
    </r>
    <r>
      <rPr>
        <b/>
        <u/>
        <sz val="15"/>
        <color theme="0"/>
        <rFont val="Century Gothic"/>
        <family val="2"/>
      </rPr>
      <t>EXERCISE</t>
    </r>
  </si>
  <si>
    <t>6.  Performance /
Budget Period:</t>
  </si>
  <si>
    <t>1a. UEI:</t>
  </si>
  <si>
    <t>2a. UEI:</t>
  </si>
  <si>
    <t>Emergency Management Performance Grant</t>
  </si>
  <si>
    <t>G. Total Cost</t>
  </si>
  <si>
    <t>Point of Contact (POC)
Name</t>
  </si>
  <si>
    <t>MISCELLANEOUS</t>
  </si>
  <si>
    <t>CDFA</t>
  </si>
  <si>
    <t>97.042 (EMPG)</t>
  </si>
  <si>
    <t>97.067 (HSGP)</t>
  </si>
  <si>
    <t>97.008 (NSGP)</t>
  </si>
  <si>
    <t>Ctrl + Shift + I</t>
  </si>
  <si>
    <t>Resets information on top of each tab to reflect name, FIPS, subaward number, POP dates from Face Sheet</t>
  </si>
  <si>
    <t>WORKBOOK Named Ranges</t>
  </si>
  <si>
    <t>Award</t>
  </si>
  <si>
    <t>1a. Unique Entity Identifier (UEI)</t>
  </si>
  <si>
    <r>
      <t xml:space="preserve">Effective April 4, 2022, the Federal Government transitioned from using the Data Universal Numbering System or DUNS number, to a new, non-proprietary identifier known as a Unique Entity Identifier or UEI. For entities that have an active registration in the System for Award Management (SAM) prior to this date, the UEI has automatically been assigned and no action is necessary. For all entities filing a new registration in SAM.gov on or after April 4, 2022, the UEI will be assigned to that entity as part of the SAM.gov registration process.  UEI registration information is available on GSA.gov at:  </t>
    </r>
    <r>
      <rPr>
        <b/>
        <u/>
        <sz val="12"/>
        <rFont val="Century Gothic"/>
        <family val="2"/>
      </rPr>
      <t>Unique Entity Identifier Update | GSA</t>
    </r>
    <r>
      <rPr>
        <sz val="12"/>
        <rFont val="Century Gothic"/>
        <family val="2"/>
      </rPr>
      <t>.</t>
    </r>
  </si>
  <si>
    <t>Ctrl + Shift + L</t>
  </si>
  <si>
    <t>Breaks all links to external sources.</t>
  </si>
  <si>
    <t>Excel 2010/2013/2016/2019/365</t>
  </si>
  <si>
    <t>Validate Worksheet</t>
  </si>
  <si>
    <t>Black Font</t>
  </si>
  <si>
    <t>Red Strikethrough</t>
  </si>
  <si>
    <t>Blue Font</t>
  </si>
  <si>
    <t>Sort (A-Z)</t>
  </si>
  <si>
    <t xml:space="preserve">Sorts table by project letter, from A to Z.  </t>
  </si>
  <si>
    <t>Spellcheck</t>
  </si>
  <si>
    <t>Spellchecks the worksheet.</t>
  </si>
  <si>
    <t>Clear Filters</t>
  </si>
  <si>
    <t>Clears all filters applied to any of the tables.</t>
  </si>
  <si>
    <t>Calculate M&amp;A</t>
  </si>
  <si>
    <t>Restores formulas and formatting to default values in the appropriate cells.  This macro does not erase data.</t>
  </si>
  <si>
    <r>
      <t>Use the Grant Subaward Face Sheet to apply for grant programs. Each grant program requires its own separate Grant Subaward Face Sheet.  Please convert the Grant Subaward Face Sheet to PDF in portrait format and provide a digital signature from the authorized official.</t>
    </r>
    <r>
      <rPr>
        <b/>
        <sz val="12"/>
        <color rgb="FFFF0000"/>
        <rFont val="Century Gothic"/>
        <family val="2"/>
      </rPr>
      <t xml:space="preserve"> The use of white out, tape, or digital redaction is prohibited and will invalidate the signature on the Grant Subaward Face Sheet</t>
    </r>
    <r>
      <rPr>
        <sz val="12"/>
        <rFont val="Century Gothic"/>
        <family val="2"/>
      </rPr>
      <t xml:space="preserve">.
</t>
    </r>
    <r>
      <rPr>
        <u/>
        <sz val="12"/>
        <rFont val="Century Gothic"/>
        <family val="2"/>
      </rPr>
      <t>Cal OES Section</t>
    </r>
    <r>
      <rPr>
        <sz val="12"/>
        <rFont val="Century Gothic"/>
        <family val="2"/>
      </rPr>
      <t xml:space="preserve">: The top portion of the form contains blocks for four (4) important numbers. Please do not fill in these blocks. These numbers will be entered by Cal OES. </t>
    </r>
  </si>
  <si>
    <t>Enter the Name and Title of Authorized Agent. Sign and date.</t>
  </si>
  <si>
    <t>Total M&amp;A Expended</t>
  </si>
  <si>
    <t>% Total M&amp;A Exp of Total Exp</t>
  </si>
  <si>
    <t>2a. Unique Entity Identifier (UEI)</t>
  </si>
  <si>
    <t>INDIRECT COSTS - SUMMARY RECAP OF COSTS CLAIMED</t>
  </si>
  <si>
    <t>Salutation</t>
  </si>
  <si>
    <t>Address</t>
  </si>
  <si>
    <r>
      <rPr>
        <b/>
        <u/>
        <sz val="18"/>
        <color theme="1"/>
        <rFont val="Century Gothic"/>
        <family val="2"/>
      </rPr>
      <t>NOTE</t>
    </r>
    <r>
      <rPr>
        <sz val="18"/>
        <color theme="1"/>
        <rFont val="Century Gothic"/>
        <family val="2"/>
      </rPr>
      <t xml:space="preserve">:  Authorized Agents must be designated, by name or title, in the Governing Body Resolution.  </t>
    </r>
    <r>
      <rPr>
        <u/>
        <sz val="18"/>
        <color theme="1"/>
        <rFont val="Century Gothic"/>
        <family val="2"/>
      </rPr>
      <t>Modifications will require additional documentation</t>
    </r>
    <r>
      <rPr>
        <sz val="18"/>
        <color theme="1"/>
        <rFont val="Century Gothic"/>
        <family val="2"/>
      </rPr>
      <t>.</t>
    </r>
  </si>
  <si>
    <t xml:space="preserve">Calculates maximum allowable M&amp;A based on total cost of all non-M&amp;A projects.  </t>
  </si>
  <si>
    <r>
      <t xml:space="preserve">1) From the menu bar, click on TOOLS &gt; MACRO &gt; SECURITY.
2) From SECURITY LEVEL tab, select the MEDIUM. 
3) Save, Close, and Re-open the workbook. 
</t>
    </r>
    <r>
      <rPr>
        <b/>
        <u/>
        <sz val="12"/>
        <rFont val="Century Gothic"/>
        <family val="2"/>
      </rPr>
      <t>NOTE</t>
    </r>
    <r>
      <rPr>
        <b/>
        <sz val="12"/>
        <rFont val="Century Gothic"/>
        <family val="2"/>
      </rPr>
      <t>:</t>
    </r>
    <r>
      <rPr>
        <sz val="12"/>
        <rFont val="Century Gothic"/>
        <family val="2"/>
      </rPr>
      <t xml:space="preserve"> The MEDIUM setting will prompt you to enable or disable macros each time the file is opened. This will prevent potentially unsafe macros from running. The LOW setting will enable macros without a prompt. </t>
    </r>
  </si>
  <si>
    <t>FUNDING SOURCE</t>
  </si>
  <si>
    <t>Ctrl + Shift + S</t>
  </si>
  <si>
    <t>Spellchecks worksheet.</t>
  </si>
  <si>
    <t>Section 15:  ICR SUMMARY</t>
  </si>
  <si>
    <t>Section 16:  AA APPROVAL</t>
  </si>
  <si>
    <r>
      <t xml:space="preserve">13. </t>
    </r>
    <r>
      <rPr>
        <b/>
        <u/>
        <sz val="14"/>
        <rFont val="Century Gothic"/>
        <family val="2"/>
      </rPr>
      <t>Certification</t>
    </r>
    <r>
      <rPr>
        <u/>
        <sz val="14"/>
        <rFont val="Century Gothic"/>
        <family val="2"/>
      </rPr>
      <t xml:space="preserve"> </t>
    </r>
    <r>
      <rPr>
        <sz val="14"/>
        <rFont val="Century Gothic"/>
        <family val="2"/>
      </rPr>
      <t xml:space="preserve">- This Grant Subaward consists of this title page, the application for the grant, which is attached and made a part hereof, the Assurances/Certifications, and any attached Special Conditions. I hereby certify I am vested with the authority to enter into this Grant Subaward, and have the approval of the City/County Financial Officer, City Manager, County Administrator, Governing Board Chair, or other Approving Body. The Subrecipient certifies that all funds received pursuant to this agreement will be spent exclusively on the purposes specified in the Grant Subaward. The Subrecipient accepts this Grant Subaward and agrees to administer the grant project in accordance with the Grant Subaward as well as all applicable state and federal laws, audit requirements, federal program guidelines, and Cal OES policy and program guidance. The Subrecipient further agrees that the allocation of funds may be contingent on the enactment of the State Budget. </t>
    </r>
  </si>
  <si>
    <r>
      <t xml:space="preserve">14. </t>
    </r>
    <r>
      <rPr>
        <b/>
        <u/>
        <sz val="14"/>
        <rFont val="Century Gothic"/>
        <family val="2"/>
      </rPr>
      <t>CA Public Records Act</t>
    </r>
    <r>
      <rPr>
        <b/>
        <sz val="14"/>
        <rFont val="Century Gothic"/>
        <family val="2"/>
      </rPr>
      <t xml:space="preserve"> </t>
    </r>
    <r>
      <rPr>
        <sz val="14"/>
        <rFont val="Century Gothic"/>
        <family val="2"/>
      </rPr>
      <t xml:space="preserve">- Grant applications are subject to the California Public Records Act, Government Code section 7920 et seq. Do not put any personally identifiable information or private information on this application. If you believe that any of the information you are putting on this application is exempt from the Public Records Act, please attach a statement that indicates what portions of the application and the basis for the exemption. Your statement that the information is not subject to the Public Records Act will not guarantee that the information will not be disclosed. </t>
    </r>
  </si>
  <si>
    <t>ALN:</t>
  </si>
  <si>
    <t>Beginning Performance Period Date</t>
  </si>
  <si>
    <t>Ending Performance Period Date</t>
  </si>
  <si>
    <t>Payment Address</t>
  </si>
  <si>
    <t>City, ZIP</t>
  </si>
  <si>
    <t>2023-0006</t>
  </si>
  <si>
    <r>
      <t xml:space="preserve">This worksheet provides instructions on how to complete the </t>
    </r>
    <r>
      <rPr>
        <b/>
        <sz val="12"/>
        <rFont val="Century Gothic"/>
        <family val="2"/>
      </rPr>
      <t>FY 2023</t>
    </r>
    <r>
      <rPr>
        <sz val="12"/>
        <rFont val="Century Gothic"/>
        <family val="2"/>
      </rPr>
      <t xml:space="preserve"> </t>
    </r>
    <r>
      <rPr>
        <b/>
        <sz val="12"/>
        <rFont val="Century Gothic"/>
        <family val="2"/>
      </rPr>
      <t>Financial Management Forms Workbook (FMFW), EMPG v.23</t>
    </r>
    <r>
      <rPr>
        <sz val="12"/>
        <rFont val="Century Gothic"/>
        <family val="2"/>
      </rPr>
      <t>.</t>
    </r>
    <r>
      <rPr>
        <b/>
        <sz val="12"/>
        <rFont val="Century Gothic"/>
        <family val="2"/>
      </rPr>
      <t xml:space="preserve"> </t>
    </r>
    <r>
      <rPr>
        <sz val="12"/>
        <rFont val="Century Gothic"/>
        <family val="2"/>
      </rPr>
      <t xml:space="preserve"> It is divided into sections that correspond to each of the worksheets within this workbook.  The first section describes the macros used in this workbook and can be ignored if you are using the non-macro version of this FMFW.  For further guidance, contact your Program Representative. </t>
    </r>
  </si>
  <si>
    <t>EMPG  97.042</t>
  </si>
  <si>
    <t>Request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</si>
</sst>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d/yy;@"/>
    <numFmt numFmtId="167" formatCode="[&lt;=9999999]###\-####;\(###\)\ ###\-####"/>
    <numFmt numFmtId="168" formatCode="[$-409]mmmm\ d\,\ yyyy;@"/>
    <numFmt numFmtId="169" formatCode="mm/dd/yy;@"/>
    <numFmt numFmtId="170" formatCode="[$-F800]dddd\,\ mmmm\ dd\,\ yyyy"/>
    <numFmt numFmtId="171" formatCode="&quot;$&quot;#,##0"/>
    <numFmt numFmtId="172" formatCode="00000\-0000"/>
    <numFmt numFmtId="173" formatCode="0."/>
    <numFmt numFmtId="174" formatCode="0;\-0;;@"/>
    <numFmt numFmtId="175" formatCode="000\-00000"/>
    <numFmt numFmtId="176" formatCode="0.0%"/>
    <numFmt numFmtId="177" formatCode="0000\-0000"/>
    <numFmt numFmtId="178" formatCode="00\-0000000"/>
    <numFmt numFmtId="179" formatCode="&quot;$&quot;#,##0;[Red]\ \-&quot;$&quot;#,##0"/>
    <numFmt numFmtId="180" formatCode="#,##0;[Red]\ \-#,##0"/>
    <numFmt numFmtId="181" formatCode="&quot;$&quot;#,##0;[Red]\-&quot;$&quot;#,##0"/>
    <numFmt numFmtId="182" formatCode="000\-00000\-00"/>
    <numFmt numFmtId="183" formatCode="00"/>
    <numFmt numFmtId="184" formatCode="mmmm\ d\,\ yyyy"/>
    <numFmt numFmtId="185" formatCode="#;[Red]\-#"/>
    <numFmt numFmtId="186" formatCode="00000"/>
  </numFmts>
  <fonts count="110" x14ac:knownFonts="1">
    <font>
      <sz val="10"/>
      <name val="Arial"/>
    </font>
    <font>
      <sz val="10"/>
      <name val="Arial"/>
      <family val="2"/>
    </font>
    <font>
      <sz val="8"/>
      <name val="Arial"/>
      <family val="2"/>
    </font>
    <font>
      <sz val="10"/>
      <name val="Tahoma"/>
      <family val="2"/>
    </font>
    <font>
      <sz val="11"/>
      <name val="Tahoma"/>
      <family val="2"/>
    </font>
    <font>
      <sz val="10"/>
      <name val="Arial"/>
      <family val="2"/>
    </font>
    <font>
      <sz val="11"/>
      <color indexed="12"/>
      <name val="Tahoma"/>
      <family val="2"/>
    </font>
    <font>
      <sz val="12"/>
      <name val="Arial"/>
      <family val="2"/>
    </font>
    <font>
      <b/>
      <sz val="10"/>
      <name val="Arial"/>
      <family val="2"/>
    </font>
    <font>
      <sz val="14"/>
      <name val="Arial"/>
      <family val="2"/>
    </font>
    <font>
      <sz val="10"/>
      <name val="Arial"/>
      <family val="2"/>
    </font>
    <font>
      <b/>
      <sz val="10"/>
      <color indexed="10"/>
      <name val="Arial"/>
      <family val="2"/>
    </font>
    <font>
      <sz val="10"/>
      <name val="Century Gothic"/>
      <family val="2"/>
    </font>
    <font>
      <sz val="11"/>
      <name val="Century Gothic"/>
      <family val="2"/>
    </font>
    <font>
      <sz val="12"/>
      <name val="Century Gothic"/>
      <family val="2"/>
    </font>
    <font>
      <sz val="16"/>
      <name val="Century Gothic"/>
      <family val="2"/>
    </font>
    <font>
      <b/>
      <sz val="12"/>
      <name val="Century Gothic"/>
      <family val="2"/>
    </font>
    <font>
      <sz val="14"/>
      <name val="Century Gothic"/>
      <family val="2"/>
    </font>
    <font>
      <sz val="17"/>
      <name val="Century Gothic"/>
      <family val="2"/>
    </font>
    <font>
      <sz val="18"/>
      <name val="Century Gothic"/>
      <family val="2"/>
    </font>
    <font>
      <b/>
      <sz val="16"/>
      <name val="Century Gothic"/>
      <family val="2"/>
    </font>
    <font>
      <b/>
      <sz val="14"/>
      <name val="Century Gothic"/>
      <family val="2"/>
    </font>
    <font>
      <sz val="11"/>
      <color indexed="12"/>
      <name val="Century Gothic"/>
      <family val="2"/>
    </font>
    <font>
      <sz val="12"/>
      <color indexed="12"/>
      <name val="Century Gothic"/>
      <family val="2"/>
    </font>
    <font>
      <strike/>
      <sz val="12"/>
      <color indexed="10"/>
      <name val="Century Gothic"/>
      <family val="2"/>
    </font>
    <font>
      <b/>
      <sz val="20"/>
      <name val="Century Gothic"/>
      <family val="2"/>
    </font>
    <font>
      <sz val="11"/>
      <color theme="1"/>
      <name val="Calibri"/>
      <family val="2"/>
      <scheme val="minor"/>
    </font>
    <font>
      <b/>
      <sz val="12"/>
      <color rgb="FFFF0000"/>
      <name val="Century Gothic"/>
      <family val="2"/>
    </font>
    <font>
      <sz val="10"/>
      <color rgb="FFFF0000"/>
      <name val="Century Gothic"/>
      <family val="2"/>
    </font>
    <font>
      <sz val="10"/>
      <name val="Calibri"/>
      <family val="2"/>
    </font>
    <font>
      <b/>
      <sz val="44"/>
      <color theme="4" tint="-0.24994659260841701"/>
      <name val="Cambria"/>
      <family val="2"/>
      <scheme val="major"/>
    </font>
    <font>
      <b/>
      <sz val="12"/>
      <color theme="3"/>
      <name val="Calibri"/>
      <family val="2"/>
      <scheme val="minor"/>
    </font>
    <font>
      <b/>
      <sz val="14"/>
      <color theme="5"/>
      <name val="Calibri"/>
      <family val="2"/>
      <scheme val="minor"/>
    </font>
    <font>
      <u/>
      <sz val="12"/>
      <name val="Century Gothic"/>
      <family val="2"/>
    </font>
    <font>
      <sz val="12"/>
      <color indexed="9"/>
      <name val="Century Gothic"/>
      <family val="2"/>
    </font>
    <font>
      <b/>
      <u/>
      <sz val="12"/>
      <name val="Century Gothic"/>
      <family val="2"/>
    </font>
    <font>
      <b/>
      <i/>
      <sz val="12"/>
      <name val="Century Gothic"/>
      <family val="2"/>
    </font>
    <font>
      <i/>
      <sz val="12"/>
      <name val="Century Gothic"/>
      <family val="2"/>
    </font>
    <font>
      <b/>
      <sz val="13"/>
      <name val="Century Gothic"/>
      <family val="2"/>
    </font>
    <font>
      <sz val="20"/>
      <name val="Arial"/>
      <family val="2"/>
    </font>
    <font>
      <sz val="16"/>
      <name val="Arial"/>
      <family val="2"/>
    </font>
    <font>
      <b/>
      <sz val="14"/>
      <name val="Arial"/>
      <family val="2"/>
    </font>
    <font>
      <b/>
      <u/>
      <sz val="14"/>
      <name val="Century Gothic"/>
      <family val="2"/>
    </font>
    <font>
      <u/>
      <sz val="14"/>
      <name val="Century Gothic"/>
      <family val="2"/>
    </font>
    <font>
      <b/>
      <sz val="15"/>
      <color indexed="9"/>
      <name val="Century Gothic"/>
      <family val="2"/>
    </font>
    <font>
      <b/>
      <u/>
      <sz val="15"/>
      <color indexed="9"/>
      <name val="Century Gothic"/>
      <family val="2"/>
    </font>
    <font>
      <sz val="15"/>
      <name val="Century Gothic"/>
      <family val="2"/>
    </font>
    <font>
      <sz val="13"/>
      <name val="Century Gothic"/>
      <family val="2"/>
    </font>
    <font>
      <b/>
      <u/>
      <sz val="15"/>
      <color theme="0"/>
      <name val="Century Gothic"/>
      <family val="2"/>
    </font>
    <font>
      <b/>
      <sz val="15"/>
      <color theme="0"/>
      <name val="Century Gothic"/>
      <family val="2"/>
    </font>
    <font>
      <b/>
      <sz val="17"/>
      <name val="Century Gothic"/>
      <family val="2"/>
    </font>
    <font>
      <sz val="12"/>
      <color theme="0"/>
      <name val="Century Gothic"/>
      <family val="2"/>
    </font>
    <font>
      <sz val="16"/>
      <color theme="0"/>
      <name val="Century Gothic"/>
      <family val="2"/>
    </font>
    <font>
      <sz val="10"/>
      <color theme="0"/>
      <name val="Century Gothic"/>
      <family val="2"/>
    </font>
    <font>
      <u/>
      <sz val="12"/>
      <color rgb="FF0070C0"/>
      <name val="Century Gothic"/>
      <family val="2"/>
    </font>
    <font>
      <u/>
      <sz val="12"/>
      <color rgb="FF0000FF"/>
      <name val="Century Gothic"/>
      <family val="2"/>
    </font>
    <font>
      <sz val="14"/>
      <color indexed="12"/>
      <name val="Century Gothic"/>
      <family val="2"/>
    </font>
    <font>
      <sz val="10"/>
      <color theme="0"/>
      <name val="Tahoma"/>
      <family val="2"/>
    </font>
    <font>
      <b/>
      <sz val="13"/>
      <color theme="1"/>
      <name val="Century Gothic"/>
      <family val="2"/>
    </font>
    <font>
      <b/>
      <u/>
      <sz val="12"/>
      <color rgb="FF0125BF"/>
      <name val="Century Gothic"/>
      <family val="2"/>
    </font>
    <font>
      <b/>
      <sz val="16"/>
      <color theme="1"/>
      <name val="Century Gothic"/>
      <family val="2"/>
    </font>
    <font>
      <b/>
      <sz val="20"/>
      <color theme="1"/>
      <name val="Century Gothic"/>
      <family val="2"/>
    </font>
    <font>
      <b/>
      <sz val="20"/>
      <color theme="0"/>
      <name val="Century Gothic"/>
      <family val="2"/>
    </font>
    <font>
      <b/>
      <sz val="22"/>
      <color theme="1"/>
      <name val="Century Gothic"/>
      <family val="2"/>
    </font>
    <font>
      <b/>
      <sz val="16"/>
      <color theme="7" tint="0.59996337778862885"/>
      <name val="Century Gothic"/>
      <family val="2"/>
    </font>
    <font>
      <sz val="16"/>
      <color theme="3" tint="0.59996337778862885"/>
      <name val="Century Gothic"/>
      <family val="2"/>
    </font>
    <font>
      <b/>
      <sz val="14"/>
      <color theme="1"/>
      <name val="Century Gothic"/>
      <family val="2"/>
    </font>
    <font>
      <b/>
      <sz val="16"/>
      <color theme="2" tint="-0.249977111117893"/>
      <name val="Century Gothic"/>
      <family val="2"/>
    </font>
    <font>
      <sz val="16"/>
      <color rgb="FFE7A56F"/>
      <name val="Century Gothic"/>
      <family val="2"/>
    </font>
    <font>
      <b/>
      <sz val="16"/>
      <color rgb="FFE7A56F"/>
      <name val="Century Gothic"/>
      <family val="2"/>
    </font>
    <font>
      <b/>
      <sz val="11"/>
      <name val="Arial"/>
      <family val="2"/>
    </font>
    <font>
      <sz val="14"/>
      <color theme="1"/>
      <name val="Century Gothic"/>
      <family val="2"/>
    </font>
    <font>
      <sz val="16"/>
      <color theme="1"/>
      <name val="Century Gothic"/>
      <family val="2"/>
    </font>
    <font>
      <sz val="12"/>
      <color theme="1"/>
      <name val="Century Gothic"/>
      <family val="2"/>
    </font>
    <font>
      <sz val="11"/>
      <color theme="1"/>
      <name val="Century Gothic"/>
      <family val="2"/>
    </font>
    <font>
      <b/>
      <sz val="11"/>
      <color theme="1"/>
      <name val="Century Gothic"/>
      <family val="2"/>
    </font>
    <font>
      <sz val="8"/>
      <name val="Arial"/>
      <family val="2"/>
    </font>
    <font>
      <sz val="10"/>
      <color theme="1"/>
      <name val="Century Gothic"/>
      <family val="2"/>
    </font>
    <font>
      <sz val="10"/>
      <color theme="1"/>
      <name val="Tahoma"/>
      <family val="2"/>
    </font>
    <font>
      <b/>
      <sz val="12"/>
      <color theme="1"/>
      <name val="Century Gothic"/>
      <family val="2"/>
    </font>
    <font>
      <sz val="13"/>
      <color theme="1"/>
      <name val="Century Gothic"/>
      <family val="2"/>
    </font>
    <font>
      <sz val="13"/>
      <color rgb="FF000000"/>
      <name val="Century Gothic"/>
      <family val="2"/>
    </font>
    <font>
      <sz val="12"/>
      <color rgb="FF000000"/>
      <name val="Century Gothic"/>
      <family val="2"/>
    </font>
    <font>
      <sz val="14"/>
      <color rgb="FF000000"/>
      <name val="Century Gothic"/>
      <family val="2"/>
    </font>
    <font>
      <b/>
      <sz val="14"/>
      <color rgb="FF000000"/>
      <name val="Century Gothic"/>
      <family val="2"/>
    </font>
    <font>
      <sz val="16"/>
      <color rgb="FF000000"/>
      <name val="Century Gothic"/>
      <family val="2"/>
    </font>
    <font>
      <u/>
      <sz val="14"/>
      <color rgb="FF000000"/>
      <name val="Century Gothic"/>
      <family val="2"/>
    </font>
    <font>
      <b/>
      <sz val="18"/>
      <color theme="1"/>
      <name val="Century Gothic"/>
      <family val="2"/>
    </font>
    <font>
      <b/>
      <u/>
      <sz val="18"/>
      <color theme="1"/>
      <name val="Century Gothic"/>
      <family val="2"/>
    </font>
    <font>
      <sz val="18"/>
      <color theme="1"/>
      <name val="Century Gothic"/>
      <family val="2"/>
    </font>
    <font>
      <b/>
      <sz val="14"/>
      <color rgb="FFAA0000"/>
      <name val="Century Gothic"/>
      <family val="2"/>
    </font>
    <font>
      <b/>
      <sz val="18"/>
      <name val="Century Gothic"/>
      <family val="2"/>
    </font>
    <font>
      <b/>
      <sz val="18"/>
      <color indexed="30"/>
      <name val="Century Gothic"/>
      <family val="2"/>
    </font>
    <font>
      <sz val="14"/>
      <color rgb="FFAA0000"/>
      <name val="Century Gothic"/>
      <family val="2"/>
    </font>
    <font>
      <sz val="14"/>
      <color rgb="FFFF0000"/>
      <name val="Century Gothic"/>
      <family val="2"/>
    </font>
    <font>
      <sz val="14"/>
      <color indexed="10"/>
      <name val="Century Gothic"/>
      <family val="2"/>
    </font>
    <font>
      <i/>
      <sz val="14"/>
      <name val="Century Gothic"/>
      <family val="2"/>
    </font>
    <font>
      <sz val="14"/>
      <color indexed="10"/>
      <name val="Tahoma"/>
      <family val="2"/>
    </font>
    <font>
      <sz val="16"/>
      <color rgb="FFF6ACB7"/>
      <name val="Century Gothic"/>
      <family val="2"/>
    </font>
    <font>
      <b/>
      <sz val="16"/>
      <color rgb="FFF6ACB7"/>
      <name val="Century Gothic"/>
      <family val="2"/>
    </font>
    <font>
      <sz val="15"/>
      <color rgb="FF000000"/>
      <name val="Century Gothic"/>
      <family val="2"/>
    </font>
    <font>
      <b/>
      <i/>
      <sz val="16"/>
      <color theme="0"/>
      <name val="Century Gothic"/>
      <family val="2"/>
    </font>
    <font>
      <b/>
      <sz val="15"/>
      <color theme="1"/>
      <name val="Century Gothic"/>
      <family val="2"/>
    </font>
    <font>
      <u/>
      <sz val="18"/>
      <color theme="1"/>
      <name val="Century Gothic"/>
      <family val="2"/>
    </font>
    <font>
      <sz val="12"/>
      <color theme="1"/>
      <name val="Calibri"/>
      <family val="2"/>
      <scheme val="minor"/>
    </font>
    <font>
      <sz val="9"/>
      <color indexed="81"/>
      <name val="Tahoma"/>
      <family val="2"/>
    </font>
    <font>
      <b/>
      <sz val="14"/>
      <color indexed="81"/>
      <name val="Century Gothic"/>
      <family val="2"/>
    </font>
    <font>
      <sz val="14"/>
      <color indexed="81"/>
      <name val="Century Gothic"/>
      <family val="2"/>
    </font>
    <font>
      <sz val="12"/>
      <name val="Century Gothic"/>
      <family val="2"/>
    </font>
    <font>
      <sz val="14"/>
      <color rgb="FF000000"/>
      <name val="Century Gothic"/>
    </font>
  </fonts>
  <fills count="52">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
      <patternFill patternType="solid">
        <fgColor rgb="FFCDF2FF"/>
        <bgColor indexed="64"/>
      </patternFill>
    </fill>
    <fill>
      <patternFill patternType="solid">
        <fgColor theme="2" tint="-9.9978637043366805E-2"/>
        <bgColor indexed="64"/>
      </patternFill>
    </fill>
    <fill>
      <patternFill patternType="solid">
        <fgColor theme="2"/>
        <bgColor indexed="64"/>
      </patternFill>
    </fill>
    <fill>
      <patternFill patternType="solid">
        <fgColor theme="1"/>
        <bgColor indexed="64"/>
      </patternFill>
    </fill>
    <fill>
      <patternFill patternType="solid">
        <fgColor theme="8" tint="0.39997558519241921"/>
        <bgColor indexed="64"/>
      </patternFill>
    </fill>
    <fill>
      <patternFill patternType="solid">
        <fgColor rgb="FF92CDDC"/>
        <bgColor indexed="64"/>
      </patternFill>
    </fill>
    <fill>
      <patternFill patternType="solid">
        <fgColor theme="0" tint="-0.14996795556505021"/>
        <bgColor indexed="64"/>
      </patternFill>
    </fill>
    <fill>
      <patternFill patternType="solid">
        <fgColor rgb="FF7ABAEE"/>
        <bgColor indexed="64"/>
      </patternFill>
    </fill>
    <fill>
      <patternFill patternType="solid">
        <fgColor rgb="FF8DAFFB"/>
        <bgColor indexed="64"/>
      </patternFill>
    </fill>
    <fill>
      <patternFill patternType="solid">
        <fgColor rgb="FFC5B0FA"/>
        <bgColor indexed="64"/>
      </patternFill>
    </fill>
    <fill>
      <patternFill patternType="solid">
        <fgColor rgb="FF76D0B2"/>
        <bgColor indexed="64"/>
      </patternFill>
    </fill>
    <fill>
      <patternFill patternType="solid">
        <fgColor rgb="FFEEA0A0"/>
        <bgColor indexed="64"/>
      </patternFill>
    </fill>
    <fill>
      <patternFill patternType="solid">
        <fgColor rgb="FF92D050"/>
        <bgColor indexed="64"/>
      </patternFill>
    </fill>
    <fill>
      <patternFill patternType="solid">
        <fgColor rgb="FFB3EFD7"/>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66FFCC"/>
        <bgColor indexed="64"/>
      </patternFill>
    </fill>
    <fill>
      <patternFill patternType="solid">
        <fgColor rgb="FFFF6600"/>
        <bgColor indexed="64"/>
      </patternFill>
    </fill>
    <fill>
      <patternFill patternType="solid">
        <fgColor theme="9" tint="0.79998168889431442"/>
        <bgColor indexed="64"/>
      </patternFill>
    </fill>
    <fill>
      <patternFill patternType="solid">
        <fgColor rgb="FFA6CAAA"/>
        <bgColor indexed="64"/>
      </patternFill>
    </fill>
    <fill>
      <patternFill patternType="solid">
        <fgColor rgb="FFF6E6A0"/>
        <bgColor indexed="64"/>
      </patternFill>
    </fill>
    <fill>
      <patternFill patternType="solid">
        <fgColor rgb="FFF6ACB7"/>
        <bgColor indexed="64"/>
      </patternFill>
    </fill>
    <fill>
      <patternFill patternType="solid">
        <fgColor indexed="44"/>
        <bgColor indexed="64"/>
      </patternFill>
    </fill>
    <fill>
      <patternFill patternType="solid">
        <fgColor rgb="FF93EC8C"/>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2F75B5"/>
        <bgColor indexed="64"/>
      </patternFill>
    </fill>
    <fill>
      <patternFill patternType="solid">
        <fgColor rgb="FFD6DCE4"/>
        <bgColor indexed="64"/>
      </patternFill>
    </fill>
    <fill>
      <patternFill patternType="solid">
        <fgColor rgb="FFF3CB67"/>
        <bgColor indexed="64"/>
      </patternFill>
    </fill>
    <fill>
      <patternFill patternType="solid">
        <fgColor rgb="FF7DBADF"/>
        <bgColor indexed="64"/>
      </patternFill>
    </fill>
    <fill>
      <patternFill patternType="solid">
        <fgColor rgb="FF92B4EA"/>
        <bgColor indexed="64"/>
      </patternFill>
    </fill>
    <fill>
      <patternFill patternType="solid">
        <fgColor rgb="FF99CFB5"/>
        <bgColor indexed="64"/>
      </patternFill>
    </fill>
    <fill>
      <patternFill patternType="solid">
        <fgColor rgb="FF81CCDB"/>
        <bgColor indexed="64"/>
      </patternFill>
    </fill>
    <fill>
      <patternFill patternType="solid">
        <fgColor rgb="FFDE9ED0"/>
        <bgColor indexed="64"/>
      </patternFill>
    </fill>
    <fill>
      <patternFill patternType="solid">
        <fgColor rgb="FF96C9F8"/>
        <bgColor indexed="64"/>
      </patternFill>
    </fill>
    <fill>
      <patternFill patternType="solid">
        <fgColor rgb="FFCC3300"/>
        <bgColor indexed="64"/>
      </patternFill>
    </fill>
    <fill>
      <patternFill patternType="solid">
        <fgColor theme="5" tint="0.39994506668294322"/>
        <bgColor indexed="64"/>
      </patternFill>
    </fill>
    <fill>
      <patternFill patternType="solid">
        <fgColor rgb="FFF7A765"/>
        <bgColor indexed="64"/>
      </patternFill>
    </fill>
    <fill>
      <patternFill patternType="solid">
        <fgColor rgb="FFC598F2"/>
        <bgColor indexed="64"/>
      </patternFill>
    </fill>
    <fill>
      <patternFill patternType="solid">
        <fgColor rgb="FFD98C5D"/>
        <bgColor indexed="64"/>
      </patternFill>
    </fill>
    <fill>
      <patternFill patternType="solid">
        <fgColor rgb="FFFFF2CC"/>
        <bgColor indexed="64"/>
      </patternFill>
    </fill>
  </fills>
  <borders count="67">
    <border>
      <left/>
      <right/>
      <top/>
      <bottom/>
      <diagonal/>
    </border>
    <border>
      <left style="thin">
        <color indexed="64"/>
      </left>
      <right style="thin">
        <color indexed="64"/>
      </right>
      <top/>
      <bottom/>
      <diagonal/>
    </border>
    <border>
      <left/>
      <right/>
      <top style="medium">
        <color indexed="64"/>
      </top>
      <bottom/>
      <diagonal/>
    </border>
    <border>
      <left/>
      <right style="thin">
        <color rgb="FF17375D"/>
      </right>
      <top/>
      <bottom/>
      <diagonal/>
    </border>
    <border>
      <left/>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thin">
        <color auto="1"/>
      </bottom>
      <diagonal/>
    </border>
    <border>
      <left style="thin">
        <color indexed="64"/>
      </left>
      <right/>
      <top style="medium">
        <color indexed="64"/>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auto="1"/>
      </top>
      <bottom style="thin">
        <color auto="1"/>
      </bottom>
      <diagonal/>
    </border>
    <border>
      <left/>
      <right style="medium">
        <color indexed="64"/>
      </right>
      <top/>
      <bottom style="medium">
        <color indexed="64"/>
      </bottom>
      <diagonal/>
    </border>
    <border>
      <left/>
      <right/>
      <top/>
      <bottom style="medium">
        <color rgb="FF0000FF"/>
      </bottom>
      <diagonal/>
    </border>
    <border>
      <left/>
      <right/>
      <top style="medium">
        <color rgb="FF0000FF"/>
      </top>
      <bottom/>
      <diagonal/>
    </border>
    <border>
      <left style="thin">
        <color rgb="FF17375D"/>
      </left>
      <right style="thin">
        <color rgb="FF17375D"/>
      </right>
      <top style="thin">
        <color auto="1"/>
      </top>
      <bottom style="thin">
        <color rgb="FF17375D"/>
      </bottom>
      <diagonal/>
    </border>
    <border>
      <left style="thin">
        <color rgb="FF17375D"/>
      </left>
      <right style="thin">
        <color rgb="FF17375D"/>
      </right>
      <top style="thin">
        <color rgb="FF17375D"/>
      </top>
      <bottom style="thin">
        <color rgb="FF17375D"/>
      </bottom>
      <diagonal/>
    </border>
    <border>
      <left style="thin">
        <color rgb="FF17375D"/>
      </left>
      <right style="thin">
        <color rgb="FF17375D"/>
      </right>
      <top style="thin">
        <color rgb="FF17375D"/>
      </top>
      <bottom style="thin">
        <color auto="1"/>
      </bottom>
      <diagonal/>
    </border>
    <border>
      <left style="thin">
        <color auto="1"/>
      </left>
      <right style="thin">
        <color auto="1"/>
      </right>
      <top style="thin">
        <color indexed="64"/>
      </top>
      <bottom style="double">
        <color indexed="64"/>
      </bottom>
      <diagonal/>
    </border>
    <border>
      <left style="thin">
        <color rgb="FF17375D"/>
      </left>
      <right/>
      <top style="thin">
        <color auto="1"/>
      </top>
      <bottom style="thin">
        <color rgb="FF17375D"/>
      </bottom>
      <diagonal/>
    </border>
    <border>
      <left/>
      <right style="thin">
        <color indexed="64"/>
      </right>
      <top style="thin">
        <color auto="1"/>
      </top>
      <bottom style="thin">
        <color rgb="FF17375D"/>
      </bottom>
      <diagonal/>
    </border>
    <border>
      <left/>
      <right/>
      <top/>
      <bottom style="thin">
        <color rgb="FF0000FF"/>
      </bottom>
      <diagonal/>
    </border>
  </borders>
  <cellStyleXfs count="232">
    <xf numFmtId="0" fontId="0" fillId="0" borderId="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8" fillId="0" borderId="0" applyNumberFormat="0" applyFill="0" applyBorder="0" applyAlignment="0" applyProtection="0">
      <alignment vertical="top"/>
      <protection locked="0"/>
    </xf>
    <xf numFmtId="0" fontId="5" fillId="0" borderId="0"/>
    <xf numFmtId="0" fontId="5" fillId="0" borderId="0"/>
    <xf numFmtId="0" fontId="49"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applyNumberFormat="0" applyFill="0" applyProtection="0">
      <alignment vertical="top"/>
    </xf>
    <xf numFmtId="0" fontId="31" fillId="13" borderId="0">
      <alignment vertical="center" wrapText="1"/>
    </xf>
    <xf numFmtId="0" fontId="32" fillId="0" borderId="0" applyNumberFormat="0" applyFill="0" applyBorder="0" applyProtection="0">
      <alignment horizontal="center" vertical="center"/>
    </xf>
    <xf numFmtId="0" fontId="61" fillId="0" borderId="0" applyNumberFormat="0" applyFill="0" applyAlignment="0" applyProtection="0"/>
    <xf numFmtId="0" fontId="1" fillId="0" borderId="0"/>
    <xf numFmtId="0" fontId="104" fillId="0" borderId="0"/>
    <xf numFmtId="0" fontId="1" fillId="0" borderId="0"/>
  </cellStyleXfs>
  <cellXfs count="883">
    <xf numFmtId="0" fontId="0" fillId="0" borderId="0" xfId="0"/>
    <xf numFmtId="0" fontId="3" fillId="0" borderId="0" xfId="0" applyFont="1" applyFill="1" applyBorder="1" applyProtection="1"/>
    <xf numFmtId="0" fontId="12" fillId="0" borderId="0" xfId="0" applyFont="1" applyBorder="1"/>
    <xf numFmtId="0" fontId="12" fillId="0" borderId="0" xfId="0" applyFont="1"/>
    <xf numFmtId="0" fontId="4" fillId="0" borderId="0" xfId="0" applyFont="1" applyProtection="1"/>
    <xf numFmtId="0" fontId="3" fillId="0" borderId="0" xfId="0" applyFont="1" applyAlignment="1" applyProtection="1">
      <alignment horizontal="center" vertical="center"/>
    </xf>
    <xf numFmtId="0" fontId="3" fillId="0" borderId="0" xfId="0" applyFont="1" applyProtection="1"/>
    <xf numFmtId="0" fontId="3" fillId="0" borderId="0" xfId="0" applyNumberFormat="1" applyFont="1" applyProtection="1"/>
    <xf numFmtId="14" fontId="3" fillId="0" borderId="0" xfId="0" applyNumberFormat="1" applyFont="1" applyProtection="1"/>
    <xf numFmtId="172" fontId="17" fillId="5" borderId="4" xfId="83" applyNumberFormat="1" applyFont="1" applyFill="1" applyBorder="1" applyAlignment="1" applyProtection="1">
      <alignment horizontal="left"/>
      <protection locked="0"/>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12" fillId="0" borderId="0" xfId="83" applyFont="1" applyProtection="1">
      <protection hidden="1"/>
    </xf>
    <xf numFmtId="0" fontId="46" fillId="0" borderId="0" xfId="83" applyFont="1" applyProtection="1">
      <protection hidden="1"/>
    </xf>
    <xf numFmtId="0" fontId="47" fillId="0" borderId="0" xfId="83" applyFont="1" applyProtection="1">
      <protection hidden="1"/>
    </xf>
    <xf numFmtId="0" fontId="12" fillId="0" borderId="0" xfId="83" applyFont="1" applyAlignment="1" applyProtection="1">
      <alignment wrapText="1"/>
      <protection hidden="1"/>
    </xf>
    <xf numFmtId="0" fontId="12" fillId="0" borderId="0" xfId="83" applyFont="1" applyFill="1" applyProtection="1">
      <protection hidden="1"/>
    </xf>
    <xf numFmtId="0" fontId="12" fillId="0" borderId="0" xfId="83" applyFont="1" applyFill="1" applyBorder="1" applyProtection="1">
      <protection hidden="1"/>
    </xf>
    <xf numFmtId="0" fontId="46" fillId="0" borderId="0" xfId="83" applyFont="1" applyBorder="1" applyAlignment="1" applyProtection="1">
      <alignment vertical="center"/>
      <protection hidden="1"/>
    </xf>
    <xf numFmtId="0" fontId="12" fillId="0" borderId="0" xfId="83" applyFont="1" applyBorder="1" applyProtection="1">
      <protection hidden="1"/>
    </xf>
    <xf numFmtId="0" fontId="47" fillId="0" borderId="0" xfId="83" applyFont="1" applyBorder="1" applyProtection="1">
      <protection hidden="1"/>
    </xf>
    <xf numFmtId="0" fontId="12" fillId="0" borderId="0" xfId="83" applyFont="1" applyAlignment="1" applyProtection="1">
      <alignment vertical="center"/>
      <protection hidden="1"/>
    </xf>
    <xf numFmtId="0" fontId="46" fillId="0" borderId="0" xfId="83" applyFont="1" applyAlignment="1" applyProtection="1">
      <alignment vertical="center"/>
      <protection hidden="1"/>
    </xf>
    <xf numFmtId="0" fontId="46" fillId="0" borderId="0" xfId="83" applyFont="1" applyFill="1" applyBorder="1" applyAlignment="1" applyProtection="1">
      <alignment vertical="center"/>
      <protection hidden="1"/>
    </xf>
    <xf numFmtId="0" fontId="46" fillId="0" borderId="0" xfId="83" applyFont="1" applyBorder="1" applyProtection="1">
      <protection hidden="1"/>
    </xf>
    <xf numFmtId="0" fontId="47" fillId="0" borderId="0" xfId="83" applyFont="1" applyFill="1" applyBorder="1" applyProtection="1">
      <protection hidden="1"/>
    </xf>
    <xf numFmtId="0" fontId="46" fillId="0" borderId="0" xfId="83" applyFont="1" applyFill="1" applyProtection="1">
      <protection hidden="1"/>
    </xf>
    <xf numFmtId="0" fontId="47" fillId="0" borderId="0" xfId="83" applyFont="1" applyFill="1" applyProtection="1">
      <protection hidden="1"/>
    </xf>
    <xf numFmtId="0" fontId="28" fillId="0" borderId="0" xfId="83" applyFont="1" applyFill="1" applyProtection="1">
      <protection hidden="1"/>
    </xf>
    <xf numFmtId="0" fontId="46" fillId="0" borderId="0" xfId="83" applyFont="1" applyFill="1" applyAlignment="1" applyProtection="1">
      <alignment vertical="center"/>
      <protection hidden="1"/>
    </xf>
    <xf numFmtId="0" fontId="14" fillId="0" borderId="0" xfId="0" applyFont="1" applyProtection="1"/>
    <xf numFmtId="0" fontId="0" fillId="0" borderId="0" xfId="0" applyProtection="1"/>
    <xf numFmtId="0" fontId="14" fillId="0" borderId="0" xfId="0" applyFont="1" applyAlignment="1" applyProtection="1"/>
    <xf numFmtId="0" fontId="16" fillId="0" borderId="13" xfId="83" applyFont="1" applyBorder="1" applyAlignment="1" applyProtection="1">
      <alignment horizontal="center" vertical="center" wrapText="1"/>
    </xf>
    <xf numFmtId="0" fontId="14" fillId="0" borderId="14" xfId="83" applyFont="1" applyBorder="1" applyAlignment="1" applyProtection="1">
      <alignment horizontal="left" vertical="center" wrapText="1" indent="1"/>
    </xf>
    <xf numFmtId="0" fontId="16" fillId="0" borderId="17" xfId="83" applyFont="1" applyBorder="1" applyAlignment="1" applyProtection="1">
      <alignment horizontal="center" vertical="center" wrapText="1"/>
    </xf>
    <xf numFmtId="0" fontId="14" fillId="0" borderId="16" xfId="83" applyFont="1" applyBorder="1" applyAlignment="1" applyProtection="1">
      <alignment horizontal="left" vertical="center" wrapText="1" indent="1"/>
    </xf>
    <xf numFmtId="0" fontId="14" fillId="0" borderId="13" xfId="83" applyFont="1" applyFill="1" applyBorder="1" applyAlignment="1" applyProtection="1">
      <alignment horizontal="left" vertical="center" indent="2"/>
    </xf>
    <xf numFmtId="0" fontId="14" fillId="0" borderId="14" xfId="83" applyFont="1" applyFill="1" applyBorder="1" applyAlignment="1" applyProtection="1">
      <alignment horizontal="left" vertical="center" indent="1"/>
    </xf>
    <xf numFmtId="0" fontId="14" fillId="0" borderId="14" xfId="83" applyFont="1" applyFill="1" applyBorder="1" applyAlignment="1" applyProtection="1">
      <alignment horizontal="left" vertical="center" wrapText="1" indent="1"/>
    </xf>
    <xf numFmtId="0" fontId="14" fillId="0" borderId="17" xfId="83" applyFont="1" applyFill="1" applyBorder="1" applyAlignment="1" applyProtection="1">
      <alignment horizontal="left" vertical="center" indent="2"/>
    </xf>
    <xf numFmtId="0" fontId="14" fillId="0" borderId="16" xfId="83" applyFont="1" applyFill="1" applyBorder="1" applyAlignment="1" applyProtection="1">
      <alignment horizontal="left" vertical="center" indent="1"/>
    </xf>
    <xf numFmtId="0" fontId="14" fillId="0" borderId="13" xfId="83" applyFont="1" applyBorder="1" applyAlignment="1" applyProtection="1">
      <alignment vertical="center" wrapText="1"/>
    </xf>
    <xf numFmtId="0" fontId="14" fillId="0" borderId="13" xfId="83" applyFont="1" applyFill="1" applyBorder="1" applyAlignment="1" applyProtection="1">
      <alignment vertical="center" wrapText="1"/>
    </xf>
    <xf numFmtId="0" fontId="14" fillId="0" borderId="17" xfId="83" applyFont="1" applyBorder="1" applyAlignment="1" applyProtection="1">
      <alignment vertical="center" wrapText="1"/>
    </xf>
    <xf numFmtId="0" fontId="14" fillId="0" borderId="13" xfId="83" applyFont="1" applyFill="1" applyBorder="1" applyAlignment="1" applyProtection="1">
      <alignment horizontal="left" vertical="center" wrapText="1" indent="2"/>
    </xf>
    <xf numFmtId="0" fontId="14" fillId="0" borderId="17" xfId="83" applyFont="1" applyFill="1" applyBorder="1" applyAlignment="1" applyProtection="1">
      <alignment horizontal="left" vertical="center" wrapText="1" indent="2"/>
    </xf>
    <xf numFmtId="0" fontId="14" fillId="0" borderId="14" xfId="83" applyFont="1" applyBorder="1" applyAlignment="1" applyProtection="1">
      <alignment horizontal="left" vertical="center" indent="1"/>
    </xf>
    <xf numFmtId="0" fontId="14" fillId="0" borderId="27" xfId="83" applyFont="1" applyFill="1" applyBorder="1" applyAlignment="1" applyProtection="1">
      <alignment horizontal="left" vertical="center" indent="2"/>
    </xf>
    <xf numFmtId="0" fontId="14" fillId="0" borderId="28" xfId="83" applyFont="1" applyBorder="1" applyAlignment="1" applyProtection="1">
      <alignment horizontal="left" vertical="center" indent="1"/>
    </xf>
    <xf numFmtId="0" fontId="14" fillId="0" borderId="28" xfId="83" applyFont="1" applyBorder="1" applyAlignment="1" applyProtection="1">
      <alignment horizontal="left" vertical="center" wrapText="1" indent="1"/>
    </xf>
    <xf numFmtId="0" fontId="14" fillId="0" borderId="26" xfId="83" applyFont="1" applyFill="1" applyBorder="1" applyAlignment="1" applyProtection="1">
      <alignment horizontal="left" vertical="center" indent="2"/>
    </xf>
    <xf numFmtId="0" fontId="14" fillId="0" borderId="25" xfId="83" applyFont="1" applyBorder="1" applyAlignment="1" applyProtection="1">
      <alignment horizontal="left" vertical="center" wrapText="1" indent="1"/>
    </xf>
    <xf numFmtId="0" fontId="14" fillId="0" borderId="15" xfId="83" applyFont="1" applyBorder="1" applyAlignment="1" applyProtection="1">
      <alignment horizontal="left" vertical="center" wrapText="1" indent="1"/>
    </xf>
    <xf numFmtId="0" fontId="14" fillId="0" borderId="14" xfId="80" applyFont="1" applyBorder="1" applyAlignment="1" applyProtection="1">
      <alignment horizontal="left" vertical="center" wrapText="1" indent="1"/>
    </xf>
    <xf numFmtId="0" fontId="14" fillId="0" borderId="16" xfId="83" applyFont="1" applyBorder="1" applyAlignment="1" applyProtection="1">
      <alignment horizontal="left" vertical="center" indent="1"/>
    </xf>
    <xf numFmtId="0" fontId="14" fillId="0" borderId="21" xfId="83" applyFont="1" applyFill="1" applyBorder="1" applyAlignment="1" applyProtection="1">
      <alignment horizontal="left" vertical="center" indent="2"/>
    </xf>
    <xf numFmtId="0" fontId="14" fillId="0" borderId="22" xfId="83" applyFont="1" applyBorder="1" applyAlignment="1" applyProtection="1">
      <alignment horizontal="left" vertical="center" indent="1"/>
    </xf>
    <xf numFmtId="0" fontId="14" fillId="0" borderId="0" xfId="0" applyFont="1" applyProtection="1">
      <protection locked="0"/>
    </xf>
    <xf numFmtId="0" fontId="17" fillId="0" borderId="0" xfId="0" applyFont="1" applyProtection="1">
      <protection locked="0"/>
    </xf>
    <xf numFmtId="0" fontId="56" fillId="0" borderId="0" xfId="0" applyFont="1" applyProtection="1">
      <protection locked="0"/>
    </xf>
    <xf numFmtId="0" fontId="4" fillId="0" borderId="0" xfId="0" applyFont="1" applyProtection="1">
      <protection locked="0"/>
    </xf>
    <xf numFmtId="0" fontId="4" fillId="0" borderId="0" xfId="0" applyFont="1" applyFill="1" applyProtection="1">
      <protection locked="0"/>
    </xf>
    <xf numFmtId="0" fontId="3" fillId="0" borderId="0" xfId="0" applyFont="1" applyProtection="1">
      <protection locked="0"/>
    </xf>
    <xf numFmtId="0" fontId="24" fillId="0" borderId="0" xfId="0" applyFont="1" applyProtection="1">
      <protection locked="0"/>
    </xf>
    <xf numFmtId="0" fontId="3" fillId="0" borderId="0" xfId="0" applyFont="1" applyBorder="1" applyProtection="1">
      <protection locked="0"/>
    </xf>
    <xf numFmtId="0" fontId="6" fillId="0" borderId="0" xfId="0" applyFont="1" applyProtection="1">
      <protection locked="0"/>
    </xf>
    <xf numFmtId="0" fontId="12" fillId="0" borderId="0" xfId="0" applyFont="1" applyFill="1" applyBorder="1" applyProtection="1">
      <protection locked="0"/>
    </xf>
    <xf numFmtId="0" fontId="12" fillId="0" borderId="0" xfId="0" applyFont="1" applyProtection="1">
      <protection locked="0"/>
    </xf>
    <xf numFmtId="0" fontId="15" fillId="0" borderId="0" xfId="0" applyFont="1" applyFill="1" applyBorder="1" applyProtection="1">
      <protection locked="0"/>
    </xf>
    <xf numFmtId="0" fontId="13" fillId="0" borderId="0" xfId="0" applyFont="1" applyFill="1" applyBorder="1" applyProtection="1">
      <protection locked="0"/>
    </xf>
    <xf numFmtId="0" fontId="13" fillId="0" borderId="0" xfId="0" applyFont="1" applyProtection="1">
      <protection locked="0"/>
    </xf>
    <xf numFmtId="0" fontId="29" fillId="0" borderId="0" xfId="0" applyFont="1" applyProtection="1">
      <protection locked="0"/>
    </xf>
    <xf numFmtId="0" fontId="14" fillId="0" borderId="27" xfId="83" applyFont="1" applyFill="1" applyBorder="1" applyAlignment="1" applyProtection="1">
      <alignment horizontal="left" vertical="center" indent="2"/>
      <protection hidden="1"/>
    </xf>
    <xf numFmtId="0" fontId="14" fillId="0" borderId="28" xfId="83" applyFont="1" applyBorder="1" applyAlignment="1" applyProtection="1">
      <alignment horizontal="left" vertical="center" indent="1"/>
      <protection hidden="1"/>
    </xf>
    <xf numFmtId="0" fontId="14" fillId="0" borderId="28" xfId="83" applyFont="1" applyBorder="1" applyAlignment="1" applyProtection="1">
      <alignment horizontal="left" vertical="center" wrapText="1" indent="1"/>
      <protection hidden="1"/>
    </xf>
    <xf numFmtId="0" fontId="14" fillId="0" borderId="28" xfId="83" applyFont="1" applyBorder="1" applyAlignment="1" applyProtection="1">
      <alignment horizontal="left" vertical="top" wrapText="1" indent="1"/>
      <protection hidden="1"/>
    </xf>
    <xf numFmtId="0" fontId="14" fillId="0" borderId="28" xfId="80" applyFont="1" applyBorder="1" applyAlignment="1" applyProtection="1">
      <alignment horizontal="left" vertical="center" indent="1"/>
      <protection hidden="1"/>
    </xf>
    <xf numFmtId="0" fontId="14" fillId="0" borderId="30" xfId="83" applyFont="1" applyFill="1" applyBorder="1" applyAlignment="1" applyProtection="1">
      <alignment horizontal="left" vertical="center" indent="2"/>
      <protection hidden="1"/>
    </xf>
    <xf numFmtId="0" fontId="14" fillId="0" borderId="29" xfId="83" applyFont="1" applyBorder="1" applyAlignment="1" applyProtection="1">
      <alignment horizontal="left" vertical="center" wrapText="1" indent="1"/>
      <protection hidden="1"/>
    </xf>
    <xf numFmtId="0" fontId="35" fillId="0" borderId="14" xfId="80" applyFont="1" applyBorder="1" applyAlignment="1" applyProtection="1">
      <alignment horizontal="left" vertical="center" wrapText="1" indent="1"/>
    </xf>
    <xf numFmtId="168" fontId="17" fillId="5" borderId="4" xfId="83" applyNumberFormat="1" applyFont="1" applyFill="1" applyBorder="1" applyAlignment="1" applyProtection="1">
      <alignment horizontal="center"/>
      <protection locked="0"/>
    </xf>
    <xf numFmtId="0" fontId="25" fillId="0" borderId="0" xfId="228" applyFont="1" applyFill="1" applyBorder="1" applyAlignment="1" applyProtection="1">
      <alignment vertical="center"/>
    </xf>
    <xf numFmtId="0" fontId="61" fillId="0" borderId="0" xfId="228" applyFill="1" applyBorder="1" applyAlignment="1" applyProtection="1">
      <alignment vertical="center"/>
    </xf>
    <xf numFmtId="0" fontId="3" fillId="0" borderId="0" xfId="0" applyFont="1" applyFill="1" applyBorder="1" applyProtection="1">
      <protection locked="0"/>
    </xf>
    <xf numFmtId="0" fontId="61" fillId="0" borderId="0" xfId="228" applyFill="1" applyBorder="1" applyAlignment="1" applyProtection="1"/>
    <xf numFmtId="0" fontId="0" fillId="0" borderId="0" xfId="0"/>
    <xf numFmtId="0" fontId="1" fillId="0" borderId="0" xfId="0" applyFont="1"/>
    <xf numFmtId="0" fontId="0" fillId="0" borderId="0" xfId="0" applyAlignment="1">
      <alignment horizontal="center"/>
    </xf>
    <xf numFmtId="0" fontId="0" fillId="0" borderId="0" xfId="0" applyAlignment="1">
      <alignment horizontal="center" vertical="center"/>
    </xf>
    <xf numFmtId="0" fontId="70" fillId="0" borderId="0" xfId="0" applyFont="1" applyFill="1" applyAlignment="1">
      <alignment vertical="center"/>
    </xf>
    <xf numFmtId="0" fontId="0" fillId="0" borderId="20" xfId="0" applyBorder="1" applyAlignment="1">
      <alignment horizontal="center" vertical="center"/>
    </xf>
    <xf numFmtId="0" fontId="1" fillId="0" borderId="20" xfId="0" applyFont="1" applyBorder="1" applyAlignment="1">
      <alignment horizontal="center"/>
    </xf>
    <xf numFmtId="0" fontId="0" fillId="0" borderId="20" xfId="0" applyBorder="1" applyAlignment="1">
      <alignment horizontal="center"/>
    </xf>
    <xf numFmtId="0" fontId="0" fillId="0" borderId="0" xfId="0" applyAlignment="1">
      <alignment vertical="center"/>
    </xf>
    <xf numFmtId="0" fontId="0" fillId="0" borderId="0" xfId="0" applyFill="1" applyAlignment="1">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xf numFmtId="0" fontId="8" fillId="0" borderId="0" xfId="0" applyFont="1" applyFill="1" applyBorder="1" applyAlignment="1">
      <alignment horizontal="center"/>
    </xf>
    <xf numFmtId="0" fontId="0" fillId="0" borderId="0" xfId="0"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8" fillId="8" borderId="41" xfId="0" applyFont="1" applyFill="1" applyBorder="1" applyAlignment="1">
      <alignment horizontal="center" vertical="center"/>
    </xf>
    <xf numFmtId="0" fontId="3" fillId="0" borderId="42" xfId="83" applyFont="1" applyFill="1" applyBorder="1" applyAlignment="1">
      <alignment horizontal="center" vertical="center"/>
    </xf>
    <xf numFmtId="0" fontId="3" fillId="0" borderId="42" xfId="207" applyFont="1" applyFill="1" applyBorder="1" applyAlignment="1">
      <alignment horizontal="center" vertical="center"/>
    </xf>
    <xf numFmtId="0" fontId="3" fillId="0" borderId="43" xfId="83" applyFont="1" applyFill="1"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8" fillId="8" borderId="34" xfId="0" applyFont="1" applyFill="1" applyBorder="1" applyAlignment="1">
      <alignment horizontal="center"/>
    </xf>
    <xf numFmtId="0" fontId="8" fillId="8" borderId="44" xfId="0" applyFont="1" applyFill="1" applyBorder="1" applyAlignment="1">
      <alignment horizontal="center"/>
    </xf>
    <xf numFmtId="0" fontId="8" fillId="8" borderId="35" xfId="0" applyFont="1" applyFill="1" applyBorder="1" applyAlignment="1">
      <alignment horizontal="center"/>
    </xf>
    <xf numFmtId="0" fontId="0" fillId="0" borderId="37" xfId="0" applyBorder="1" applyAlignment="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center"/>
    </xf>
    <xf numFmtId="0" fontId="0" fillId="0" borderId="37" xfId="0" applyBorder="1" applyAlignment="1">
      <alignment horizontal="center"/>
    </xf>
    <xf numFmtId="0" fontId="1" fillId="0" borderId="37" xfId="0" applyFont="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8" fillId="8" borderId="35" xfId="0" applyFont="1" applyFill="1" applyBorder="1" applyAlignment="1">
      <alignment horizontal="center" vertical="center"/>
    </xf>
    <xf numFmtId="0" fontId="1" fillId="0" borderId="39" xfId="0" applyFont="1"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5" xfId="0" applyBorder="1" applyAlignment="1">
      <alignment horizontal="center"/>
    </xf>
    <xf numFmtId="0" fontId="8" fillId="8" borderId="34" xfId="0" applyFont="1" applyFill="1" applyBorder="1" applyAlignment="1">
      <alignment horizontal="center" vertical="center"/>
    </xf>
    <xf numFmtId="0" fontId="1" fillId="0" borderId="0" xfId="0" applyFont="1" applyBorder="1" applyAlignment="1">
      <alignment horizontal="center" vertical="center"/>
    </xf>
    <xf numFmtId="0" fontId="8" fillId="0" borderId="0" xfId="0" applyFont="1" applyFill="1" applyBorder="1" applyAlignment="1"/>
    <xf numFmtId="0" fontId="8" fillId="8" borderId="48" xfId="0" applyFont="1" applyFill="1" applyBorder="1" applyAlignment="1">
      <alignment horizontal="center"/>
    </xf>
    <xf numFmtId="0" fontId="8" fillId="8" borderId="49" xfId="0" applyFont="1" applyFill="1" applyBorder="1" applyAlignment="1">
      <alignment horizontal="center"/>
    </xf>
    <xf numFmtId="0" fontId="8" fillId="26" borderId="50" xfId="0" applyFont="1" applyFill="1" applyBorder="1" applyAlignment="1">
      <alignment horizontal="center"/>
    </xf>
    <xf numFmtId="0" fontId="8" fillId="8" borderId="10" xfId="0" applyFont="1" applyFill="1" applyBorder="1" applyAlignment="1">
      <alignment horizontal="center"/>
    </xf>
    <xf numFmtId="0" fontId="8" fillId="8" borderId="50" xfId="0" applyFont="1" applyFill="1" applyBorder="1" applyAlignment="1">
      <alignment horizontal="center" vertical="center"/>
    </xf>
    <xf numFmtId="0" fontId="70" fillId="0" borderId="0" xfId="0" applyFont="1" applyFill="1" applyBorder="1" applyAlignment="1">
      <alignment vertical="center"/>
    </xf>
    <xf numFmtId="0" fontId="1" fillId="0" borderId="0" xfId="0" applyFont="1" applyFill="1" applyBorder="1"/>
    <xf numFmtId="0" fontId="0" fillId="0" borderId="38" xfId="0" applyFill="1" applyBorder="1" applyAlignment="1">
      <alignment horizontal="center" vertical="center"/>
    </xf>
    <xf numFmtId="0" fontId="1" fillId="0" borderId="39" xfId="0" applyFont="1" applyFill="1" applyBorder="1" applyAlignment="1">
      <alignment horizontal="center" vertical="center"/>
    </xf>
    <xf numFmtId="0" fontId="1" fillId="0" borderId="0" xfId="0" applyFont="1" applyFill="1" applyBorder="1" applyAlignment="1">
      <alignment horizontal="center"/>
    </xf>
    <xf numFmtId="0" fontId="1" fillId="0" borderId="43" xfId="0" applyFont="1" applyFill="1" applyBorder="1" applyAlignment="1">
      <alignment horizontal="center" vertical="center"/>
    </xf>
    <xf numFmtId="0" fontId="1" fillId="0" borderId="39" xfId="0" applyFont="1" applyFill="1" applyBorder="1"/>
    <xf numFmtId="0" fontId="8" fillId="8" borderId="41" xfId="0" applyFont="1" applyFill="1" applyBorder="1" applyAlignment="1">
      <alignment horizontal="center"/>
    </xf>
    <xf numFmtId="0" fontId="1" fillId="0" borderId="38" xfId="0" applyFont="1" applyBorder="1" applyAlignment="1">
      <alignment horizontal="center"/>
    </xf>
    <xf numFmtId="0" fontId="1" fillId="0" borderId="43" xfId="0" applyFont="1" applyFill="1" applyBorder="1" applyAlignment="1">
      <alignment horizontal="center"/>
    </xf>
    <xf numFmtId="0" fontId="1" fillId="0" borderId="0" xfId="0" applyFont="1" applyBorder="1" applyAlignment="1">
      <alignment horizontal="center"/>
    </xf>
    <xf numFmtId="0" fontId="8" fillId="0" borderId="0" xfId="0" applyFont="1" applyFill="1" applyBorder="1" applyAlignment="1">
      <alignment horizontal="center" vertical="center"/>
    </xf>
    <xf numFmtId="0" fontId="1" fillId="0" borderId="38" xfId="0" applyFont="1" applyFill="1" applyBorder="1" applyAlignment="1">
      <alignment horizontal="center"/>
    </xf>
    <xf numFmtId="0" fontId="1" fillId="0" borderId="39" xfId="0" applyFont="1" applyFill="1" applyBorder="1" applyAlignment="1">
      <alignment horizontal="center"/>
    </xf>
    <xf numFmtId="0" fontId="1" fillId="0" borderId="45" xfId="0" applyFont="1" applyFill="1" applyBorder="1" applyAlignment="1">
      <alignment horizontal="center"/>
    </xf>
    <xf numFmtId="0" fontId="0" fillId="0" borderId="42" xfId="0" applyBorder="1" applyAlignment="1">
      <alignment horizontal="center" vertical="center"/>
    </xf>
    <xf numFmtId="0" fontId="0" fillId="0" borderId="43" xfId="0" applyBorder="1" applyAlignment="1">
      <alignment horizontal="center" vertical="center"/>
    </xf>
    <xf numFmtId="0" fontId="1" fillId="0" borderId="42" xfId="0" applyFont="1" applyBorder="1" applyAlignment="1">
      <alignment horizontal="center"/>
    </xf>
    <xf numFmtId="0" fontId="1" fillId="0" borderId="43" xfId="0" applyFont="1" applyBorder="1" applyAlignment="1">
      <alignment horizontal="center"/>
    </xf>
    <xf numFmtId="0" fontId="8" fillId="8" borderId="50" xfId="0" applyFont="1" applyFill="1" applyBorder="1" applyAlignment="1">
      <alignment horizontal="center"/>
    </xf>
    <xf numFmtId="0" fontId="70" fillId="0" borderId="0" xfId="0" applyFont="1" applyBorder="1" applyAlignment="1">
      <alignment vertical="center"/>
    </xf>
    <xf numFmtId="0" fontId="1" fillId="0" borderId="37" xfId="0" applyFont="1" applyFill="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1" fillId="0" borderId="45" xfId="0" applyFont="1" applyBorder="1" applyAlignment="1">
      <alignment horizontal="center" vertical="center"/>
    </xf>
    <xf numFmtId="0" fontId="1" fillId="0" borderId="20" xfId="0" applyFont="1" applyBorder="1" applyAlignment="1">
      <alignment horizontal="center" vertical="center"/>
    </xf>
    <xf numFmtId="0" fontId="0" fillId="0" borderId="57" xfId="0" applyBorder="1" applyAlignment="1">
      <alignment horizontal="center" vertical="center"/>
    </xf>
    <xf numFmtId="0" fontId="4" fillId="0" borderId="0" xfId="0" applyFont="1" applyAlignment="1" applyProtection="1">
      <alignment vertical="center"/>
      <protection locked="0"/>
    </xf>
    <xf numFmtId="0" fontId="2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14" fillId="0" borderId="0" xfId="0" applyFont="1" applyFill="1" applyAlignment="1" applyProtection="1">
      <alignment vertical="center"/>
      <protection locked="0"/>
    </xf>
    <xf numFmtId="0" fontId="3" fillId="0" borderId="0" xfId="0" applyFont="1" applyAlignment="1" applyProtection="1">
      <protection locked="0"/>
    </xf>
    <xf numFmtId="0" fontId="3" fillId="0" borderId="0" xfId="0" applyFont="1" applyAlignment="1" applyProtection="1">
      <alignment vertical="center"/>
      <protection locked="0"/>
    </xf>
    <xf numFmtId="0" fontId="58" fillId="4" borderId="32" xfId="0" applyFont="1" applyFill="1" applyBorder="1" applyAlignment="1" applyProtection="1">
      <alignment horizontal="center" vertical="center" wrapText="1"/>
      <protection locked="0"/>
    </xf>
    <xf numFmtId="0" fontId="66" fillId="4" borderId="29" xfId="0" applyNumberFormat="1" applyFont="1" applyFill="1" applyBorder="1" applyAlignment="1" applyProtection="1">
      <alignment vertical="center" wrapText="1"/>
      <protection locked="0"/>
    </xf>
    <xf numFmtId="181" fontId="57" fillId="14" borderId="29" xfId="0" applyNumberFormat="1" applyFont="1" applyFill="1" applyBorder="1" applyAlignment="1" applyProtection="1">
      <alignment horizontal="center" vertical="center" wrapText="1"/>
      <protection locked="0"/>
    </xf>
    <xf numFmtId="0" fontId="80" fillId="0" borderId="20" xfId="0" applyFont="1" applyBorder="1" applyAlignment="1" applyProtection="1">
      <alignment wrapText="1"/>
      <protection locked="0"/>
    </xf>
    <xf numFmtId="0" fontId="17" fillId="0" borderId="4" xfId="0" applyFont="1" applyBorder="1" applyAlignment="1" applyProtection="1">
      <alignment wrapText="1"/>
      <protection locked="0"/>
    </xf>
    <xf numFmtId="0" fontId="80" fillId="0" borderId="0" xfId="0" applyFont="1" applyBorder="1" applyAlignment="1" applyProtection="1">
      <alignment wrapText="1"/>
      <protection locked="0"/>
    </xf>
    <xf numFmtId="0" fontId="81" fillId="0" borderId="20" xfId="0" applyFont="1" applyBorder="1" applyAlignment="1" applyProtection="1">
      <alignment horizontal="center" vertical="center" wrapText="1"/>
      <protection locked="0"/>
    </xf>
    <xf numFmtId="0" fontId="82" fillId="0" borderId="0" xfId="0" applyFont="1" applyProtection="1"/>
    <xf numFmtId="0" fontId="81" fillId="0" borderId="20" xfId="0" applyFont="1" applyBorder="1" applyAlignment="1" applyProtection="1">
      <alignment wrapText="1"/>
      <protection locked="0"/>
    </xf>
    <xf numFmtId="0" fontId="81" fillId="0" borderId="20" xfId="0" applyFont="1" applyFill="1" applyBorder="1" applyAlignment="1" applyProtection="1">
      <alignment horizontal="center" vertical="center" wrapText="1"/>
      <protection locked="0"/>
    </xf>
    <xf numFmtId="0" fontId="81" fillId="0" borderId="20" xfId="1" applyNumberFormat="1" applyFont="1" applyFill="1" applyBorder="1" applyAlignment="1" applyProtection="1">
      <alignment horizontal="center" vertical="center" wrapText="1"/>
      <protection locked="0"/>
    </xf>
    <xf numFmtId="49" fontId="81" fillId="0" borderId="20" xfId="1" applyNumberFormat="1" applyFont="1" applyFill="1" applyBorder="1" applyAlignment="1" applyProtection="1">
      <alignment horizontal="center" vertical="center" wrapText="1"/>
      <protection locked="0"/>
    </xf>
    <xf numFmtId="14" fontId="81" fillId="0" borderId="20" xfId="1" applyNumberFormat="1" applyFont="1" applyFill="1" applyBorder="1" applyAlignment="1" applyProtection="1">
      <alignment horizontal="center" vertical="center" wrapText="1"/>
      <protection locked="0"/>
    </xf>
    <xf numFmtId="180" fontId="85" fillId="0" borderId="20" xfId="0" applyNumberFormat="1" applyFont="1" applyFill="1" applyBorder="1" applyAlignment="1" applyProtection="1">
      <alignment horizontal="center" vertical="center" wrapText="1"/>
      <protection locked="0"/>
    </xf>
    <xf numFmtId="180" fontId="85" fillId="0" borderId="20" xfId="1" applyNumberFormat="1" applyFont="1" applyFill="1" applyBorder="1" applyAlignment="1">
      <alignment horizontal="center" vertical="center" wrapText="1"/>
    </xf>
    <xf numFmtId="0" fontId="81" fillId="0" borderId="20" xfId="0" applyNumberFormat="1" applyFont="1" applyFill="1" applyBorder="1" applyAlignment="1" applyProtection="1">
      <alignment horizontal="center" vertical="center" wrapText="1"/>
      <protection locked="0"/>
    </xf>
    <xf numFmtId="176" fontId="85" fillId="0" borderId="20" xfId="209" applyNumberFormat="1" applyFont="1" applyFill="1" applyBorder="1" applyAlignment="1">
      <alignment horizontal="center" vertical="center" wrapText="1"/>
    </xf>
    <xf numFmtId="0" fontId="81" fillId="0" borderId="20" xfId="209" applyNumberFormat="1" applyFont="1" applyFill="1" applyBorder="1" applyAlignment="1" applyProtection="1">
      <alignment horizontal="center" vertical="center" wrapText="1"/>
      <protection locked="0"/>
    </xf>
    <xf numFmtId="180" fontId="85" fillId="0" borderId="20" xfId="1" applyNumberFormat="1" applyFont="1" applyFill="1" applyBorder="1" applyAlignment="1" applyProtection="1">
      <alignment horizontal="center" vertical="center" wrapText="1"/>
      <protection locked="0"/>
    </xf>
    <xf numFmtId="164" fontId="81" fillId="0" borderId="20" xfId="1" applyNumberFormat="1" applyFont="1" applyFill="1" applyBorder="1" applyAlignment="1" applyProtection="1">
      <alignment horizontal="center" vertical="center" wrapText="1"/>
      <protection locked="0"/>
    </xf>
    <xf numFmtId="9" fontId="81" fillId="0" borderId="20" xfId="1" applyNumberFormat="1" applyFont="1" applyFill="1" applyBorder="1" applyAlignment="1" applyProtection="1">
      <alignment horizontal="center" vertical="center" wrapText="1"/>
      <protection locked="0"/>
    </xf>
    <xf numFmtId="1" fontId="81" fillId="0" borderId="20" xfId="1" applyNumberFormat="1" applyFont="1" applyFill="1" applyBorder="1" applyAlignment="1" applyProtection="1">
      <alignment horizontal="center" vertical="center" wrapText="1"/>
      <protection locked="0"/>
    </xf>
    <xf numFmtId="166" fontId="81" fillId="0" borderId="20" xfId="1" applyNumberFormat="1" applyFont="1" applyFill="1" applyBorder="1" applyAlignment="1" applyProtection="1">
      <alignment horizontal="center" vertical="center" wrapText="1"/>
      <protection locked="0"/>
    </xf>
    <xf numFmtId="166" fontId="81" fillId="0" borderId="20" xfId="0" applyNumberFormat="1" applyFont="1" applyFill="1" applyBorder="1" applyAlignment="1" applyProtection="1">
      <alignment horizontal="center" vertical="center" wrapText="1"/>
      <protection locked="0"/>
    </xf>
    <xf numFmtId="10" fontId="81" fillId="0" borderId="20" xfId="1" applyNumberFormat="1" applyFont="1" applyFill="1" applyBorder="1" applyAlignment="1" applyProtection="1">
      <alignment horizontal="center" vertical="center" wrapText="1"/>
      <protection locked="0"/>
    </xf>
    <xf numFmtId="180" fontId="85" fillId="0" borderId="20" xfId="1" applyNumberFormat="1" applyFont="1" applyFill="1" applyBorder="1" applyAlignment="1" applyProtection="1">
      <alignment horizontal="center" vertical="center" wrapText="1"/>
    </xf>
    <xf numFmtId="164" fontId="81" fillId="0" borderId="20" xfId="0" applyNumberFormat="1" applyFont="1" applyFill="1" applyBorder="1" applyAlignment="1" applyProtection="1">
      <alignment horizontal="center" vertical="center" wrapText="1"/>
      <protection locked="0"/>
    </xf>
    <xf numFmtId="181" fontId="83" fillId="0" borderId="20" xfId="0" quotePrefix="1" applyNumberFormat="1" applyFont="1" applyBorder="1" applyAlignment="1" applyProtection="1">
      <alignment horizontal="center" vertical="center"/>
      <protection locked="0"/>
    </xf>
    <xf numFmtId="181" fontId="83" fillId="0" borderId="20" xfId="0" quotePrefix="1" applyNumberFormat="1" applyFont="1" applyBorder="1" applyAlignment="1" applyProtection="1">
      <alignment horizontal="center" vertical="center" wrapText="1" shrinkToFit="1"/>
      <protection locked="0"/>
    </xf>
    <xf numFmtId="0" fontId="83" fillId="0" borderId="0" xfId="0" applyFont="1" applyProtection="1">
      <protection locked="0"/>
    </xf>
    <xf numFmtId="180" fontId="85" fillId="0" borderId="20" xfId="0" applyNumberFormat="1" applyFont="1" applyFill="1" applyBorder="1" applyAlignment="1">
      <alignment horizontal="center" vertical="center" wrapText="1"/>
    </xf>
    <xf numFmtId="0" fontId="81" fillId="0" borderId="0" xfId="0" applyNumberFormat="1" applyFont="1" applyFill="1" applyBorder="1" applyAlignment="1" applyProtection="1">
      <alignment horizontal="center" vertical="center" wrapText="1"/>
      <protection locked="0"/>
    </xf>
    <xf numFmtId="0" fontId="81" fillId="0" borderId="0" xfId="0" applyFont="1" applyFill="1" applyBorder="1" applyAlignment="1" applyProtection="1">
      <alignment horizontal="center" vertical="center" wrapText="1"/>
      <protection locked="0"/>
    </xf>
    <xf numFmtId="180" fontId="85" fillId="0" borderId="0" xfId="1" applyNumberFormat="1" applyFont="1" applyFill="1" applyBorder="1" applyAlignment="1" applyProtection="1">
      <alignment horizontal="center" vertical="center" wrapText="1"/>
      <protection locked="0"/>
    </xf>
    <xf numFmtId="180" fontId="85" fillId="0" borderId="0" xfId="1" applyNumberFormat="1" applyFont="1" applyFill="1" applyBorder="1" applyAlignment="1">
      <alignment horizontal="center" vertical="center" wrapText="1"/>
    </xf>
    <xf numFmtId="0" fontId="12" fillId="0" borderId="0" xfId="0" applyFont="1" applyProtection="1">
      <protection hidden="1"/>
    </xf>
    <xf numFmtId="0" fontId="3" fillId="0" borderId="0" xfId="0" applyFont="1" applyProtection="1">
      <protection hidden="1"/>
    </xf>
    <xf numFmtId="0" fontId="3" fillId="0" borderId="0" xfId="0" applyFont="1" applyAlignment="1" applyProtection="1">
      <alignment vertical="center"/>
      <protection hidden="1"/>
    </xf>
    <xf numFmtId="0" fontId="12" fillId="0" borderId="0" xfId="0" applyFont="1" applyAlignment="1" applyProtection="1">
      <alignment readingOrder="1"/>
      <protection hidden="1"/>
    </xf>
    <xf numFmtId="0" fontId="3" fillId="0" borderId="0" xfId="0" applyFont="1" applyAlignment="1" applyProtection="1">
      <alignment readingOrder="1"/>
      <protection hidden="1"/>
    </xf>
    <xf numFmtId="0" fontId="92" fillId="0" borderId="0" xfId="0" applyFont="1" applyAlignment="1" applyProtection="1">
      <alignment vertical="center" readingOrder="1"/>
      <protection hidden="1"/>
    </xf>
    <xf numFmtId="0" fontId="93" fillId="0" borderId="0" xfId="0" applyFont="1" applyAlignment="1" applyProtection="1">
      <alignment horizontal="center" readingOrder="1"/>
      <protection hidden="1"/>
    </xf>
    <xf numFmtId="0" fontId="14" fillId="0" borderId="0" xfId="0" applyFont="1" applyAlignment="1" applyProtection="1">
      <alignment readingOrder="1"/>
      <protection hidden="1"/>
    </xf>
    <xf numFmtId="0" fontId="14" fillId="0" borderId="0" xfId="0" applyFont="1" applyAlignment="1" applyProtection="1">
      <alignment vertical="center" readingOrder="1"/>
      <protection hidden="1"/>
    </xf>
    <xf numFmtId="0" fontId="14" fillId="0" borderId="0" xfId="0" applyFont="1" applyAlignment="1" applyProtection="1">
      <alignment horizontal="left" vertical="top" wrapText="1" readingOrder="1"/>
      <protection hidden="1"/>
    </xf>
    <xf numFmtId="0" fontId="96" fillId="0" borderId="0" xfId="0" applyFont="1" applyAlignment="1" applyProtection="1">
      <alignment readingOrder="1"/>
      <protection hidden="1"/>
    </xf>
    <xf numFmtId="0" fontId="14" fillId="0" borderId="0" xfId="0" applyFont="1" applyAlignment="1" applyProtection="1">
      <alignment horizontal="left" readingOrder="1"/>
      <protection hidden="1"/>
    </xf>
    <xf numFmtId="0" fontId="12" fillId="0" borderId="0" xfId="0" applyFont="1" applyAlignment="1" applyProtection="1">
      <alignment horizontal="left" readingOrder="1"/>
      <protection hidden="1"/>
    </xf>
    <xf numFmtId="0" fontId="95" fillId="0" borderId="0" xfId="0" applyFont="1" applyAlignment="1" applyProtection="1">
      <alignment horizontal="left" vertical="center"/>
      <protection hidden="1"/>
    </xf>
    <xf numFmtId="0" fontId="97" fillId="0" borderId="0" xfId="0" applyFont="1" applyAlignment="1" applyProtection="1">
      <alignment horizontal="left" vertical="center"/>
      <protection hidden="1"/>
    </xf>
    <xf numFmtId="0" fontId="3" fillId="0" borderId="0" xfId="0" applyFont="1" applyAlignment="1" applyProtection="1">
      <alignment horizontal="left"/>
      <protection hidden="1"/>
    </xf>
    <xf numFmtId="0" fontId="0" fillId="0" borderId="0" xfId="0" applyProtection="1">
      <protection hidden="1"/>
    </xf>
    <xf numFmtId="180" fontId="85" fillId="0" borderId="20" xfId="0" quotePrefix="1" applyNumberFormat="1" applyFont="1" applyFill="1" applyBorder="1" applyAlignment="1" applyProtection="1">
      <alignment horizontal="center" vertical="center" wrapText="1"/>
      <protection locked="0"/>
    </xf>
    <xf numFmtId="180" fontId="85" fillId="0" borderId="20" xfId="1" quotePrefix="1" applyNumberFormat="1" applyFont="1" applyFill="1" applyBorder="1" applyAlignment="1">
      <alignment horizontal="center" vertical="center" wrapText="1"/>
    </xf>
    <xf numFmtId="180" fontId="85" fillId="0" borderId="20" xfId="1" quotePrefix="1" applyNumberFormat="1" applyFont="1" applyFill="1" applyBorder="1" applyAlignment="1" applyProtection="1">
      <alignment horizontal="center" vertical="center" wrapText="1"/>
      <protection locked="0"/>
    </xf>
    <xf numFmtId="0" fontId="83" fillId="0" borderId="20" xfId="0" applyFont="1" applyBorder="1" applyAlignment="1" applyProtection="1">
      <alignment horizontal="center" vertical="center" wrapText="1" shrinkToFit="1"/>
      <protection locked="0"/>
    </xf>
    <xf numFmtId="186" fontId="83" fillId="0" borderId="20" xfId="0" applyNumberFormat="1" applyFont="1" applyBorder="1" applyAlignment="1" applyProtection="1">
      <alignment horizontal="center" vertical="center" wrapText="1" shrinkToFit="1"/>
      <protection locked="0"/>
    </xf>
    <xf numFmtId="167" fontId="83" fillId="0" borderId="20" xfId="0" applyNumberFormat="1" applyFont="1" applyBorder="1" applyAlignment="1" applyProtection="1">
      <alignment horizontal="center" vertical="center" wrapText="1" shrinkToFit="1"/>
      <protection locked="0"/>
    </xf>
    <xf numFmtId="0" fontId="86" fillId="0" borderId="20" xfId="80" applyFont="1" applyBorder="1" applyAlignment="1" applyProtection="1">
      <alignment horizontal="center" vertical="center" wrapText="1" shrinkToFit="1"/>
      <protection locked="0"/>
    </xf>
    <xf numFmtId="0" fontId="83" fillId="0" borderId="30" xfId="0" applyFont="1" applyBorder="1" applyAlignment="1" applyProtection="1">
      <alignment horizontal="center" vertical="center" wrapText="1" shrinkToFit="1"/>
      <protection locked="0"/>
    </xf>
    <xf numFmtId="0" fontId="83" fillId="0" borderId="31" xfId="0" applyFont="1" applyBorder="1" applyAlignment="1" applyProtection="1">
      <alignment horizontal="center" vertical="center" wrapText="1" shrinkToFit="1"/>
      <protection locked="0"/>
    </xf>
    <xf numFmtId="0" fontId="86" fillId="0" borderId="29" xfId="0" applyFont="1" applyBorder="1" applyAlignment="1" applyProtection="1">
      <alignment horizontal="center" vertical="center" wrapText="1" shrinkToFit="1"/>
      <protection locked="0"/>
    </xf>
    <xf numFmtId="0" fontId="86" fillId="0" borderId="20" xfId="0" applyFont="1" applyBorder="1" applyAlignment="1" applyProtection="1">
      <alignment horizontal="center" vertical="center" wrapText="1" shrinkToFit="1"/>
      <protection locked="0"/>
    </xf>
    <xf numFmtId="0" fontId="81" fillId="0" borderId="0" xfId="1" applyNumberFormat="1" applyFont="1" applyFill="1" applyBorder="1" applyAlignment="1" applyProtection="1">
      <alignment horizontal="center" vertical="center" wrapText="1"/>
      <protection locked="0"/>
    </xf>
    <xf numFmtId="14" fontId="81" fillId="0" borderId="0" xfId="1" applyNumberFormat="1" applyFont="1" applyFill="1" applyBorder="1" applyAlignment="1" applyProtection="1">
      <alignment horizontal="center" vertical="center" wrapText="1"/>
      <protection locked="0"/>
    </xf>
    <xf numFmtId="0" fontId="14" fillId="0" borderId="4" xfId="0" applyFont="1" applyBorder="1" applyAlignment="1" applyProtection="1">
      <alignment vertical="center"/>
    </xf>
    <xf numFmtId="0" fontId="17" fillId="0" borderId="0" xfId="0" applyFont="1" applyFill="1" applyBorder="1" applyAlignment="1">
      <alignment vertical="center"/>
    </xf>
    <xf numFmtId="0" fontId="0" fillId="0" borderId="0" xfId="0"/>
    <xf numFmtId="0" fontId="0" fillId="0" borderId="0" xfId="0" applyBorder="1" applyAlignment="1"/>
    <xf numFmtId="0" fontId="0" fillId="0" borderId="0" xfId="0" applyAlignment="1"/>
    <xf numFmtId="179" fontId="66" fillId="35" borderId="20" xfId="3" applyNumberFormat="1" applyFont="1" applyFill="1" applyBorder="1" applyAlignment="1" applyProtection="1">
      <alignment horizontal="center" vertical="center" wrapText="1" shrinkToFit="1"/>
    </xf>
    <xf numFmtId="179" fontId="21" fillId="35" borderId="20" xfId="3" applyNumberFormat="1" applyFont="1" applyFill="1" applyBorder="1" applyAlignment="1" applyProtection="1">
      <alignment horizontal="center" vertical="center" wrapText="1" shrinkToFit="1"/>
    </xf>
    <xf numFmtId="179" fontId="84" fillId="35" borderId="20" xfId="3" applyNumberFormat="1" applyFont="1" applyFill="1" applyBorder="1" applyAlignment="1" applyProtection="1">
      <alignment horizontal="center" vertical="center" wrapText="1" shrinkToFit="1"/>
      <protection locked="0"/>
    </xf>
    <xf numFmtId="0" fontId="82" fillId="0" borderId="0" xfId="0" applyFont="1" applyAlignment="1">
      <alignment horizontal="center"/>
    </xf>
    <xf numFmtId="0" fontId="83" fillId="0" borderId="20" xfId="0" applyFont="1" applyFill="1" applyBorder="1" applyAlignment="1">
      <alignment horizontal="center" vertical="center"/>
    </xf>
    <xf numFmtId="176" fontId="83" fillId="0" borderId="20" xfId="83" applyNumberFormat="1" applyFont="1" applyFill="1" applyBorder="1" applyAlignment="1">
      <alignment horizontal="center" vertical="center"/>
    </xf>
    <xf numFmtId="0" fontId="100" fillId="0" borderId="20" xfId="83" applyFont="1" applyFill="1" applyBorder="1" applyAlignment="1">
      <alignment horizontal="center" vertical="center"/>
    </xf>
    <xf numFmtId="0" fontId="38" fillId="38" borderId="9" xfId="83" applyFont="1" applyFill="1" applyBorder="1" applyAlignment="1" applyProtection="1">
      <alignment horizontal="center" vertical="center"/>
    </xf>
    <xf numFmtId="0" fontId="38" fillId="38" borderId="11" xfId="83" applyFont="1" applyFill="1" applyBorder="1" applyAlignment="1" applyProtection="1">
      <alignment horizontal="center" vertical="center"/>
    </xf>
    <xf numFmtId="174" fontId="17" fillId="0" borderId="20" xfId="0" applyNumberFormat="1" applyFont="1" applyFill="1" applyBorder="1" applyAlignment="1" applyProtection="1">
      <alignment vertical="center"/>
      <protection hidden="1"/>
    </xf>
    <xf numFmtId="174" fontId="21" fillId="9" borderId="20" xfId="0" applyNumberFormat="1" applyFont="1" applyFill="1" applyBorder="1" applyAlignment="1" applyProtection="1">
      <alignment vertical="center"/>
      <protection hidden="1"/>
    </xf>
    <xf numFmtId="174" fontId="15" fillId="9" borderId="20" xfId="0" applyNumberFormat="1" applyFont="1" applyFill="1" applyBorder="1" applyAlignment="1" applyProtection="1">
      <alignment horizontal="center" vertical="center"/>
      <protection locked="0" hidden="1"/>
    </xf>
    <xf numFmtId="0" fontId="14" fillId="0" borderId="28" xfId="83" applyFont="1" applyBorder="1" applyAlignment="1">
      <alignment horizontal="left" vertical="center" indent="1"/>
    </xf>
    <xf numFmtId="0" fontId="14" fillId="0" borderId="29" xfId="83" applyFont="1" applyBorder="1" applyAlignment="1">
      <alignment horizontal="left" vertical="center" indent="1"/>
    </xf>
    <xf numFmtId="0" fontId="60" fillId="39" borderId="20" xfId="228" applyFont="1" applyFill="1" applyBorder="1" applyAlignment="1" applyProtection="1">
      <alignment horizontal="center" vertical="center"/>
      <protection locked="0"/>
    </xf>
    <xf numFmtId="0" fontId="21" fillId="38" borderId="9" xfId="83" applyFont="1" applyFill="1" applyBorder="1" applyAlignment="1" applyProtection="1">
      <alignment horizontal="center" vertical="center"/>
    </xf>
    <xf numFmtId="0" fontId="21" fillId="38" borderId="11" xfId="83" applyFont="1" applyFill="1" applyBorder="1" applyAlignment="1" applyProtection="1">
      <alignment horizontal="center" vertical="center"/>
    </xf>
    <xf numFmtId="177" fontId="21" fillId="0" borderId="20" xfId="83" applyNumberFormat="1" applyFont="1" applyBorder="1" applyAlignment="1" applyProtection="1">
      <alignment horizontal="center" vertical="center"/>
      <protection locked="0"/>
    </xf>
    <xf numFmtId="0" fontId="77" fillId="3" borderId="20" xfId="0" applyNumberFormat="1" applyFont="1" applyFill="1" applyBorder="1" applyAlignment="1">
      <alignment horizontal="center" vertical="center" wrapText="1"/>
    </xf>
    <xf numFmtId="0" fontId="77" fillId="0" borderId="20" xfId="0" applyNumberFormat="1" applyFont="1" applyBorder="1" applyAlignment="1">
      <alignment horizontal="center" vertical="center" wrapText="1"/>
    </xf>
    <xf numFmtId="0" fontId="80" fillId="0" borderId="20" xfId="0" applyFont="1" applyBorder="1" applyAlignment="1" applyProtection="1">
      <alignment horizontal="center" vertical="center" wrapText="1"/>
      <protection locked="0"/>
    </xf>
    <xf numFmtId="0" fontId="58" fillId="34" borderId="20" xfId="0" applyNumberFormat="1" applyFont="1" applyFill="1" applyBorder="1" applyAlignment="1" applyProtection="1">
      <alignment horizontal="center" vertical="center" wrapText="1"/>
      <protection locked="0"/>
    </xf>
    <xf numFmtId="0" fontId="60" fillId="34" borderId="20" xfId="0" applyNumberFormat="1" applyFont="1" applyFill="1" applyBorder="1" applyAlignment="1" applyProtection="1">
      <alignment horizontal="center" vertical="center" wrapText="1"/>
      <protection locked="0"/>
    </xf>
    <xf numFmtId="171" fontId="73" fillId="14" borderId="20" xfId="1" applyNumberFormat="1" applyFont="1" applyFill="1" applyBorder="1" applyAlignment="1" applyProtection="1">
      <alignment horizontal="center" vertical="center" wrapText="1" shrinkToFit="1"/>
      <protection locked="0"/>
    </xf>
    <xf numFmtId="0" fontId="73" fillId="0" borderId="20" xfId="0" applyFont="1" applyBorder="1" applyAlignment="1">
      <alignment horizontal="center" vertical="center" wrapText="1"/>
    </xf>
    <xf numFmtId="0" fontId="73" fillId="0" borderId="20" xfId="1" applyNumberFormat="1" applyFont="1" applyBorder="1" applyAlignment="1">
      <alignment horizontal="center" vertical="center" wrapText="1"/>
    </xf>
    <xf numFmtId="14" fontId="73" fillId="0" borderId="20" xfId="1" applyNumberFormat="1" applyFont="1" applyBorder="1" applyAlignment="1">
      <alignment horizontal="center" vertical="center" wrapText="1"/>
    </xf>
    <xf numFmtId="171" fontId="73" fillId="0" borderId="20" xfId="1" applyNumberFormat="1" applyFont="1" applyBorder="1" applyAlignment="1">
      <alignment horizontal="center" vertical="center" wrapText="1" shrinkToFit="1"/>
    </xf>
    <xf numFmtId="38" fontId="73" fillId="0" borderId="20" xfId="1" applyNumberFormat="1" applyFont="1" applyBorder="1" applyAlignment="1">
      <alignment horizontal="center" vertical="center" wrapText="1" shrinkToFit="1"/>
    </xf>
    <xf numFmtId="0" fontId="58" fillId="20" borderId="20" xfId="0" applyNumberFormat="1" applyFont="1" applyFill="1" applyBorder="1" applyAlignment="1" applyProtection="1">
      <alignment horizontal="center" vertical="center" wrapText="1"/>
      <protection locked="0"/>
    </xf>
    <xf numFmtId="0" fontId="60" fillId="20" borderId="20" xfId="1" applyNumberFormat="1" applyFont="1" applyFill="1" applyBorder="1" applyAlignment="1" applyProtection="1">
      <alignment horizontal="center" vertical="center" wrapText="1" shrinkToFit="1"/>
      <protection locked="0"/>
    </xf>
    <xf numFmtId="0" fontId="73" fillId="14" borderId="20" xfId="1" applyNumberFormat="1" applyFont="1" applyFill="1" applyBorder="1" applyAlignment="1" applyProtection="1">
      <alignment horizontal="center" vertical="center" wrapText="1" shrinkToFit="1"/>
      <protection locked="0"/>
    </xf>
    <xf numFmtId="0" fontId="73" fillId="0" borderId="20" xfId="0" applyNumberFormat="1" applyFont="1" applyBorder="1" applyAlignment="1">
      <alignment horizontal="center" vertical="center" wrapText="1"/>
    </xf>
    <xf numFmtId="0" fontId="73" fillId="0" borderId="20" xfId="1" applyNumberFormat="1" applyFont="1" applyBorder="1" applyAlignment="1">
      <alignment horizontal="center" vertical="center" wrapText="1" shrinkToFit="1"/>
    </xf>
    <xf numFmtId="0" fontId="66" fillId="18" borderId="20" xfId="0" applyFont="1" applyFill="1" applyBorder="1" applyAlignment="1" applyProtection="1">
      <alignment horizontal="center" vertical="center" wrapText="1"/>
      <protection locked="0"/>
    </xf>
    <xf numFmtId="171" fontId="74" fillId="14" borderId="20" xfId="1" applyNumberFormat="1" applyFont="1" applyFill="1" applyBorder="1" applyAlignment="1" applyProtection="1">
      <alignment horizontal="center" vertical="center" wrapText="1"/>
      <protection locked="0"/>
    </xf>
    <xf numFmtId="0" fontId="74" fillId="0" borderId="20" xfId="1" applyNumberFormat="1" applyFont="1" applyBorder="1" applyAlignment="1">
      <alignment horizontal="center" vertical="center" wrapText="1"/>
    </xf>
    <xf numFmtId="0" fontId="74" fillId="0" borderId="20" xfId="1" applyNumberFormat="1" applyFont="1" applyBorder="1" applyAlignment="1">
      <alignment horizontal="center" vertical="center" wrapText="1" shrinkToFit="1"/>
    </xf>
    <xf numFmtId="0" fontId="60" fillId="0" borderId="20" xfId="1" applyNumberFormat="1" applyFont="1" applyBorder="1" applyAlignment="1">
      <alignment horizontal="center" vertical="center" wrapText="1" shrinkToFit="1"/>
    </xf>
    <xf numFmtId="0" fontId="75" fillId="0" borderId="20" xfId="1" applyNumberFormat="1" applyFont="1" applyBorder="1" applyAlignment="1">
      <alignment horizontal="center" vertical="center" wrapText="1"/>
    </xf>
    <xf numFmtId="0" fontId="60" fillId="0" borderId="20" xfId="1" applyNumberFormat="1" applyFont="1" applyBorder="1" applyAlignment="1">
      <alignment horizontal="center" vertical="center" wrapText="1"/>
    </xf>
    <xf numFmtId="0" fontId="74" fillId="0" borderId="20" xfId="0" applyNumberFormat="1" applyFont="1" applyBorder="1" applyAlignment="1">
      <alignment horizontal="center" vertical="center" wrapText="1"/>
    </xf>
    <xf numFmtId="0" fontId="66" fillId="22" borderId="20" xfId="0" applyNumberFormat="1" applyFont="1" applyFill="1" applyBorder="1" applyAlignment="1" applyProtection="1">
      <alignment horizontal="center" vertical="center" wrapText="1"/>
      <protection locked="0"/>
    </xf>
    <xf numFmtId="0" fontId="60" fillId="22" borderId="20" xfId="0" applyNumberFormat="1" applyFont="1" applyFill="1" applyBorder="1" applyAlignment="1" applyProtection="1">
      <alignment horizontal="center" vertical="center" wrapText="1"/>
      <protection locked="0"/>
    </xf>
    <xf numFmtId="0" fontId="58" fillId="19" borderId="20" xfId="0" applyFont="1" applyFill="1" applyBorder="1" applyAlignment="1" applyProtection="1">
      <alignment horizontal="center" vertical="center" wrapText="1"/>
      <protection locked="0"/>
    </xf>
    <xf numFmtId="0" fontId="78" fillId="19" borderId="20" xfId="0" applyFont="1" applyFill="1" applyBorder="1" applyAlignment="1" applyProtection="1">
      <alignment wrapText="1"/>
      <protection locked="0"/>
    </xf>
    <xf numFmtId="0" fontId="73" fillId="0" borderId="20" xfId="0" applyFont="1" applyBorder="1" applyAlignment="1" applyProtection="1">
      <alignment horizontal="center" vertical="center" wrapText="1"/>
      <protection locked="0"/>
    </xf>
    <xf numFmtId="0" fontId="73" fillId="14" borderId="20" xfId="0" applyFont="1" applyFill="1" applyBorder="1" applyAlignment="1">
      <alignment horizontal="center" vertical="center" wrapText="1"/>
    </xf>
    <xf numFmtId="166" fontId="73" fillId="14" borderId="20" xfId="1" applyNumberFormat="1" applyFont="1" applyFill="1" applyBorder="1" applyAlignment="1">
      <alignment horizontal="center" vertical="center" wrapText="1"/>
    </xf>
    <xf numFmtId="166" fontId="73" fillId="14" borderId="20" xfId="0" applyNumberFormat="1" applyFont="1" applyFill="1" applyBorder="1" applyAlignment="1">
      <alignment horizontal="center" vertical="center" wrapText="1"/>
    </xf>
    <xf numFmtId="38" fontId="72" fillId="14" borderId="20" xfId="0" applyNumberFormat="1" applyFont="1" applyFill="1" applyBorder="1" applyAlignment="1">
      <alignment horizontal="center" vertical="center" wrapText="1"/>
    </xf>
    <xf numFmtId="180" fontId="72" fillId="14" borderId="20" xfId="0" applyNumberFormat="1" applyFont="1" applyFill="1" applyBorder="1" applyAlignment="1">
      <alignment horizontal="center" vertical="center" wrapText="1"/>
    </xf>
    <xf numFmtId="180" fontId="72" fillId="14" borderId="20" xfId="1" applyNumberFormat="1" applyFont="1" applyFill="1" applyBorder="1" applyAlignment="1">
      <alignment horizontal="center" vertical="center" wrapText="1"/>
    </xf>
    <xf numFmtId="0" fontId="58" fillId="21" borderId="20" xfId="0" applyNumberFormat="1" applyFont="1" applyFill="1" applyBorder="1" applyAlignment="1" applyProtection="1">
      <alignment horizontal="center" vertical="center" wrapText="1"/>
      <protection locked="0"/>
    </xf>
    <xf numFmtId="0" fontId="60" fillId="21" borderId="20" xfId="1" applyNumberFormat="1" applyFont="1" applyFill="1" applyBorder="1" applyAlignment="1" applyProtection="1">
      <alignment horizontal="center" vertical="center" wrapText="1" shrinkToFit="1"/>
      <protection locked="0"/>
    </xf>
    <xf numFmtId="0" fontId="73" fillId="0" borderId="20" xfId="1" applyNumberFormat="1" applyFont="1" applyBorder="1" applyAlignment="1" applyProtection="1">
      <alignment horizontal="center" vertical="center" wrapText="1"/>
      <protection locked="0"/>
    </xf>
    <xf numFmtId="38" fontId="72" fillId="0" borderId="20" xfId="0" applyNumberFormat="1" applyFont="1" applyBorder="1" applyAlignment="1">
      <alignment horizontal="center" vertical="center" wrapText="1"/>
    </xf>
    <xf numFmtId="38" fontId="72" fillId="0" borderId="20" xfId="1" applyNumberFormat="1" applyFont="1" applyBorder="1" applyAlignment="1">
      <alignment horizontal="center" vertical="center" wrapText="1"/>
    </xf>
    <xf numFmtId="180" fontId="72" fillId="0" borderId="20" xfId="1" applyNumberFormat="1" applyFont="1" applyBorder="1" applyAlignment="1">
      <alignment horizontal="center" vertical="center" wrapText="1"/>
    </xf>
    <xf numFmtId="0" fontId="58" fillId="31" borderId="20" xfId="0" applyNumberFormat="1" applyFont="1" applyFill="1" applyBorder="1" applyAlignment="1" applyProtection="1">
      <alignment horizontal="center" vertical="center" wrapText="1"/>
      <protection locked="0"/>
    </xf>
    <xf numFmtId="0" fontId="60" fillId="31" borderId="20" xfId="1" applyNumberFormat="1" applyFont="1" applyFill="1" applyBorder="1" applyAlignment="1" applyProtection="1">
      <alignment horizontal="center" vertical="center" wrapText="1" shrinkToFit="1"/>
      <protection locked="0"/>
    </xf>
    <xf numFmtId="0" fontId="58" fillId="31" borderId="20" xfId="0" applyFont="1" applyFill="1" applyBorder="1" applyAlignment="1">
      <alignment horizontal="center" vertical="center"/>
    </xf>
    <xf numFmtId="0" fontId="58" fillId="31" borderId="20" xfId="0" applyFont="1" applyFill="1" applyBorder="1" applyAlignment="1">
      <alignment horizontal="center" vertical="center" wrapText="1" shrinkToFit="1"/>
    </xf>
    <xf numFmtId="0" fontId="58" fillId="31" borderId="20" xfId="0" applyFont="1" applyFill="1" applyBorder="1" applyAlignment="1">
      <alignment horizontal="center" vertical="center" wrapText="1"/>
    </xf>
    <xf numFmtId="0" fontId="72" fillId="31" borderId="20" xfId="0" applyFont="1" applyFill="1" applyBorder="1" applyAlignment="1">
      <alignment horizontal="center" textRotation="90" wrapText="1"/>
    </xf>
    <xf numFmtId="0" fontId="72" fillId="31" borderId="20" xfId="0" applyFont="1" applyFill="1" applyBorder="1" applyAlignment="1">
      <alignment horizontal="center" wrapText="1" shrinkToFit="1"/>
    </xf>
    <xf numFmtId="164" fontId="60" fillId="31" borderId="20" xfId="1" applyNumberFormat="1" applyFont="1" applyFill="1" applyBorder="1" applyAlignment="1">
      <alignment horizontal="left" vertical="center" wrapText="1" shrinkToFit="1"/>
    </xf>
    <xf numFmtId="181" fontId="60" fillId="31" borderId="20" xfId="1" applyNumberFormat="1" applyFont="1" applyFill="1" applyBorder="1" applyAlignment="1">
      <alignment horizontal="center" vertical="center" wrapText="1" shrinkToFit="1"/>
    </xf>
    <xf numFmtId="10" fontId="73" fillId="0" borderId="20" xfId="1" applyNumberFormat="1" applyFont="1" applyBorder="1" applyAlignment="1">
      <alignment horizontal="center" vertical="center" wrapText="1"/>
    </xf>
    <xf numFmtId="37" fontId="72" fillId="0" borderId="20" xfId="1" applyNumberFormat="1" applyFont="1" applyBorder="1" applyAlignment="1">
      <alignment horizontal="center" vertical="center" wrapText="1"/>
    </xf>
    <xf numFmtId="0" fontId="58" fillId="32" borderId="20" xfId="0" applyFont="1" applyFill="1" applyBorder="1" applyAlignment="1" applyProtection="1">
      <alignment horizontal="center" vertical="center" wrapText="1"/>
      <protection locked="0"/>
    </xf>
    <xf numFmtId="0" fontId="60" fillId="32" borderId="20" xfId="0" applyFont="1" applyFill="1" applyBorder="1" applyAlignment="1" applyProtection="1">
      <alignment horizontal="center" vertical="center" wrapText="1"/>
      <protection locked="0"/>
    </xf>
    <xf numFmtId="171" fontId="74" fillId="14" borderId="20" xfId="1" applyNumberFormat="1" applyFont="1" applyFill="1" applyBorder="1" applyAlignment="1" applyProtection="1">
      <alignment horizontal="center" vertical="center" wrapText="1" shrinkToFit="1"/>
      <protection locked="0"/>
    </xf>
    <xf numFmtId="0" fontId="74" fillId="0" borderId="20" xfId="0" applyFont="1" applyBorder="1" applyAlignment="1">
      <alignment horizontal="center" vertical="center" wrapText="1"/>
    </xf>
    <xf numFmtId="171" fontId="74" fillId="0" borderId="20" xfId="1" applyNumberFormat="1" applyFont="1" applyBorder="1" applyAlignment="1">
      <alignment horizontal="center" vertical="center" wrapText="1" shrinkToFit="1"/>
    </xf>
    <xf numFmtId="0" fontId="58" fillId="30" borderId="20" xfId="0" applyNumberFormat="1" applyFont="1" applyFill="1" applyBorder="1" applyAlignment="1" applyProtection="1">
      <alignment horizontal="center" vertical="center" wrapText="1"/>
      <protection locked="0"/>
    </xf>
    <xf numFmtId="0" fontId="60" fillId="30" borderId="20" xfId="1" applyNumberFormat="1" applyFont="1" applyFill="1" applyBorder="1" applyAlignment="1" applyProtection="1">
      <alignment horizontal="center" vertical="center" wrapText="1" shrinkToFit="1"/>
      <protection locked="0"/>
    </xf>
    <xf numFmtId="0" fontId="58" fillId="30" borderId="20" xfId="0" applyFont="1" applyFill="1" applyBorder="1" applyAlignment="1">
      <alignment horizontal="center" vertical="center"/>
    </xf>
    <xf numFmtId="0" fontId="58" fillId="30" borderId="20" xfId="0" applyFont="1" applyFill="1" applyBorder="1" applyAlignment="1">
      <alignment horizontal="center" vertical="center" wrapText="1" shrinkToFit="1"/>
    </xf>
    <xf numFmtId="0" fontId="58" fillId="30" borderId="20" xfId="0" applyFont="1" applyFill="1" applyBorder="1" applyAlignment="1">
      <alignment horizontal="center" vertical="center" wrapText="1"/>
    </xf>
    <xf numFmtId="0" fontId="68" fillId="30" borderId="20" xfId="0" applyNumberFormat="1" applyFont="1" applyFill="1" applyBorder="1" applyAlignment="1">
      <alignment horizontal="center" vertical="center" textRotation="90" wrapText="1"/>
    </xf>
    <xf numFmtId="0" fontId="68" fillId="30" borderId="20" xfId="0" applyNumberFormat="1" applyFont="1" applyFill="1" applyBorder="1" applyAlignment="1">
      <alignment horizontal="center" vertical="center" wrapText="1"/>
    </xf>
    <xf numFmtId="0" fontId="68" fillId="30" borderId="20" xfId="0" applyNumberFormat="1" applyFont="1" applyFill="1" applyBorder="1" applyAlignment="1">
      <alignment horizontal="center" vertical="center" wrapText="1" shrinkToFit="1"/>
    </xf>
    <xf numFmtId="0" fontId="69" fillId="30" borderId="20" xfId="1" applyNumberFormat="1" applyFont="1" applyFill="1" applyBorder="1" applyAlignment="1">
      <alignment horizontal="left" vertical="center" wrapText="1" shrinkToFit="1"/>
    </xf>
    <xf numFmtId="164" fontId="67" fillId="30" borderId="20" xfId="1" applyNumberFormat="1" applyFont="1" applyFill="1" applyBorder="1" applyAlignment="1">
      <alignment horizontal="left" vertical="center" wrapText="1" shrinkToFit="1"/>
    </xf>
    <xf numFmtId="181" fontId="60" fillId="30" borderId="20" xfId="1" applyNumberFormat="1" applyFont="1" applyFill="1" applyBorder="1" applyAlignment="1">
      <alignment horizontal="center" vertical="center" wrapText="1" shrinkToFit="1"/>
    </xf>
    <xf numFmtId="185" fontId="60" fillId="30" borderId="20" xfId="1" applyNumberFormat="1" applyFont="1" applyFill="1" applyBorder="1" applyAlignment="1">
      <alignment horizontal="center" vertical="center" wrapText="1" shrinkToFit="1"/>
    </xf>
    <xf numFmtId="0" fontId="58" fillId="16" borderId="20" xfId="0" applyFont="1" applyFill="1" applyBorder="1" applyAlignment="1" applyProtection="1">
      <alignment horizontal="center" vertical="center" wrapText="1"/>
      <protection locked="0"/>
    </xf>
    <xf numFmtId="14" fontId="58" fillId="16" borderId="20" xfId="0" applyNumberFormat="1" applyFont="1" applyFill="1" applyBorder="1" applyAlignment="1" applyProtection="1">
      <alignment horizontal="center" vertical="center" wrapText="1"/>
      <protection locked="0"/>
    </xf>
    <xf numFmtId="164" fontId="60" fillId="16" borderId="20" xfId="61" applyNumberFormat="1" applyFont="1" applyFill="1" applyBorder="1" applyAlignment="1" applyProtection="1">
      <alignment horizontal="center" vertical="center" wrapText="1" shrinkToFit="1"/>
      <protection locked="0"/>
    </xf>
    <xf numFmtId="0" fontId="72" fillId="16" borderId="20" xfId="0" applyFont="1" applyFill="1" applyBorder="1" applyAlignment="1" applyProtection="1">
      <alignment horizontal="center" vertical="center" wrapText="1"/>
      <protection locked="0"/>
    </xf>
    <xf numFmtId="10" fontId="73" fillId="12" borderId="20" xfId="209" applyNumberFormat="1" applyFont="1" applyFill="1" applyBorder="1" applyAlignment="1" applyProtection="1">
      <alignment horizontal="center" vertical="center" wrapText="1" shrinkToFit="1"/>
      <protection locked="0"/>
    </xf>
    <xf numFmtId="0" fontId="73" fillId="12" borderId="20" xfId="0" applyFont="1" applyFill="1" applyBorder="1" applyAlignment="1">
      <alignment horizontal="center" vertical="center" wrapText="1"/>
    </xf>
    <xf numFmtId="0" fontId="73" fillId="12" borderId="20" xfId="0" applyFont="1" applyFill="1" applyBorder="1" applyAlignment="1">
      <alignment horizontal="center" vertical="center" wrapText="1" shrinkToFit="1"/>
    </xf>
    <xf numFmtId="171" fontId="73" fillId="12" borderId="20" xfId="1" applyNumberFormat="1" applyFont="1" applyFill="1" applyBorder="1" applyAlignment="1">
      <alignment horizontal="center" vertical="center" wrapText="1" shrinkToFit="1"/>
    </xf>
    <xf numFmtId="171" fontId="73" fillId="12" borderId="20" xfId="1" applyNumberFormat="1" applyFont="1" applyFill="1" applyBorder="1" applyAlignment="1">
      <alignment horizontal="center" vertical="center" wrapText="1"/>
    </xf>
    <xf numFmtId="38" fontId="73" fillId="12" borderId="20" xfId="1" applyNumberFormat="1" applyFont="1" applyFill="1" applyBorder="1" applyAlignment="1">
      <alignment horizontal="center" vertical="center" wrapText="1" shrinkToFit="1"/>
    </xf>
    <xf numFmtId="10" fontId="73" fillId="12" borderId="20" xfId="209" applyNumberFormat="1" applyFont="1" applyFill="1" applyBorder="1" applyAlignment="1">
      <alignment horizontal="center" vertical="center" wrapText="1" shrinkToFit="1"/>
    </xf>
    <xf numFmtId="0" fontId="58" fillId="39" borderId="20" xfId="0" applyFont="1" applyFill="1" applyBorder="1" applyAlignment="1" applyProtection="1">
      <alignment horizontal="center" vertical="center" wrapText="1" shrinkToFit="1"/>
      <protection locked="0"/>
    </xf>
    <xf numFmtId="0" fontId="66" fillId="39" borderId="20" xfId="0" applyFont="1" applyFill="1" applyBorder="1" applyAlignment="1" applyProtection="1">
      <alignment horizontal="center" vertical="center" wrapText="1" shrinkToFit="1"/>
      <protection locked="0"/>
    </xf>
    <xf numFmtId="0" fontId="66" fillId="39" borderId="28" xfId="0" applyFont="1" applyFill="1" applyBorder="1" applyAlignment="1" applyProtection="1">
      <alignment horizontal="center" vertical="center" wrapText="1" shrinkToFit="1"/>
      <protection locked="0"/>
    </xf>
    <xf numFmtId="0" fontId="81" fillId="0" borderId="28" xfId="0" applyFont="1" applyBorder="1" applyAlignment="1" applyProtection="1">
      <alignment wrapText="1"/>
      <protection locked="0"/>
    </xf>
    <xf numFmtId="0" fontId="66" fillId="39" borderId="20" xfId="0" applyFont="1" applyFill="1" applyBorder="1" applyAlignment="1">
      <alignment horizontal="center" vertical="center"/>
    </xf>
    <xf numFmtId="0" fontId="66" fillId="39" borderId="20" xfId="0" applyFont="1" applyFill="1" applyBorder="1" applyAlignment="1">
      <alignment horizontal="center" vertical="center" wrapText="1" shrinkToFit="1"/>
    </xf>
    <xf numFmtId="0" fontId="83" fillId="0" borderId="20" xfId="0" applyFont="1" applyBorder="1" applyAlignment="1" applyProtection="1">
      <alignment horizontal="left" vertical="center" wrapText="1" indent="1"/>
      <protection locked="0"/>
    </xf>
    <xf numFmtId="181" fontId="83" fillId="0" borderId="20" xfId="0" quotePrefix="1" applyNumberFormat="1" applyFont="1" applyBorder="1" applyAlignment="1" applyProtection="1">
      <alignment horizontal="center" vertical="center" wrapText="1" shrinkToFit="1"/>
    </xf>
    <xf numFmtId="181" fontId="83" fillId="0" borderId="20" xfId="0" quotePrefix="1" applyNumberFormat="1" applyFont="1" applyBorder="1" applyAlignment="1">
      <alignment horizontal="center" vertical="center" wrapText="1" shrinkToFit="1"/>
    </xf>
    <xf numFmtId="0" fontId="21" fillId="39" borderId="20" xfId="0" applyFont="1" applyFill="1" applyBorder="1" applyAlignment="1" applyProtection="1">
      <alignment horizontal="right" vertical="center" indent="2"/>
    </xf>
    <xf numFmtId="0" fontId="84" fillId="39" borderId="20" xfId="0" applyFont="1" applyFill="1" applyBorder="1" applyAlignment="1">
      <alignment horizontal="right" vertical="center" indent="2"/>
    </xf>
    <xf numFmtId="0" fontId="71" fillId="0" borderId="10" xfId="0" applyFont="1" applyFill="1" applyBorder="1" applyAlignment="1" applyProtection="1">
      <alignment horizontal="left" vertical="center" indent="1"/>
      <protection hidden="1"/>
    </xf>
    <xf numFmtId="181" fontId="21" fillId="0" borderId="10" xfId="0" applyNumberFormat="1" applyFont="1" applyFill="1" applyBorder="1" applyAlignment="1" applyProtection="1">
      <alignment horizontal="center" vertical="center"/>
      <protection hidden="1"/>
    </xf>
    <xf numFmtId="181" fontId="71" fillId="0" borderId="10" xfId="0" applyNumberFormat="1" applyFont="1" applyFill="1" applyBorder="1" applyAlignment="1" applyProtection="1">
      <alignment horizontal="center" vertical="center" wrapText="1" shrinkToFit="1"/>
      <protection hidden="1"/>
    </xf>
    <xf numFmtId="0" fontId="83" fillId="0" borderId="63" xfId="0" applyFont="1" applyBorder="1" applyAlignment="1" applyProtection="1">
      <alignment horizontal="left" vertical="center" wrapText="1" indent="1"/>
      <protection locked="0"/>
    </xf>
    <xf numFmtId="181" fontId="83" fillId="0" borderId="63" xfId="0" quotePrefix="1" applyNumberFormat="1" applyFont="1" applyBorder="1" applyAlignment="1" applyProtection="1">
      <alignment horizontal="center" vertical="center"/>
      <protection locked="0"/>
    </xf>
    <xf numFmtId="181" fontId="83" fillId="0" borderId="63" xfId="0" quotePrefix="1" applyNumberFormat="1" applyFont="1" applyBorder="1" applyAlignment="1" applyProtection="1">
      <alignment horizontal="center" vertical="center" wrapText="1" shrinkToFit="1"/>
    </xf>
    <xf numFmtId="181" fontId="83" fillId="0" borderId="63" xfId="0" quotePrefix="1" applyNumberFormat="1" applyFont="1" applyBorder="1" applyAlignment="1">
      <alignment horizontal="center" vertical="center" wrapText="1" shrinkToFit="1"/>
    </xf>
    <xf numFmtId="0" fontId="83" fillId="0" borderId="10" xfId="0" applyFont="1" applyFill="1" applyBorder="1" applyAlignment="1" applyProtection="1">
      <alignment horizontal="left" vertical="center" wrapText="1" indent="1"/>
      <protection hidden="1"/>
    </xf>
    <xf numFmtId="181" fontId="71" fillId="0" borderId="10" xfId="0" applyNumberFormat="1" applyFont="1" applyFill="1" applyBorder="1" applyAlignment="1" applyProtection="1">
      <alignment horizontal="center" vertical="center"/>
      <protection hidden="1"/>
    </xf>
    <xf numFmtId="181" fontId="83" fillId="0" borderId="63" xfId="0" quotePrefix="1" applyNumberFormat="1" applyFont="1" applyBorder="1" applyAlignment="1" applyProtection="1">
      <alignment horizontal="center" vertical="center" wrapText="1" shrinkToFit="1"/>
      <protection locked="0"/>
    </xf>
    <xf numFmtId="0" fontId="83" fillId="0" borderId="20" xfId="0" applyFont="1" applyFill="1" applyBorder="1" applyAlignment="1" applyProtection="1">
      <alignment horizontal="center" vertical="center"/>
      <protection locked="0"/>
    </xf>
    <xf numFmtId="171" fontId="18" fillId="8" borderId="20" xfId="83" applyNumberFormat="1" applyFont="1" applyFill="1" applyBorder="1" applyAlignment="1">
      <alignment horizontal="center" vertical="center"/>
    </xf>
    <xf numFmtId="0" fontId="1" fillId="0" borderId="0" xfId="83" applyFont="1"/>
    <xf numFmtId="175" fontId="21" fillId="0" borderId="20" xfId="83" applyNumberFormat="1" applyFont="1" applyBorder="1" applyAlignment="1" applyProtection="1">
      <alignment horizontal="center" vertical="center"/>
      <protection locked="0"/>
    </xf>
    <xf numFmtId="183" fontId="21" fillId="0" borderId="20" xfId="83" applyNumberFormat="1" applyFont="1" applyBorder="1" applyAlignment="1" applyProtection="1">
      <alignment horizontal="center" vertical="center"/>
      <protection locked="0"/>
    </xf>
    <xf numFmtId="0" fontId="39" fillId="0" borderId="0" xfId="83" applyFont="1"/>
    <xf numFmtId="0" fontId="39" fillId="0" borderId="0" xfId="83" applyFont="1" applyAlignment="1">
      <alignment vertical="top"/>
    </xf>
    <xf numFmtId="0" fontId="21" fillId="0" borderId="0" xfId="83" applyFont="1" applyAlignment="1">
      <alignment horizontal="right" wrapText="1"/>
    </xf>
    <xf numFmtId="0" fontId="40" fillId="0" borderId="0" xfId="83" applyFont="1" applyAlignment="1">
      <alignment vertical="center"/>
    </xf>
    <xf numFmtId="0" fontId="1" fillId="0" borderId="0" xfId="83" applyFont="1" applyAlignment="1">
      <alignment vertical="center"/>
    </xf>
    <xf numFmtId="168" fontId="14" fillId="5" borderId="23" xfId="83" applyNumberFormat="1" applyFont="1" applyFill="1" applyBorder="1"/>
    <xf numFmtId="0" fontId="14" fillId="0" borderId="23" xfId="83" applyFont="1" applyBorder="1" applyAlignment="1">
      <alignment horizontal="left"/>
    </xf>
    <xf numFmtId="172" fontId="17" fillId="0" borderId="4" xfId="83" applyNumberFormat="1" applyFont="1" applyBorder="1" applyAlignment="1" applyProtection="1">
      <alignment horizontal="left"/>
      <protection locked="0"/>
    </xf>
    <xf numFmtId="0" fontId="14" fillId="0" borderId="23" xfId="83" applyFont="1" applyBorder="1" applyAlignment="1">
      <alignment vertical="center"/>
    </xf>
    <xf numFmtId="168" fontId="17" fillId="0" borderId="4" xfId="83" applyNumberFormat="1" applyFont="1" applyBorder="1" applyAlignment="1" applyProtection="1">
      <alignment horizontal="center"/>
      <protection locked="0"/>
    </xf>
    <xf numFmtId="0" fontId="9" fillId="0" borderId="0" xfId="83" applyFont="1" applyAlignment="1">
      <alignment vertical="center"/>
    </xf>
    <xf numFmtId="2" fontId="17" fillId="0" borderId="4" xfId="83" applyNumberFormat="1" applyFont="1" applyBorder="1" applyAlignment="1" applyProtection="1">
      <alignment horizontal="center" shrinkToFit="1"/>
      <protection locked="0"/>
    </xf>
    <xf numFmtId="0" fontId="14" fillId="0" borderId="0" xfId="83" applyFont="1"/>
    <xf numFmtId="0" fontId="9" fillId="0" borderId="0" xfId="83" applyFont="1"/>
    <xf numFmtId="0" fontId="8" fillId="0" borderId="0" xfId="83" applyFont="1" applyAlignment="1">
      <alignment vertical="center"/>
    </xf>
    <xf numFmtId="0" fontId="21" fillId="11" borderId="20" xfId="83" applyFont="1" applyFill="1" applyBorder="1" applyAlignment="1">
      <alignment horizontal="center" vertical="center" wrapText="1"/>
    </xf>
    <xf numFmtId="0" fontId="21" fillId="11" borderId="20" xfId="83" applyFont="1" applyFill="1" applyBorder="1" applyAlignment="1">
      <alignment horizontal="center" vertical="center" shrinkToFit="1"/>
    </xf>
    <xf numFmtId="0" fontId="21" fillId="11" borderId="20" xfId="83" applyFont="1" applyFill="1" applyBorder="1" applyAlignment="1">
      <alignment horizontal="center" vertical="center" wrapText="1" shrinkToFit="1"/>
    </xf>
    <xf numFmtId="0" fontId="8" fillId="0" borderId="0" xfId="83" applyFont="1"/>
    <xf numFmtId="173" fontId="50" fillId="5" borderId="20" xfId="83" applyNumberFormat="1" applyFont="1" applyFill="1" applyBorder="1" applyAlignment="1">
      <alignment horizontal="center" vertical="center"/>
    </xf>
    <xf numFmtId="0" fontId="18" fillId="0" borderId="20" xfId="83" applyFont="1" applyBorder="1" applyAlignment="1" applyProtection="1">
      <alignment horizontal="center" vertical="center"/>
      <protection locked="0"/>
    </xf>
    <xf numFmtId="171" fontId="18" fillId="17" borderId="31" xfId="83" applyNumberFormat="1" applyFont="1" applyFill="1" applyBorder="1" applyAlignment="1">
      <alignment horizontal="center" vertical="center" shrinkToFit="1"/>
    </xf>
    <xf numFmtId="171" fontId="18" fillId="0" borderId="20" xfId="83" applyNumberFormat="1" applyFont="1" applyBorder="1" applyAlignment="1" applyProtection="1">
      <alignment horizontal="center" vertical="center" shrinkToFit="1"/>
      <protection locked="0"/>
    </xf>
    <xf numFmtId="171" fontId="18" fillId="5" borderId="22" xfId="83" applyNumberFormat="1" applyFont="1" applyFill="1" applyBorder="1" applyAlignment="1" applyProtection="1">
      <alignment horizontal="center" vertical="center" shrinkToFit="1"/>
      <protection locked="0"/>
    </xf>
    <xf numFmtId="171" fontId="18" fillId="0" borderId="28" xfId="83" applyNumberFormat="1" applyFont="1" applyBorder="1" applyAlignment="1" applyProtection="1">
      <alignment horizontal="center" vertical="center" shrinkToFit="1"/>
      <protection locked="0"/>
    </xf>
    <xf numFmtId="171" fontId="18" fillId="17" borderId="1" xfId="83" applyNumberFormat="1" applyFont="1" applyFill="1" applyBorder="1" applyAlignment="1">
      <alignment horizontal="center" vertical="center" shrinkToFit="1"/>
    </xf>
    <xf numFmtId="171" fontId="18" fillId="5" borderId="22" xfId="83" applyNumberFormat="1" applyFont="1" applyFill="1" applyBorder="1" applyAlignment="1" applyProtection="1">
      <alignment horizontal="center" vertical="top" shrinkToFit="1"/>
      <protection locked="0"/>
    </xf>
    <xf numFmtId="171" fontId="18" fillId="17" borderId="10" xfId="83" applyNumberFormat="1" applyFont="1" applyFill="1" applyBorder="1" applyAlignment="1">
      <alignment horizontal="center" vertical="center" shrinkToFit="1"/>
    </xf>
    <xf numFmtId="173" fontId="20" fillId="8" borderId="28" xfId="83" applyNumberFormat="1" applyFont="1" applyFill="1" applyBorder="1" applyAlignment="1">
      <alignment horizontal="center" vertical="center"/>
    </xf>
    <xf numFmtId="0" fontId="20" fillId="8" borderId="22" xfId="83" applyFont="1" applyFill="1" applyBorder="1" applyAlignment="1">
      <alignment horizontal="center" vertical="center"/>
    </xf>
    <xf numFmtId="0" fontId="20" fillId="8" borderId="27" xfId="83" applyFont="1" applyFill="1" applyBorder="1" applyAlignment="1">
      <alignment horizontal="center" vertical="center"/>
    </xf>
    <xf numFmtId="0" fontId="17" fillId="0" borderId="0" xfId="83" applyFont="1"/>
    <xf numFmtId="172" fontId="17" fillId="0" borderId="0" xfId="83" applyNumberFormat="1" applyFont="1" applyAlignment="1">
      <alignment horizontal="right"/>
    </xf>
    <xf numFmtId="186" fontId="17" fillId="0" borderId="4" xfId="83" applyNumberFormat="1" applyFont="1" applyBorder="1" applyAlignment="1" applyProtection="1">
      <alignment horizontal="center"/>
      <protection locked="0"/>
    </xf>
    <xf numFmtId="0" fontId="17" fillId="5" borderId="0" xfId="83" applyFont="1" applyFill="1" applyAlignment="1">
      <alignment vertical="center"/>
    </xf>
    <xf numFmtId="0" fontId="16" fillId="5" borderId="23" xfId="83" applyFont="1" applyFill="1" applyBorder="1" applyAlignment="1">
      <alignment vertical="top"/>
    </xf>
    <xf numFmtId="0" fontId="16" fillId="5" borderId="0" xfId="83" applyFont="1" applyFill="1" applyAlignment="1">
      <alignment vertical="top"/>
    </xf>
    <xf numFmtId="0" fontId="16" fillId="0" borderId="23" xfId="83" applyFont="1" applyBorder="1" applyAlignment="1">
      <alignment horizontal="center" vertical="top"/>
    </xf>
    <xf numFmtId="0" fontId="7" fillId="0" borderId="0" xfId="83" applyFont="1"/>
    <xf numFmtId="0" fontId="1" fillId="0" borderId="0" xfId="83" applyFont="1" applyProtection="1">
      <protection hidden="1"/>
    </xf>
    <xf numFmtId="171" fontId="1" fillId="0" borderId="0" xfId="83" applyNumberFormat="1" applyFont="1" applyProtection="1">
      <protection hidden="1"/>
    </xf>
    <xf numFmtId="0" fontId="11" fillId="0" borderId="0" xfId="83" applyFont="1"/>
    <xf numFmtId="0" fontId="21" fillId="11" borderId="20" xfId="83" applyFont="1" applyFill="1" applyBorder="1" applyAlignment="1">
      <alignment horizontal="center" vertical="center"/>
    </xf>
    <xf numFmtId="0" fontId="14" fillId="0" borderId="0" xfId="83" applyFont="1" applyAlignment="1">
      <alignment horizontal="center" vertical="center"/>
    </xf>
    <xf numFmtId="0" fontId="17" fillId="0" borderId="0" xfId="83" applyFont="1" applyAlignment="1">
      <alignment horizontal="right"/>
    </xf>
    <xf numFmtId="0" fontId="17" fillId="8" borderId="20" xfId="83" applyFont="1" applyFill="1" applyBorder="1" applyAlignment="1">
      <alignment horizontal="center" vertical="center"/>
    </xf>
    <xf numFmtId="0" fontId="8" fillId="3" borderId="20" xfId="0" applyFont="1" applyFill="1" applyBorder="1" applyAlignment="1">
      <alignment horizontal="center" vertical="center"/>
    </xf>
    <xf numFmtId="0" fontId="14" fillId="0" borderId="28" xfId="83" applyFont="1" applyFill="1" applyBorder="1" applyAlignment="1" applyProtection="1">
      <alignment horizontal="left" vertical="center" indent="1"/>
    </xf>
    <xf numFmtId="0" fontId="0" fillId="0" borderId="0" xfId="0"/>
    <xf numFmtId="0" fontId="77" fillId="0" borderId="20" xfId="0" applyNumberFormat="1" applyFont="1" applyBorder="1" applyAlignment="1" applyProtection="1">
      <alignment horizontal="center" vertical="center" wrapText="1"/>
    </xf>
    <xf numFmtId="0" fontId="77" fillId="0" borderId="20" xfId="1" applyNumberFormat="1" applyFont="1" applyBorder="1" applyAlignment="1" applyProtection="1">
      <alignment horizontal="center" vertical="center" wrapText="1"/>
    </xf>
    <xf numFmtId="177" fontId="19" fillId="0" borderId="33" xfId="0" applyNumberFormat="1" applyFont="1" applyFill="1" applyBorder="1" applyAlignment="1" applyProtection="1">
      <alignment vertical="top"/>
      <protection hidden="1"/>
    </xf>
    <xf numFmtId="0" fontId="13" fillId="0" borderId="33" xfId="0" applyFont="1" applyFill="1" applyBorder="1" applyAlignment="1" applyProtection="1">
      <alignment vertical="center"/>
      <protection hidden="1"/>
    </xf>
    <xf numFmtId="0" fontId="58" fillId="40" borderId="32" xfId="0" applyFont="1" applyFill="1" applyBorder="1" applyAlignment="1">
      <alignment horizontal="center" vertical="center" wrapText="1"/>
    </xf>
    <xf numFmtId="0" fontId="58" fillId="40" borderId="20" xfId="0" applyFont="1" applyFill="1" applyBorder="1" applyAlignment="1">
      <alignment horizontal="center" vertical="center" wrapText="1"/>
    </xf>
    <xf numFmtId="10" fontId="60" fillId="40" borderId="20" xfId="209" applyNumberFormat="1" applyFont="1" applyFill="1" applyBorder="1" applyAlignment="1" applyProtection="1">
      <alignment horizontal="center" vertical="center" wrapText="1"/>
      <protection locked="0" hidden="1"/>
    </xf>
    <xf numFmtId="0" fontId="58" fillId="40" borderId="0" xfId="0" applyFont="1" applyFill="1" applyBorder="1" applyAlignment="1" applyProtection="1">
      <alignment horizontal="center" vertical="center" wrapText="1"/>
    </xf>
    <xf numFmtId="0" fontId="58" fillId="40" borderId="32" xfId="0" applyFont="1" applyFill="1" applyBorder="1" applyAlignment="1" applyProtection="1">
      <alignment horizontal="center" vertical="center" wrapText="1"/>
    </xf>
    <xf numFmtId="171" fontId="15" fillId="0" borderId="30" xfId="0" applyNumberFormat="1" applyFont="1" applyFill="1" applyBorder="1" applyAlignment="1" applyProtection="1">
      <alignment horizontal="center" vertical="center"/>
    </xf>
    <xf numFmtId="171" fontId="15" fillId="0" borderId="31" xfId="0" applyNumberFormat="1" applyFont="1" applyFill="1" applyBorder="1" applyAlignment="1" applyProtection="1">
      <alignment horizontal="center" vertical="center"/>
    </xf>
    <xf numFmtId="10" fontId="85" fillId="0" borderId="29" xfId="229" applyNumberFormat="1" applyFont="1" applyBorder="1" applyAlignment="1" applyProtection="1">
      <alignment horizontal="center" vertical="center" wrapText="1"/>
    </xf>
    <xf numFmtId="10" fontId="77" fillId="0" borderId="20" xfId="0" applyNumberFormat="1" applyFont="1" applyBorder="1" applyAlignment="1" applyProtection="1">
      <alignment horizontal="center" vertical="center" wrapText="1"/>
    </xf>
    <xf numFmtId="181" fontId="60" fillId="40" borderId="20" xfId="1" applyNumberFormat="1" applyFont="1" applyFill="1" applyBorder="1" applyAlignment="1" applyProtection="1">
      <alignment horizontal="center" vertical="center" wrapText="1"/>
    </xf>
    <xf numFmtId="176" fontId="60" fillId="40" borderId="20" xfId="1" applyNumberFormat="1" applyFont="1" applyFill="1" applyBorder="1" applyAlignment="1" applyProtection="1">
      <alignment horizontal="center" vertical="center" wrapText="1"/>
    </xf>
    <xf numFmtId="176" fontId="85" fillId="0" borderId="20" xfId="209" applyNumberFormat="1" applyFont="1" applyFill="1" applyBorder="1" applyAlignment="1" applyProtection="1">
      <alignment horizontal="center" vertical="center" wrapText="1"/>
    </xf>
    <xf numFmtId="180" fontId="85" fillId="0" borderId="20" xfId="1" quotePrefix="1" applyNumberFormat="1" applyFont="1" applyFill="1" applyBorder="1" applyAlignment="1" applyProtection="1">
      <alignment horizontal="center" vertical="center" wrapText="1"/>
    </xf>
    <xf numFmtId="0" fontId="58" fillId="41" borderId="20" xfId="0" applyFont="1" applyFill="1" applyBorder="1" applyAlignment="1">
      <alignment horizontal="center" vertical="center"/>
    </xf>
    <xf numFmtId="0" fontId="58" fillId="41" borderId="20" xfId="0" applyFont="1" applyFill="1" applyBorder="1" applyAlignment="1">
      <alignment horizontal="center" vertical="center" wrapText="1"/>
    </xf>
    <xf numFmtId="0" fontId="58" fillId="41" borderId="20" xfId="0" applyFont="1" applyFill="1" applyBorder="1" applyAlignment="1">
      <alignment horizontal="center" vertical="center" wrapText="1" shrinkToFit="1"/>
    </xf>
    <xf numFmtId="0" fontId="72" fillId="41" borderId="20" xfId="0" applyFont="1" applyFill="1" applyBorder="1" applyAlignment="1">
      <alignment horizontal="center" vertical="center" textRotation="90" wrapText="1"/>
    </xf>
    <xf numFmtId="0" fontId="72" fillId="41" borderId="20" xfId="0" applyFont="1" applyFill="1" applyBorder="1" applyAlignment="1">
      <alignment horizontal="center" vertical="center" wrapText="1"/>
    </xf>
    <xf numFmtId="164" fontId="64" fillId="41" borderId="20" xfId="1" applyNumberFormat="1" applyFont="1" applyFill="1" applyBorder="1" applyAlignment="1">
      <alignment horizontal="center" vertical="center" wrapText="1" shrinkToFit="1"/>
    </xf>
    <xf numFmtId="0" fontId="60" fillId="41" borderId="20" xfId="1" applyNumberFormat="1" applyFont="1" applyFill="1" applyBorder="1" applyAlignment="1">
      <alignment horizontal="center" vertical="center" wrapText="1" shrinkToFit="1"/>
    </xf>
    <xf numFmtId="164" fontId="60" fillId="41" borderId="20" xfId="1" applyNumberFormat="1" applyFont="1" applyFill="1" applyBorder="1" applyAlignment="1">
      <alignment horizontal="center" vertical="center" wrapText="1" shrinkToFit="1"/>
    </xf>
    <xf numFmtId="181" fontId="60" fillId="41" borderId="20" xfId="1" applyNumberFormat="1" applyFont="1" applyFill="1" applyBorder="1" applyAlignment="1">
      <alignment horizontal="center" vertical="center" wrapText="1" shrinkToFit="1"/>
    </xf>
    <xf numFmtId="0" fontId="58" fillId="42" borderId="20" xfId="0" applyFont="1" applyFill="1" applyBorder="1" applyAlignment="1">
      <alignment horizontal="center" vertical="center" wrapText="1"/>
    </xf>
    <xf numFmtId="0" fontId="58" fillId="42" borderId="20" xfId="0" applyFont="1" applyFill="1" applyBorder="1" applyAlignment="1">
      <alignment horizontal="center" vertical="center" wrapText="1" shrinkToFit="1"/>
    </xf>
    <xf numFmtId="0" fontId="58" fillId="42" borderId="20" xfId="0" applyNumberFormat="1" applyFont="1" applyFill="1" applyBorder="1" applyAlignment="1">
      <alignment horizontal="center" vertical="center" wrapText="1" shrinkToFit="1"/>
    </xf>
    <xf numFmtId="0" fontId="65" fillId="42" borderId="20" xfId="0" applyFont="1" applyFill="1" applyBorder="1" applyAlignment="1">
      <alignment horizontal="left" vertical="center" textRotation="90" wrapText="1"/>
    </xf>
    <xf numFmtId="44" fontId="65" fillId="42" borderId="20" xfId="61" applyNumberFormat="1" applyFont="1" applyFill="1" applyBorder="1" applyAlignment="1">
      <alignment horizontal="left" vertical="center" wrapText="1" shrinkToFit="1"/>
    </xf>
    <xf numFmtId="0" fontId="65" fillId="42" borderId="20" xfId="0" applyFont="1" applyFill="1" applyBorder="1" applyAlignment="1">
      <alignment horizontal="left" vertical="center" wrapText="1"/>
    </xf>
    <xf numFmtId="0" fontId="72" fillId="42" borderId="20" xfId="61" applyNumberFormat="1" applyFont="1" applyFill="1" applyBorder="1" applyAlignment="1">
      <alignment horizontal="left" vertical="center" wrapText="1" shrinkToFit="1"/>
    </xf>
    <xf numFmtId="164" fontId="60" fillId="42" borderId="20" xfId="1" applyNumberFormat="1" applyFont="1" applyFill="1" applyBorder="1" applyAlignment="1">
      <alignment horizontal="left" vertical="center" wrapText="1" shrinkToFit="1"/>
    </xf>
    <xf numFmtId="165" fontId="72" fillId="42" borderId="20" xfId="61" applyNumberFormat="1" applyFont="1" applyFill="1" applyBorder="1" applyAlignment="1">
      <alignment horizontal="left" vertical="center" wrapText="1" shrinkToFit="1"/>
    </xf>
    <xf numFmtId="181" fontId="60" fillId="42" borderId="20" xfId="1" applyNumberFormat="1" applyFont="1" applyFill="1" applyBorder="1" applyAlignment="1">
      <alignment horizontal="center" vertical="center" wrapText="1" shrinkToFit="1"/>
    </xf>
    <xf numFmtId="0" fontId="58" fillId="43" borderId="20" xfId="0" applyFont="1" applyFill="1" applyBorder="1" applyAlignment="1">
      <alignment horizontal="center" vertical="center"/>
    </xf>
    <xf numFmtId="0" fontId="58" fillId="43" borderId="20" xfId="0" applyFont="1" applyFill="1" applyBorder="1" applyAlignment="1">
      <alignment horizontal="center" vertical="center" wrapText="1"/>
    </xf>
    <xf numFmtId="0" fontId="58" fillId="43" borderId="20" xfId="0" applyFont="1" applyFill="1" applyBorder="1" applyAlignment="1">
      <alignment horizontal="center" vertical="center" wrapText="1" shrinkToFit="1"/>
    </xf>
    <xf numFmtId="0" fontId="58" fillId="43" borderId="20" xfId="0" applyNumberFormat="1" applyFont="1" applyFill="1" applyBorder="1" applyAlignment="1">
      <alignment horizontal="center" vertical="center" wrapText="1" shrinkToFit="1"/>
    </xf>
    <xf numFmtId="0" fontId="72" fillId="43" borderId="20" xfId="0" applyNumberFormat="1" applyFont="1" applyFill="1" applyBorder="1" applyAlignment="1">
      <alignment horizontal="center" textRotation="90" wrapText="1"/>
    </xf>
    <xf numFmtId="0" fontId="72" fillId="43" borderId="20" xfId="0" applyNumberFormat="1" applyFont="1" applyFill="1" applyBorder="1" applyAlignment="1">
      <alignment horizontal="center" wrapText="1"/>
    </xf>
    <xf numFmtId="0" fontId="72" fillId="43" borderId="20" xfId="0" applyNumberFormat="1" applyFont="1" applyFill="1" applyBorder="1" applyAlignment="1">
      <alignment horizontal="center" wrapText="1" shrinkToFit="1"/>
    </xf>
    <xf numFmtId="0" fontId="60" fillId="43" borderId="20" xfId="1" applyNumberFormat="1" applyFont="1" applyFill="1" applyBorder="1" applyAlignment="1">
      <alignment horizontal="left" vertical="center" wrapText="1" shrinkToFit="1"/>
    </xf>
    <xf numFmtId="0" fontId="72" fillId="43" borderId="20" xfId="61" applyNumberFormat="1" applyFont="1" applyFill="1" applyBorder="1" applyAlignment="1">
      <alignment horizontal="center" wrapText="1" shrinkToFit="1"/>
    </xf>
    <xf numFmtId="181" fontId="60" fillId="43" borderId="20" xfId="1" applyNumberFormat="1" applyFont="1" applyFill="1" applyBorder="1" applyAlignment="1">
      <alignment horizontal="center" vertical="center" wrapText="1" shrinkToFit="1"/>
    </xf>
    <xf numFmtId="0" fontId="58" fillId="44" borderId="20" xfId="0" applyFont="1" applyFill="1" applyBorder="1" applyAlignment="1">
      <alignment horizontal="center" vertical="center" wrapText="1"/>
    </xf>
    <xf numFmtId="0" fontId="58" fillId="44" borderId="20" xfId="0" applyFont="1" applyFill="1" applyBorder="1" applyAlignment="1">
      <alignment horizontal="center" vertical="center" wrapText="1" shrinkToFit="1"/>
    </xf>
    <xf numFmtId="0" fontId="73" fillId="44" borderId="20" xfId="0" applyFont="1" applyFill="1" applyBorder="1" applyAlignment="1">
      <alignment horizontal="center" vertical="center" wrapText="1"/>
    </xf>
    <xf numFmtId="166" fontId="73" fillId="44" borderId="20" xfId="1" applyNumberFormat="1" applyFont="1" applyFill="1" applyBorder="1" applyAlignment="1">
      <alignment horizontal="center" vertical="center" wrapText="1"/>
    </xf>
    <xf numFmtId="166" fontId="73" fillId="44" borderId="20" xfId="0" applyNumberFormat="1" applyFont="1" applyFill="1" applyBorder="1" applyAlignment="1">
      <alignment horizontal="center" vertical="center" wrapText="1"/>
    </xf>
    <xf numFmtId="181" fontId="60" fillId="44" borderId="20" xfId="0" applyNumberFormat="1" applyFont="1" applyFill="1" applyBorder="1" applyAlignment="1">
      <alignment horizontal="center" vertical="center" wrapText="1"/>
    </xf>
    <xf numFmtId="181" fontId="79" fillId="44" borderId="20" xfId="0" applyNumberFormat="1" applyFont="1" applyFill="1" applyBorder="1" applyAlignment="1">
      <alignment horizontal="center" vertical="center" wrapText="1"/>
    </xf>
    <xf numFmtId="181" fontId="60" fillId="44" borderId="20" xfId="1" applyNumberFormat="1" applyFont="1" applyFill="1" applyBorder="1" applyAlignment="1">
      <alignment horizontal="center" vertical="center" wrapText="1"/>
    </xf>
    <xf numFmtId="0" fontId="58" fillId="45" borderId="20" xfId="0" applyFont="1" applyFill="1" applyBorder="1" applyAlignment="1">
      <alignment horizontal="center" vertical="center"/>
    </xf>
    <xf numFmtId="0" fontId="58" fillId="45" borderId="20" xfId="0" applyFont="1" applyFill="1" applyBorder="1" applyAlignment="1">
      <alignment horizontal="center" vertical="center" wrapText="1" shrinkToFit="1"/>
    </xf>
    <xf numFmtId="0" fontId="58" fillId="45" borderId="20" xfId="0" applyFont="1" applyFill="1" applyBorder="1" applyAlignment="1">
      <alignment horizontal="center" vertical="center" wrapText="1"/>
    </xf>
    <xf numFmtId="14" fontId="58" fillId="45" borderId="20" xfId="0" applyNumberFormat="1" applyFont="1" applyFill="1" applyBorder="1" applyAlignment="1">
      <alignment horizontal="center" vertical="center" wrapText="1"/>
    </xf>
    <xf numFmtId="0" fontId="72" fillId="45" borderId="20" xfId="0" applyFont="1" applyFill="1" applyBorder="1" applyAlignment="1">
      <alignment horizontal="center" vertical="center" wrapText="1"/>
    </xf>
    <xf numFmtId="0" fontId="72" fillId="45" borderId="20" xfId="1" applyNumberFormat="1" applyFont="1" applyFill="1" applyBorder="1" applyAlignment="1">
      <alignment horizontal="center" vertical="center" wrapText="1"/>
    </xf>
    <xf numFmtId="181" fontId="60" fillId="45" borderId="20" xfId="1" applyNumberFormat="1" applyFont="1" applyFill="1" applyBorder="1" applyAlignment="1">
      <alignment horizontal="center" vertical="center" wrapText="1" shrinkToFit="1"/>
    </xf>
    <xf numFmtId="0" fontId="61" fillId="46" borderId="0" xfId="228" applyFill="1" applyBorder="1" applyAlignment="1" applyProtection="1">
      <alignment vertical="center"/>
    </xf>
    <xf numFmtId="0" fontId="58" fillId="47" borderId="20" xfId="0" applyFont="1" applyFill="1" applyBorder="1" applyAlignment="1">
      <alignment horizontal="center" vertical="center"/>
    </xf>
    <xf numFmtId="0" fontId="58" fillId="47" borderId="20" xfId="0" applyFont="1" applyFill="1" applyBorder="1" applyAlignment="1">
      <alignment horizontal="center" vertical="center" wrapText="1"/>
    </xf>
    <xf numFmtId="0" fontId="58" fillId="47" borderId="20" xfId="0" applyFont="1" applyFill="1" applyBorder="1" applyAlignment="1">
      <alignment horizontal="center" vertical="center" wrapText="1" shrinkToFit="1"/>
    </xf>
    <xf numFmtId="0" fontId="98" fillId="47" borderId="20" xfId="0" applyFont="1" applyFill="1" applyBorder="1" applyAlignment="1">
      <alignment horizontal="center" wrapText="1"/>
    </xf>
    <xf numFmtId="0" fontId="98" fillId="47" borderId="20" xfId="0" applyFont="1" applyFill="1" applyBorder="1" applyAlignment="1">
      <alignment horizontal="center" wrapText="1" shrinkToFit="1"/>
    </xf>
    <xf numFmtId="164" fontId="99" fillId="47" borderId="20" xfId="1" applyNumberFormat="1" applyFont="1" applyFill="1" applyBorder="1" applyAlignment="1">
      <alignment horizontal="center" vertical="center" wrapText="1" shrinkToFit="1"/>
    </xf>
    <xf numFmtId="0" fontId="98" fillId="47" borderId="20" xfId="0" applyFont="1" applyFill="1" applyBorder="1" applyAlignment="1">
      <alignment wrapText="1" shrinkToFit="1"/>
    </xf>
    <xf numFmtId="0" fontId="72" fillId="47" borderId="20" xfId="0" applyFont="1" applyFill="1" applyBorder="1" applyAlignment="1">
      <alignment horizontal="center" wrapText="1" shrinkToFit="1"/>
    </xf>
    <xf numFmtId="181" fontId="60" fillId="47" borderId="20" xfId="1" applyNumberFormat="1" applyFont="1" applyFill="1" applyBorder="1" applyAlignment="1">
      <alignment horizontal="center" vertical="center" wrapText="1" shrinkToFit="1"/>
    </xf>
    <xf numFmtId="0" fontId="58" fillId="48" borderId="20" xfId="0" applyFont="1" applyFill="1" applyBorder="1" applyAlignment="1">
      <alignment horizontal="center" vertical="center"/>
    </xf>
    <xf numFmtId="0" fontId="58" fillId="48" borderId="20" xfId="0" applyFont="1" applyFill="1" applyBorder="1" applyAlignment="1">
      <alignment horizontal="center" vertical="center" wrapText="1"/>
    </xf>
    <xf numFmtId="0" fontId="58" fillId="48" borderId="20" xfId="0" applyFont="1" applyFill="1" applyBorder="1" applyAlignment="1">
      <alignment horizontal="center" vertical="center" wrapText="1" shrinkToFit="1"/>
    </xf>
    <xf numFmtId="0" fontId="72" fillId="48" borderId="20" xfId="0" applyFont="1" applyFill="1" applyBorder="1" applyAlignment="1">
      <alignment horizontal="center" vertical="center" textRotation="90" wrapText="1"/>
    </xf>
    <xf numFmtId="0" fontId="72" fillId="48" borderId="20" xfId="0" applyFont="1" applyFill="1" applyBorder="1" applyAlignment="1">
      <alignment horizontal="center" vertical="center" wrapText="1"/>
    </xf>
    <xf numFmtId="0" fontId="72" fillId="48" borderId="20" xfId="0" applyFont="1" applyFill="1" applyBorder="1" applyAlignment="1">
      <alignment horizontal="center" vertical="center" wrapText="1" shrinkToFit="1"/>
    </xf>
    <xf numFmtId="164" fontId="60" fillId="48" borderId="20" xfId="1" applyNumberFormat="1" applyFont="1" applyFill="1" applyBorder="1" applyAlignment="1">
      <alignment horizontal="center" vertical="center" wrapText="1" shrinkToFit="1"/>
    </xf>
    <xf numFmtId="181" fontId="60" fillId="48" borderId="20" xfId="1" applyNumberFormat="1" applyFont="1" applyFill="1" applyBorder="1" applyAlignment="1">
      <alignment horizontal="center" vertical="center" wrapText="1" shrinkToFit="1"/>
    </xf>
    <xf numFmtId="0" fontId="58" fillId="50" borderId="20" xfId="0" applyFont="1" applyFill="1" applyBorder="1" applyAlignment="1">
      <alignment horizontal="center" vertical="center" wrapText="1"/>
    </xf>
    <xf numFmtId="14" fontId="58" fillId="50" borderId="20" xfId="0" applyNumberFormat="1" applyFont="1" applyFill="1" applyBorder="1" applyAlignment="1">
      <alignment horizontal="center" vertical="center" wrapText="1"/>
    </xf>
    <xf numFmtId="0" fontId="72" fillId="50" borderId="20" xfId="0" applyFont="1" applyFill="1" applyBorder="1" applyAlignment="1">
      <alignment horizontal="center" vertical="center" wrapText="1"/>
    </xf>
    <xf numFmtId="0" fontId="72" fillId="50" borderId="20" xfId="0" applyFont="1" applyFill="1" applyBorder="1" applyAlignment="1">
      <alignment horizontal="center" vertical="center" wrapText="1" shrinkToFit="1"/>
    </xf>
    <xf numFmtId="0" fontId="60" fillId="50" borderId="20" xfId="0" applyFont="1" applyFill="1" applyBorder="1" applyAlignment="1">
      <alignment horizontal="center" vertical="center" wrapText="1" shrinkToFit="1"/>
    </xf>
    <xf numFmtId="181" fontId="60" fillId="50" borderId="20" xfId="1" applyNumberFormat="1" applyFont="1" applyFill="1" applyBorder="1" applyAlignment="1">
      <alignment horizontal="center" vertical="center" wrapText="1" shrinkToFit="1"/>
    </xf>
    <xf numFmtId="176" fontId="60" fillId="50" borderId="20" xfId="209" applyNumberFormat="1" applyFont="1" applyFill="1" applyBorder="1" applyAlignment="1">
      <alignment horizontal="center" vertical="center" wrapText="1" shrinkToFit="1"/>
    </xf>
    <xf numFmtId="0" fontId="25" fillId="0" borderId="23" xfId="0" applyFont="1" applyFill="1" applyBorder="1" applyAlignment="1" applyProtection="1">
      <protection hidden="1"/>
    </xf>
    <xf numFmtId="175" fontId="19" fillId="0" borderId="0" xfId="0" applyNumberFormat="1" applyFont="1" applyFill="1" applyBorder="1" applyAlignment="1" applyProtection="1">
      <protection hidden="1"/>
    </xf>
    <xf numFmtId="0" fontId="17" fillId="0" borderId="20" xfId="0" applyFont="1" applyFill="1" applyBorder="1" applyAlignment="1" applyProtection="1">
      <alignment vertical="center"/>
      <protection hidden="1"/>
    </xf>
    <xf numFmtId="177" fontId="19" fillId="0" borderId="0" xfId="0" applyNumberFormat="1" applyFont="1" applyFill="1" applyBorder="1" applyAlignment="1" applyProtection="1">
      <alignment vertical="top"/>
      <protection hidden="1"/>
    </xf>
    <xf numFmtId="0" fontId="19" fillId="0" borderId="0" xfId="0" applyFont="1" applyFill="1" applyBorder="1" applyAlignment="1" applyProtection="1">
      <alignment vertical="top"/>
      <protection hidden="1"/>
    </xf>
    <xf numFmtId="0" fontId="20" fillId="49" borderId="20" xfId="0" applyFont="1" applyFill="1" applyBorder="1" applyAlignment="1" applyProtection="1">
      <alignment horizontal="center" vertical="center"/>
      <protection locked="0" hidden="1"/>
    </xf>
    <xf numFmtId="0" fontId="14" fillId="0" borderId="27" xfId="83" applyFont="1" applyBorder="1" applyAlignment="1">
      <alignment vertical="center" wrapText="1"/>
    </xf>
    <xf numFmtId="0" fontId="14" fillId="0" borderId="0" xfId="80" applyFont="1" applyAlignment="1" applyProtection="1">
      <alignment horizontal="left" vertical="center" wrapText="1" indent="1"/>
    </xf>
    <xf numFmtId="0" fontId="14" fillId="0" borderId="27" xfId="83" applyFont="1" applyBorder="1" applyAlignment="1">
      <alignment horizontal="left" vertical="center" indent="2"/>
    </xf>
    <xf numFmtId="0" fontId="14" fillId="0" borderId="22" xfId="83" applyFont="1" applyBorder="1" applyAlignment="1">
      <alignment horizontal="left" vertical="center" indent="1"/>
    </xf>
    <xf numFmtId="0" fontId="102" fillId="49" borderId="20" xfId="0" applyFont="1" applyFill="1" applyBorder="1" applyAlignment="1">
      <alignment horizontal="center" vertical="center" wrapText="1"/>
    </xf>
    <xf numFmtId="0" fontId="14" fillId="0" borderId="28" xfId="83" applyFont="1" applyBorder="1" applyAlignment="1">
      <alignment horizontal="left" vertical="center" wrapText="1" indent="1"/>
    </xf>
    <xf numFmtId="0" fontId="66" fillId="39" borderId="10" xfId="0" applyFont="1" applyFill="1" applyBorder="1" applyAlignment="1">
      <alignment horizontal="center" vertical="center"/>
    </xf>
    <xf numFmtId="0" fontId="66" fillId="39" borderId="10" xfId="0" applyFont="1" applyFill="1" applyBorder="1" applyAlignment="1" applyProtection="1">
      <alignment horizontal="center" vertical="center"/>
      <protection locked="0"/>
    </xf>
    <xf numFmtId="0" fontId="82" fillId="0" borderId="0" xfId="0" applyFont="1" applyProtection="1">
      <protection locked="0"/>
    </xf>
    <xf numFmtId="0" fontId="83" fillId="0" borderId="20" xfId="0" quotePrefix="1" applyFont="1" applyBorder="1" applyAlignment="1" applyProtection="1">
      <alignment horizontal="left" vertical="center" wrapText="1" indent="1"/>
      <protection locked="0"/>
    </xf>
    <xf numFmtId="10" fontId="83" fillId="0" borderId="20" xfId="0" applyNumberFormat="1" applyFont="1" applyFill="1" applyBorder="1" applyAlignment="1" applyProtection="1">
      <alignment horizontal="center" vertical="center"/>
      <protection locked="0"/>
    </xf>
    <xf numFmtId="0" fontId="80" fillId="0" borderId="20" xfId="0" applyNumberFormat="1" applyFont="1" applyFill="1" applyBorder="1" applyAlignment="1" applyProtection="1">
      <alignment horizontal="center" vertical="center" wrapText="1"/>
      <protection locked="0"/>
    </xf>
    <xf numFmtId="0" fontId="80" fillId="0" borderId="20" xfId="0" applyFont="1" applyFill="1" applyBorder="1" applyAlignment="1" applyProtection="1">
      <alignment horizontal="center" vertical="center" wrapText="1"/>
      <protection locked="0"/>
    </xf>
    <xf numFmtId="180" fontId="72" fillId="0" borderId="20" xfId="1" quotePrefix="1" applyNumberFormat="1" applyFont="1" applyFill="1" applyBorder="1" applyAlignment="1" applyProtection="1">
      <alignment horizontal="center" vertical="center" wrapText="1"/>
    </xf>
    <xf numFmtId="176" fontId="72" fillId="0" borderId="20" xfId="209" applyNumberFormat="1" applyFont="1" applyFill="1" applyBorder="1" applyAlignment="1" applyProtection="1">
      <alignment horizontal="center" vertical="center" wrapText="1"/>
    </xf>
    <xf numFmtId="0" fontId="80" fillId="0" borderId="20" xfId="209" applyNumberFormat="1" applyFont="1" applyFill="1" applyBorder="1" applyAlignment="1" applyProtection="1">
      <alignment horizontal="center" vertical="center" wrapText="1"/>
      <protection locked="0"/>
    </xf>
    <xf numFmtId="180" fontId="72" fillId="0" borderId="20" xfId="1" quotePrefix="1" applyNumberFormat="1" applyFont="1" applyFill="1" applyBorder="1" applyAlignment="1" applyProtection="1">
      <alignment horizontal="center" vertical="center" wrapText="1"/>
      <protection locked="0"/>
    </xf>
    <xf numFmtId="180" fontId="72" fillId="0" borderId="20" xfId="1" applyNumberFormat="1" applyFont="1" applyFill="1" applyBorder="1" applyAlignment="1" applyProtection="1">
      <alignment horizontal="center" vertical="center" wrapText="1"/>
    </xf>
    <xf numFmtId="180" fontId="72" fillId="0" borderId="20" xfId="1" applyNumberFormat="1" applyFont="1" applyFill="1" applyBorder="1" applyAlignment="1" applyProtection="1">
      <alignment horizontal="center" vertical="center" wrapText="1"/>
      <protection locked="0"/>
    </xf>
    <xf numFmtId="180" fontId="72" fillId="0" borderId="20" xfId="1" applyNumberFormat="1" applyFont="1" applyFill="1" applyBorder="1" applyAlignment="1">
      <alignment horizontal="center" vertical="center" wrapText="1"/>
    </xf>
    <xf numFmtId="176" fontId="72" fillId="0" borderId="20" xfId="209" applyNumberFormat="1" applyFont="1" applyFill="1" applyBorder="1" applyAlignment="1">
      <alignment horizontal="center" vertical="center" wrapText="1"/>
    </xf>
    <xf numFmtId="164" fontId="80" fillId="0" borderId="20" xfId="0" applyNumberFormat="1" applyFont="1" applyFill="1" applyBorder="1" applyAlignment="1" applyProtection="1">
      <alignment horizontal="center" vertical="center" wrapText="1"/>
      <protection locked="0"/>
    </xf>
    <xf numFmtId="180" fontId="85" fillId="0" borderId="0" xfId="1" applyNumberFormat="1" applyFont="1" applyFill="1" applyBorder="1" applyAlignment="1" applyProtection="1">
      <alignment horizontal="center" vertical="center" wrapText="1"/>
    </xf>
    <xf numFmtId="176" fontId="85" fillId="0" borderId="0" xfId="209" applyNumberFormat="1" applyFont="1" applyFill="1" applyBorder="1" applyAlignment="1">
      <alignment horizontal="center" vertical="center" wrapText="1"/>
    </xf>
    <xf numFmtId="164" fontId="81" fillId="0" borderId="0" xfId="0" applyNumberFormat="1" applyFont="1" applyFill="1" applyBorder="1" applyAlignment="1" applyProtection="1">
      <alignment horizontal="center" vertical="center" wrapText="1"/>
      <protection locked="0"/>
    </xf>
    <xf numFmtId="0" fontId="108" fillId="0" borderId="28" xfId="83" applyFont="1" applyFill="1" applyBorder="1" applyAlignment="1" applyProtection="1">
      <alignment horizontal="left" vertical="center" indent="1"/>
    </xf>
    <xf numFmtId="0" fontId="108" fillId="0" borderId="27" xfId="83" applyFont="1" applyFill="1" applyBorder="1" applyAlignment="1" applyProtection="1">
      <alignment horizontal="left" vertical="center" indent="2"/>
    </xf>
    <xf numFmtId="0" fontId="15" fillId="8" borderId="10" xfId="0" applyFont="1" applyFill="1" applyBorder="1" applyAlignment="1" applyProtection="1">
      <alignment horizontal="center" vertical="center"/>
      <protection hidden="1"/>
    </xf>
    <xf numFmtId="0" fontId="17" fillId="0" borderId="0" xfId="0" applyFont="1" applyAlignment="1" applyProtection="1">
      <alignment vertical="top" wrapText="1" readingOrder="1"/>
      <protection hidden="1"/>
    </xf>
    <xf numFmtId="0" fontId="14" fillId="0" borderId="0" xfId="0" applyFont="1" applyAlignment="1" applyProtection="1">
      <alignment vertical="center" wrapText="1" readingOrder="1"/>
      <protection hidden="1"/>
    </xf>
    <xf numFmtId="0" fontId="17" fillId="0" borderId="0" xfId="0" applyFont="1" applyAlignment="1" applyProtection="1">
      <alignment readingOrder="1"/>
      <protection hidden="1"/>
    </xf>
    <xf numFmtId="0" fontId="21" fillId="0" borderId="0" xfId="0" applyFont="1" applyAlignment="1" applyProtection="1">
      <alignment readingOrder="1"/>
      <protection hidden="1"/>
    </xf>
    <xf numFmtId="0" fontId="12" fillId="0" borderId="0" xfId="0" applyFont="1" applyAlignment="1" applyProtection="1">
      <alignment vertical="center"/>
      <protection hidden="1"/>
    </xf>
    <xf numFmtId="181" fontId="109" fillId="0" borderId="20" xfId="0" applyNumberFormat="1" applyFont="1" applyBorder="1" applyAlignment="1" applyProtection="1">
      <alignment horizontal="center" vertical="center" wrapText="1" shrinkToFit="1"/>
      <protection locked="0"/>
    </xf>
    <xf numFmtId="175" fontId="17" fillId="0" borderId="20" xfId="0" applyNumberFormat="1" applyFont="1" applyFill="1" applyBorder="1" applyAlignment="1" applyProtection="1">
      <alignment horizontal="left" vertical="center"/>
      <protection hidden="1"/>
    </xf>
    <xf numFmtId="0" fontId="8" fillId="13" borderId="6" xfId="0" applyFont="1" applyFill="1" applyBorder="1" applyAlignment="1">
      <alignment horizontal="center" vertical="center"/>
    </xf>
    <xf numFmtId="0" fontId="8" fillId="13" borderId="51" xfId="0" applyFont="1" applyFill="1" applyBorder="1" applyAlignment="1">
      <alignment horizontal="center" vertical="center"/>
    </xf>
    <xf numFmtId="0" fontId="8" fillId="13" borderId="18" xfId="0" applyFont="1" applyFill="1" applyBorder="1" applyAlignment="1">
      <alignment horizontal="center" vertical="center"/>
    </xf>
    <xf numFmtId="0" fontId="1"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8" fillId="8" borderId="46" xfId="0" applyFont="1" applyFill="1" applyBorder="1" applyAlignment="1">
      <alignment horizontal="center"/>
    </xf>
    <xf numFmtId="0" fontId="8" fillId="8" borderId="47" xfId="0" applyFont="1" applyFill="1" applyBorder="1" applyAlignment="1">
      <alignment horizontal="center"/>
    </xf>
    <xf numFmtId="0" fontId="70" fillId="23" borderId="6" xfId="0" applyFont="1" applyFill="1" applyBorder="1" applyAlignment="1">
      <alignment horizontal="center" vertical="center"/>
    </xf>
    <xf numFmtId="0" fontId="70" fillId="23" borderId="51" xfId="0" applyFont="1" applyFill="1" applyBorder="1" applyAlignment="1">
      <alignment horizontal="center" vertical="center"/>
    </xf>
    <xf numFmtId="0" fontId="70" fillId="23" borderId="18" xfId="0" applyFont="1" applyFill="1" applyBorder="1" applyAlignment="1">
      <alignment horizontal="center" vertical="center"/>
    </xf>
    <xf numFmtId="0" fontId="8" fillId="8" borderId="34" xfId="0" applyFont="1" applyFill="1" applyBorder="1" applyAlignment="1">
      <alignment horizontal="center"/>
    </xf>
    <xf numFmtId="0" fontId="8" fillId="8" borderId="35" xfId="0" applyFont="1" applyFill="1" applyBorder="1" applyAlignment="1">
      <alignment horizontal="center"/>
    </xf>
    <xf numFmtId="0" fontId="8" fillId="8" borderId="34" xfId="0" applyFont="1" applyFill="1" applyBorder="1" applyAlignment="1">
      <alignment horizontal="center" vertical="center"/>
    </xf>
    <xf numFmtId="0" fontId="8" fillId="8" borderId="35" xfId="0" applyFont="1" applyFill="1" applyBorder="1" applyAlignment="1">
      <alignment horizontal="center" vertical="center"/>
    </xf>
    <xf numFmtId="0" fontId="8" fillId="8" borderId="46" xfId="0" applyFont="1" applyFill="1" applyBorder="1" applyAlignment="1">
      <alignment horizontal="center" vertical="center"/>
    </xf>
    <xf numFmtId="0" fontId="8" fillId="8" borderId="47" xfId="0" applyFont="1" applyFill="1" applyBorder="1" applyAlignment="1">
      <alignment horizontal="center" vertical="center"/>
    </xf>
    <xf numFmtId="0" fontId="0" fillId="0" borderId="28" xfId="0" applyBorder="1" applyAlignment="1">
      <alignment horizontal="center"/>
    </xf>
    <xf numFmtId="0" fontId="0" fillId="0" borderId="27" xfId="0" applyBorder="1" applyAlignment="1">
      <alignment horizontal="center"/>
    </xf>
    <xf numFmtId="0" fontId="70" fillId="29" borderId="6" xfId="0" applyFont="1" applyFill="1" applyBorder="1" applyAlignment="1">
      <alignment horizontal="center" vertical="center"/>
    </xf>
    <xf numFmtId="0" fontId="70" fillId="29" borderId="51" xfId="0" applyFont="1" applyFill="1" applyBorder="1" applyAlignment="1">
      <alignment horizontal="center" vertical="center"/>
    </xf>
    <xf numFmtId="0" fontId="70" fillId="29" borderId="18"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52" xfId="0" applyFont="1" applyFill="1" applyBorder="1" applyAlignment="1">
      <alignment horizontal="center" vertical="center"/>
    </xf>
    <xf numFmtId="0" fontId="70" fillId="4" borderId="5" xfId="0" applyFont="1" applyFill="1" applyBorder="1" applyAlignment="1">
      <alignment horizontal="center" vertical="center"/>
    </xf>
    <xf numFmtId="0" fontId="70" fillId="4" borderId="2" xfId="0" applyFont="1" applyFill="1" applyBorder="1" applyAlignment="1">
      <alignment horizontal="center" vertical="center"/>
    </xf>
    <xf numFmtId="0" fontId="70" fillId="4" borderId="51" xfId="0" applyFont="1" applyFill="1" applyBorder="1" applyAlignment="1">
      <alignment horizontal="center" vertical="center"/>
    </xf>
    <xf numFmtId="0" fontId="70" fillId="4" borderId="18" xfId="0" applyFont="1" applyFill="1" applyBorder="1" applyAlignment="1">
      <alignment horizontal="center" vertical="center"/>
    </xf>
    <xf numFmtId="0" fontId="8" fillId="8" borderId="48" xfId="0" applyFont="1" applyFill="1" applyBorder="1" applyAlignment="1">
      <alignment horizontal="center"/>
    </xf>
    <xf numFmtId="0" fontId="8" fillId="8" borderId="49" xfId="0" applyFont="1" applyFill="1" applyBorder="1" applyAlignment="1">
      <alignment horizontal="center"/>
    </xf>
    <xf numFmtId="0" fontId="70" fillId="12" borderId="6" xfId="0" applyFont="1" applyFill="1" applyBorder="1" applyAlignment="1">
      <alignment horizontal="center" vertical="center"/>
    </xf>
    <xf numFmtId="0" fontId="70" fillId="12" borderId="51" xfId="0" applyFont="1" applyFill="1" applyBorder="1" applyAlignment="1">
      <alignment horizontal="center" vertical="center"/>
    </xf>
    <xf numFmtId="0" fontId="70" fillId="12" borderId="18" xfId="0" applyFont="1" applyFill="1" applyBorder="1" applyAlignment="1">
      <alignment horizontal="center" vertical="center"/>
    </xf>
    <xf numFmtId="0" fontId="70" fillId="28" borderId="6" xfId="0" applyFont="1" applyFill="1" applyBorder="1" applyAlignment="1">
      <alignment horizontal="center" vertical="center"/>
    </xf>
    <xf numFmtId="0" fontId="70" fillId="28" borderId="51" xfId="0" applyFont="1" applyFill="1" applyBorder="1" applyAlignment="1">
      <alignment horizontal="center" vertical="center"/>
    </xf>
    <xf numFmtId="0" fontId="70" fillId="28" borderId="18" xfId="0" applyFont="1" applyFill="1" applyBorder="1" applyAlignment="1">
      <alignment horizontal="center" vertical="center"/>
    </xf>
    <xf numFmtId="0" fontId="70" fillId="24" borderId="6" xfId="0" applyFont="1" applyFill="1" applyBorder="1" applyAlignment="1">
      <alignment horizontal="center" vertical="center"/>
    </xf>
    <xf numFmtId="0" fontId="70" fillId="24" borderId="51" xfId="0" applyFont="1" applyFill="1" applyBorder="1" applyAlignment="1">
      <alignment horizontal="center" vertical="center"/>
    </xf>
    <xf numFmtId="0" fontId="70" fillId="24" borderId="18" xfId="0" applyFont="1" applyFill="1" applyBorder="1" applyAlignment="1">
      <alignment horizontal="center" vertical="center"/>
    </xf>
    <xf numFmtId="0" fontId="70" fillId="6" borderId="6" xfId="0" applyFont="1" applyFill="1" applyBorder="1" applyAlignment="1">
      <alignment horizontal="center" vertical="center"/>
    </xf>
    <xf numFmtId="0" fontId="70" fillId="6" borderId="51" xfId="0" applyFont="1" applyFill="1" applyBorder="1" applyAlignment="1">
      <alignment horizontal="center" vertical="center"/>
    </xf>
    <xf numFmtId="0" fontId="70" fillId="6" borderId="2" xfId="0" applyFont="1" applyFill="1" applyBorder="1" applyAlignment="1">
      <alignment horizontal="center" vertical="center"/>
    </xf>
    <xf numFmtId="0" fontId="70" fillId="6" borderId="18" xfId="0" applyFont="1" applyFill="1" applyBorder="1" applyAlignment="1">
      <alignment horizontal="center" vertical="center"/>
    </xf>
    <xf numFmtId="0" fontId="70" fillId="7" borderId="6" xfId="0" applyFont="1" applyFill="1" applyBorder="1" applyAlignment="1">
      <alignment horizontal="center" vertical="center"/>
    </xf>
    <xf numFmtId="0" fontId="70" fillId="7" borderId="51" xfId="0" applyFont="1" applyFill="1" applyBorder="1" applyAlignment="1">
      <alignment horizontal="center" vertical="center"/>
    </xf>
    <xf numFmtId="0" fontId="70" fillId="7" borderId="18" xfId="0" applyFont="1" applyFill="1" applyBorder="1" applyAlignment="1">
      <alignment horizontal="center" vertical="center"/>
    </xf>
    <xf numFmtId="0" fontId="70" fillId="19" borderId="6" xfId="0" applyFont="1" applyFill="1" applyBorder="1" applyAlignment="1">
      <alignment horizontal="center" vertical="center"/>
    </xf>
    <xf numFmtId="0" fontId="70" fillId="19" borderId="51" xfId="0" applyFont="1" applyFill="1" applyBorder="1" applyAlignment="1">
      <alignment horizontal="center" vertical="center"/>
    </xf>
    <xf numFmtId="0" fontId="70" fillId="19" borderId="18" xfId="0" applyFont="1" applyFill="1" applyBorder="1" applyAlignment="1">
      <alignment horizontal="center" vertical="center"/>
    </xf>
    <xf numFmtId="0" fontId="70" fillId="10" borderId="5" xfId="0" applyFont="1" applyFill="1" applyBorder="1" applyAlignment="1">
      <alignment horizontal="center" vertical="center"/>
    </xf>
    <xf numFmtId="0" fontId="70" fillId="10" borderId="51" xfId="0" applyFont="1" applyFill="1" applyBorder="1" applyAlignment="1">
      <alignment horizontal="center" vertical="center"/>
    </xf>
    <xf numFmtId="0" fontId="70" fillId="10" borderId="18" xfId="0" applyFont="1" applyFill="1" applyBorder="1" applyAlignment="1">
      <alignment horizontal="center" vertical="center"/>
    </xf>
    <xf numFmtId="0" fontId="70" fillId="25" borderId="6" xfId="0" applyFont="1" applyFill="1" applyBorder="1" applyAlignment="1">
      <alignment horizontal="center" vertical="center"/>
    </xf>
    <xf numFmtId="0" fontId="70" fillId="25" borderId="51" xfId="0" applyFont="1" applyFill="1" applyBorder="1" applyAlignment="1">
      <alignment horizontal="center" vertical="center"/>
    </xf>
    <xf numFmtId="0" fontId="70" fillId="25" borderId="18" xfId="0" applyFont="1" applyFill="1" applyBorder="1" applyAlignment="1">
      <alignment horizontal="center" vertical="center"/>
    </xf>
    <xf numFmtId="0" fontId="70" fillId="27" borderId="5" xfId="0" applyFont="1" applyFill="1" applyBorder="1" applyAlignment="1">
      <alignment horizontal="center" vertical="center"/>
    </xf>
    <xf numFmtId="0" fontId="70" fillId="27" borderId="2" xfId="0" applyFont="1" applyFill="1" applyBorder="1" applyAlignment="1">
      <alignment horizontal="center" vertical="center"/>
    </xf>
    <xf numFmtId="0" fontId="70" fillId="27" borderId="51" xfId="0" applyFont="1" applyFill="1" applyBorder="1" applyAlignment="1">
      <alignment horizontal="center" vertical="center"/>
    </xf>
    <xf numFmtId="0" fontId="70" fillId="27" borderId="18" xfId="0" applyFont="1" applyFill="1" applyBorder="1" applyAlignment="1">
      <alignment horizontal="center" vertical="center"/>
    </xf>
    <xf numFmtId="0" fontId="70" fillId="15" borderId="6" xfId="0" applyFont="1" applyFill="1" applyBorder="1" applyAlignment="1">
      <alignment horizontal="center" vertical="center"/>
    </xf>
    <xf numFmtId="0" fontId="70" fillId="15" borderId="51" xfId="0" applyFont="1" applyFill="1" applyBorder="1" applyAlignment="1">
      <alignment horizontal="center" vertical="center"/>
    </xf>
    <xf numFmtId="0" fontId="70" fillId="15" borderId="18" xfId="0" applyFont="1" applyFill="1" applyBorder="1" applyAlignment="1">
      <alignment horizontal="center" vertical="center"/>
    </xf>
    <xf numFmtId="0" fontId="0" fillId="0" borderId="40" xfId="0" applyBorder="1" applyAlignment="1">
      <alignment horizontal="center"/>
    </xf>
    <xf numFmtId="0" fontId="0" fillId="0" borderId="53" xfId="0" applyBorder="1" applyAlignment="1">
      <alignment horizontal="center"/>
    </xf>
    <xf numFmtId="0" fontId="14" fillId="51" borderId="12" xfId="83" applyFont="1" applyFill="1" applyBorder="1" applyAlignment="1" applyProtection="1">
      <alignment horizontal="left" vertical="center" wrapText="1" indent="1"/>
    </xf>
    <xf numFmtId="0" fontId="44" fillId="37" borderId="6" xfId="83" applyFont="1" applyFill="1" applyBorder="1" applyAlignment="1" applyProtection="1">
      <alignment horizontal="center" vertical="center" wrapText="1"/>
    </xf>
    <xf numFmtId="0" fontId="44" fillId="37" borderId="18" xfId="83" applyFont="1" applyFill="1" applyBorder="1" applyAlignment="1" applyProtection="1">
      <alignment horizontal="center" vertical="center" wrapText="1"/>
    </xf>
    <xf numFmtId="0" fontId="14" fillId="51" borderId="2" xfId="83" applyFont="1" applyFill="1" applyBorder="1" applyAlignment="1" applyProtection="1">
      <alignment horizontal="left" vertical="center" wrapText="1" indent="1"/>
    </xf>
    <xf numFmtId="0" fontId="101" fillId="0" borderId="0" xfId="83" applyFont="1" applyAlignment="1" applyProtection="1">
      <alignment horizontal="center" vertical="center" wrapText="1"/>
    </xf>
    <xf numFmtId="0" fontId="48" fillId="37" borderId="6" xfId="80" applyFill="1" applyBorder="1" applyAlignment="1" applyProtection="1">
      <alignment horizontal="center" vertical="center" wrapText="1"/>
    </xf>
    <xf numFmtId="0" fontId="48" fillId="37" borderId="18" xfId="80" applyFill="1" applyBorder="1" applyAlignment="1" applyProtection="1">
      <alignment horizontal="center" vertical="center" wrapText="1"/>
    </xf>
    <xf numFmtId="0" fontId="51" fillId="0" borderId="19" xfId="83" applyFont="1" applyFill="1" applyBorder="1" applyAlignment="1" applyProtection="1">
      <alignment horizontal="center" vertical="center"/>
    </xf>
    <xf numFmtId="0" fontId="49" fillId="37" borderId="6" xfId="83" applyFont="1" applyFill="1" applyBorder="1" applyAlignment="1" applyProtection="1">
      <alignment horizontal="center" vertical="center" wrapText="1"/>
    </xf>
    <xf numFmtId="0" fontId="51" fillId="0" borderId="12" xfId="83" applyFont="1" applyFill="1" applyBorder="1" applyAlignment="1" applyProtection="1">
      <alignment horizontal="left" vertical="center" wrapText="1" indent="1"/>
    </xf>
    <xf numFmtId="0" fontId="51" fillId="0" borderId="24" xfId="83" applyFont="1" applyFill="1" applyBorder="1" applyAlignment="1" applyProtection="1">
      <alignment horizontal="center" vertical="center"/>
    </xf>
    <xf numFmtId="0" fontId="14" fillId="51" borderId="2" xfId="83" applyFont="1" applyFill="1" applyBorder="1" applyAlignment="1" applyProtection="1">
      <alignment horizontal="left" vertical="center" indent="1"/>
    </xf>
    <xf numFmtId="0" fontId="51" fillId="0" borderId="2" xfId="83" applyFont="1" applyFill="1" applyBorder="1" applyAlignment="1" applyProtection="1">
      <alignment horizontal="center" vertical="center" wrapText="1"/>
    </xf>
    <xf numFmtId="0" fontId="51" fillId="0" borderId="7" xfId="83" applyFont="1" applyFill="1" applyBorder="1" applyAlignment="1" applyProtection="1">
      <alignment horizontal="center" vertical="center" wrapText="1"/>
    </xf>
    <xf numFmtId="0" fontId="52" fillId="0" borderId="19" xfId="83" applyFont="1" applyFill="1" applyBorder="1" applyAlignment="1" applyProtection="1">
      <alignment horizontal="center" vertical="center"/>
    </xf>
    <xf numFmtId="0" fontId="15" fillId="0" borderId="19" xfId="83" applyFont="1" applyFill="1" applyBorder="1" applyAlignment="1" applyProtection="1">
      <alignment horizontal="center" vertical="center"/>
    </xf>
    <xf numFmtId="0" fontId="51" fillId="0" borderId="12" xfId="83" applyFont="1" applyFill="1" applyBorder="1" applyAlignment="1" applyProtection="1">
      <alignment horizontal="left" vertical="center" indent="1"/>
    </xf>
    <xf numFmtId="0" fontId="14" fillId="0" borderId="12" xfId="83" applyFont="1" applyFill="1" applyBorder="1" applyAlignment="1" applyProtection="1">
      <alignment horizontal="left" vertical="center" indent="1"/>
    </xf>
    <xf numFmtId="0" fontId="51" fillId="0" borderId="7" xfId="83" applyFont="1" applyFill="1" applyBorder="1" applyAlignment="1" applyProtection="1">
      <alignment horizontal="left" vertical="center" indent="1"/>
    </xf>
    <xf numFmtId="0" fontId="14" fillId="0" borderId="7" xfId="83" applyFont="1" applyFill="1" applyBorder="1" applyAlignment="1" applyProtection="1">
      <alignment horizontal="left" vertical="center" indent="1"/>
    </xf>
    <xf numFmtId="0" fontId="14" fillId="0" borderId="0" xfId="83" applyFont="1" applyFill="1" applyBorder="1" applyAlignment="1" applyProtection="1">
      <alignment horizontal="center" vertical="center"/>
    </xf>
    <xf numFmtId="0" fontId="14" fillId="0" borderId="12" xfId="83" applyFont="1" applyFill="1" applyBorder="1" applyAlignment="1" applyProtection="1">
      <alignment horizontal="left" vertical="center" wrapText="1" indent="1"/>
    </xf>
    <xf numFmtId="0" fontId="14" fillId="51" borderId="8" xfId="83" applyFont="1" applyFill="1" applyBorder="1" applyAlignment="1" applyProtection="1">
      <alignment horizontal="left" vertical="center" indent="1"/>
    </xf>
    <xf numFmtId="0" fontId="14" fillId="51" borderId="7" xfId="83" applyFont="1" applyFill="1" applyBorder="1" applyAlignment="1" applyProtection="1">
      <alignment horizontal="left" vertical="center" indent="1"/>
    </xf>
    <xf numFmtId="0" fontId="53" fillId="0" borderId="0" xfId="83" applyFont="1" applyFill="1" applyAlignment="1" applyProtection="1">
      <alignment horizontal="center"/>
    </xf>
    <xf numFmtId="0" fontId="12" fillId="0" borderId="0" xfId="83" applyFont="1" applyFill="1" applyAlignment="1" applyProtection="1">
      <alignment horizontal="center"/>
    </xf>
    <xf numFmtId="0" fontId="51" fillId="0" borderId="2" xfId="83" applyFont="1" applyFill="1" applyBorder="1" applyAlignment="1" applyProtection="1">
      <alignment horizontal="center" vertical="center"/>
    </xf>
    <xf numFmtId="0" fontId="51" fillId="0" borderId="2" xfId="83" applyFont="1" applyFill="1" applyBorder="1" applyAlignment="1" applyProtection="1">
      <alignment horizontal="left" vertical="center" wrapText="1" indent="1"/>
    </xf>
    <xf numFmtId="0" fontId="14" fillId="0" borderId="2" xfId="83" applyFont="1" applyFill="1" applyBorder="1" applyAlignment="1" applyProtection="1">
      <alignment horizontal="left" vertical="center" wrapText="1" indent="1"/>
    </xf>
    <xf numFmtId="0" fontId="14" fillId="51" borderId="0" xfId="83" applyFont="1" applyFill="1" applyBorder="1" applyAlignment="1" applyProtection="1">
      <alignment horizontal="left" vertical="center" indent="1"/>
    </xf>
    <xf numFmtId="0" fontId="62" fillId="36" borderId="0" xfId="228" applyFont="1" applyFill="1" applyAlignment="1" applyProtection="1">
      <alignment horizontal="center" vertical="center" wrapText="1"/>
    </xf>
    <xf numFmtId="0" fontId="62" fillId="36" borderId="0" xfId="228" applyFont="1" applyFill="1" applyAlignment="1" applyProtection="1">
      <alignment horizontal="center" vertical="center"/>
    </xf>
    <xf numFmtId="0" fontId="14" fillId="51" borderId="0" xfId="83" applyFont="1" applyFill="1" applyBorder="1" applyAlignment="1" applyProtection="1">
      <alignment horizontal="left" vertical="center" wrapText="1" indent="1"/>
    </xf>
    <xf numFmtId="0" fontId="34" fillId="51" borderId="0" xfId="83" applyFont="1" applyFill="1" applyBorder="1" applyAlignment="1" applyProtection="1">
      <alignment horizontal="left" vertical="center" indent="1"/>
    </xf>
    <xf numFmtId="0" fontId="14" fillId="51" borderId="0" xfId="83" applyFont="1" applyFill="1" applyBorder="1" applyAlignment="1" applyProtection="1">
      <alignment horizontal="left" indent="1"/>
    </xf>
    <xf numFmtId="0" fontId="17" fillId="5" borderId="0" xfId="83" applyFont="1" applyFill="1" applyAlignment="1">
      <alignment horizontal="left"/>
    </xf>
    <xf numFmtId="0" fontId="21" fillId="0" borderId="4" xfId="83" applyFont="1" applyBorder="1" applyAlignment="1">
      <alignment horizontal="center" vertical="center"/>
    </xf>
    <xf numFmtId="0" fontId="17" fillId="8" borderId="20" xfId="83" applyFont="1" applyFill="1" applyBorder="1" applyAlignment="1">
      <alignment horizontal="center" vertical="center"/>
    </xf>
    <xf numFmtId="182" fontId="21" fillId="0" borderId="20" xfId="83" applyNumberFormat="1" applyFont="1" applyBorder="1" applyAlignment="1" applyProtection="1">
      <alignment horizontal="center" vertical="center"/>
      <protection locked="0"/>
    </xf>
    <xf numFmtId="0" fontId="63" fillId="0" borderId="0" xfId="228" applyFont="1" applyAlignment="1" applyProtection="1">
      <alignment horizontal="center"/>
    </xf>
    <xf numFmtId="0" fontId="63" fillId="5" borderId="0" xfId="228" applyFont="1" applyFill="1" applyAlignment="1" applyProtection="1">
      <alignment horizontal="center" vertical="center" wrapText="1"/>
    </xf>
    <xf numFmtId="0" fontId="21" fillId="5" borderId="0" xfId="83" applyFont="1" applyFill="1" applyAlignment="1">
      <alignment horizontal="left"/>
    </xf>
    <xf numFmtId="0" fontId="17" fillId="5" borderId="4" xfId="83" applyFont="1" applyFill="1" applyBorder="1" applyAlignment="1" applyProtection="1">
      <alignment horizontal="left" indent="1" shrinkToFit="1"/>
      <protection locked="0"/>
    </xf>
    <xf numFmtId="49" fontId="17" fillId="0" borderId="4" xfId="83" applyNumberFormat="1" applyFont="1" applyBorder="1" applyAlignment="1" applyProtection="1">
      <alignment horizontal="center" shrinkToFit="1"/>
      <protection locked="0"/>
    </xf>
    <xf numFmtId="0" fontId="17" fillId="5" borderId="22" xfId="83" applyFont="1" applyFill="1" applyBorder="1" applyAlignment="1" applyProtection="1">
      <alignment horizontal="left" indent="1" shrinkToFit="1"/>
      <protection locked="0"/>
    </xf>
    <xf numFmtId="49" fontId="17" fillId="0" borderId="22" xfId="83" applyNumberFormat="1" applyFont="1" applyBorder="1" applyAlignment="1" applyProtection="1">
      <alignment horizontal="center" shrinkToFit="1"/>
      <protection locked="0"/>
    </xf>
    <xf numFmtId="0" fontId="17" fillId="5" borderId="22" xfId="83" applyFont="1" applyFill="1" applyBorder="1" applyAlignment="1" applyProtection="1">
      <alignment horizontal="left" shrinkToFit="1"/>
      <protection locked="0"/>
    </xf>
    <xf numFmtId="0" fontId="17" fillId="0" borderId="4" xfId="83" applyFont="1" applyBorder="1" applyAlignment="1" applyProtection="1">
      <alignment horizontal="left" shrinkToFit="1"/>
      <protection locked="0"/>
    </xf>
    <xf numFmtId="0" fontId="14" fillId="5" borderId="0" xfId="83" applyFont="1" applyFill="1" applyAlignment="1">
      <alignment horizontal="center"/>
    </xf>
    <xf numFmtId="0" fontId="21" fillId="0" borderId="0" xfId="83" applyFont="1" applyAlignment="1">
      <alignment horizontal="left"/>
    </xf>
    <xf numFmtId="0" fontId="17" fillId="0" borderId="4" xfId="83" applyFont="1" applyBorder="1" applyAlignment="1" applyProtection="1">
      <alignment horizontal="left"/>
      <protection locked="0"/>
    </xf>
    <xf numFmtId="172" fontId="17" fillId="0" borderId="4" xfId="83" applyNumberFormat="1" applyFont="1" applyBorder="1" applyAlignment="1" applyProtection="1">
      <alignment horizontal="left" shrinkToFit="1"/>
      <protection locked="0"/>
    </xf>
    <xf numFmtId="0" fontId="21" fillId="0" borderId="4" xfId="83" applyFont="1" applyBorder="1" applyAlignment="1">
      <alignment horizontal="left" vertical="center" wrapText="1"/>
    </xf>
    <xf numFmtId="0" fontId="14" fillId="0" borderId="0" xfId="83" applyFont="1" applyAlignment="1">
      <alignment horizontal="center" vertical="center"/>
    </xf>
    <xf numFmtId="0" fontId="14" fillId="0" borderId="23" xfId="83" applyFont="1" applyBorder="1" applyAlignment="1">
      <alignment horizontal="left" vertical="center"/>
    </xf>
    <xf numFmtId="0" fontId="21" fillId="0" borderId="0" xfId="83" applyFont="1" applyAlignment="1">
      <alignment horizontal="left" wrapText="1"/>
    </xf>
    <xf numFmtId="0" fontId="17" fillId="0" borderId="4" xfId="83" applyFont="1" applyBorder="1" applyAlignment="1" applyProtection="1">
      <alignment horizontal="center" wrapText="1" shrinkToFit="1"/>
      <protection locked="0"/>
    </xf>
    <xf numFmtId="0" fontId="21" fillId="0" borderId="0" xfId="83" applyFont="1" applyAlignment="1">
      <alignment horizontal="right" vertical="center" wrapText="1"/>
    </xf>
    <xf numFmtId="14" fontId="21" fillId="0" borderId="0" xfId="83" applyNumberFormat="1" applyFont="1" applyAlignment="1">
      <alignment horizontal="center" vertical="center" wrapText="1"/>
    </xf>
    <xf numFmtId="0" fontId="21" fillId="0" borderId="0" xfId="83" applyFont="1" applyAlignment="1">
      <alignment horizontal="center" vertical="center"/>
    </xf>
    <xf numFmtId="0" fontId="17" fillId="0" borderId="4" xfId="83" applyFont="1" applyBorder="1" applyAlignment="1" applyProtection="1">
      <alignment horizontal="center"/>
      <protection locked="0"/>
    </xf>
    <xf numFmtId="0" fontId="17" fillId="0" borderId="0" xfId="83" applyFont="1" applyAlignment="1">
      <alignment horizontal="right"/>
    </xf>
    <xf numFmtId="0" fontId="15" fillId="0" borderId="0" xfId="83" applyFont="1" applyAlignment="1">
      <alignment horizontal="center" vertical="center" wrapText="1"/>
    </xf>
    <xf numFmtId="0" fontId="41" fillId="5" borderId="4" xfId="83" applyFont="1" applyFill="1" applyBorder="1" applyAlignment="1">
      <alignment horizontal="center" wrapText="1"/>
    </xf>
    <xf numFmtId="0" fontId="21" fillId="0" borderId="23" xfId="83" applyFont="1" applyBorder="1" applyAlignment="1">
      <alignment horizontal="left"/>
    </xf>
    <xf numFmtId="0" fontId="17" fillId="0" borderId="4" xfId="83" applyFont="1" applyBorder="1" applyAlignment="1" applyProtection="1">
      <alignment horizontal="left" indent="1"/>
      <protection locked="0"/>
    </xf>
    <xf numFmtId="0" fontId="17" fillId="0" borderId="0" xfId="83" applyFont="1" applyAlignment="1">
      <alignment horizontal="left"/>
    </xf>
    <xf numFmtId="0" fontId="17" fillId="0" borderId="22" xfId="83" applyFont="1" applyBorder="1" applyAlignment="1" applyProtection="1">
      <alignment horizontal="left"/>
      <protection locked="0"/>
    </xf>
    <xf numFmtId="0" fontId="17" fillId="0" borderId="22" xfId="83" applyFont="1" applyBorder="1" applyAlignment="1" applyProtection="1">
      <alignment horizontal="left" indent="1"/>
      <protection locked="0"/>
    </xf>
    <xf numFmtId="0" fontId="15" fillId="0" borderId="4" xfId="83" applyFont="1" applyBorder="1" applyAlignment="1" applyProtection="1">
      <alignment horizontal="left"/>
      <protection locked="0"/>
    </xf>
    <xf numFmtId="169" fontId="17" fillId="0" borderId="4" xfId="83" applyNumberFormat="1" applyFont="1" applyBorder="1" applyAlignment="1" applyProtection="1">
      <alignment horizontal="center"/>
      <protection locked="0"/>
    </xf>
    <xf numFmtId="178" fontId="17" fillId="5" borderId="4" xfId="83" applyNumberFormat="1" applyFont="1" applyFill="1" applyBorder="1" applyAlignment="1" applyProtection="1">
      <alignment horizontal="center"/>
      <protection locked="0"/>
    </xf>
    <xf numFmtId="0" fontId="21" fillId="5" borderId="0" xfId="83" applyFont="1" applyFill="1" applyAlignment="1">
      <alignment horizontal="center"/>
    </xf>
    <xf numFmtId="0" fontId="1" fillId="0" borderId="0" xfId="83" applyFont="1" applyAlignment="1">
      <alignment horizontal="center"/>
    </xf>
    <xf numFmtId="0" fontId="21" fillId="11" borderId="20" xfId="83" applyFont="1" applyFill="1" applyBorder="1" applyAlignment="1">
      <alignment horizontal="center" vertical="center"/>
    </xf>
    <xf numFmtId="0" fontId="14" fillId="2" borderId="23" xfId="83" applyFont="1" applyFill="1" applyBorder="1" applyAlignment="1">
      <alignment horizontal="left" wrapText="1"/>
    </xf>
    <xf numFmtId="0" fontId="17" fillId="5" borderId="4" xfId="83" applyFont="1" applyFill="1" applyBorder="1" applyAlignment="1">
      <alignment horizontal="center" vertical="center"/>
    </xf>
    <xf numFmtId="0" fontId="16" fillId="2" borderId="23" xfId="83" applyFont="1" applyFill="1" applyBorder="1" applyAlignment="1">
      <alignment horizontal="left" vertical="top"/>
    </xf>
    <xf numFmtId="0" fontId="16" fillId="5" borderId="23" xfId="83" applyFont="1" applyFill="1" applyBorder="1" applyAlignment="1">
      <alignment horizontal="left" vertical="top"/>
    </xf>
    <xf numFmtId="0" fontId="87" fillId="0" borderId="0" xfId="0" applyFont="1" applyBorder="1" applyAlignment="1" applyProtection="1">
      <alignment horizontal="center" vertical="top" wrapText="1" shrinkToFit="1"/>
    </xf>
    <xf numFmtId="0" fontId="89" fillId="0" borderId="0" xfId="0" applyFont="1" applyBorder="1" applyAlignment="1" applyProtection="1">
      <alignment horizontal="center" vertical="top" wrapText="1" shrinkToFit="1"/>
      <protection locked="0"/>
    </xf>
    <xf numFmtId="0" fontId="61" fillId="49" borderId="20" xfId="228" applyFill="1" applyBorder="1" applyAlignment="1" applyProtection="1">
      <alignment horizontal="center" vertical="center" wrapText="1"/>
    </xf>
    <xf numFmtId="0" fontId="15" fillId="0" borderId="4" xfId="0" applyFont="1" applyFill="1" applyBorder="1" applyAlignment="1" applyProtection="1">
      <alignment horizontal="left" vertical="top"/>
      <protection hidden="1"/>
    </xf>
    <xf numFmtId="0" fontId="13" fillId="0" borderId="0" xfId="0" applyFont="1" applyFill="1" applyAlignment="1" applyProtection="1">
      <alignment vertical="center"/>
      <protection hidden="1"/>
    </xf>
    <xf numFmtId="0" fontId="13" fillId="0" borderId="0" xfId="0" applyFont="1" applyFill="1" applyBorder="1" applyAlignment="1" applyProtection="1">
      <alignment vertical="center"/>
      <protection hidden="1"/>
    </xf>
    <xf numFmtId="0" fontId="25" fillId="40" borderId="28" xfId="228" applyFont="1" applyFill="1" applyBorder="1" applyAlignment="1" applyProtection="1">
      <alignment horizontal="center" vertical="center"/>
    </xf>
    <xf numFmtId="0" fontId="25" fillId="40" borderId="22" xfId="228" applyFont="1" applyFill="1" applyBorder="1" applyAlignment="1" applyProtection="1">
      <alignment horizontal="center" vertical="center"/>
    </xf>
    <xf numFmtId="0" fontId="14" fillId="0" borderId="0" xfId="0" applyFont="1" applyFill="1" applyAlignment="1" applyProtection="1">
      <alignment horizontal="left" vertical="center"/>
      <protection hidden="1"/>
    </xf>
    <xf numFmtId="0" fontId="14" fillId="0" borderId="33" xfId="0" applyFont="1" applyFill="1" applyBorder="1" applyAlignment="1" applyProtection="1">
      <alignment horizontal="left" vertical="center"/>
      <protection hidden="1"/>
    </xf>
    <xf numFmtId="0" fontId="20" fillId="40" borderId="10" xfId="0" applyFont="1" applyFill="1" applyBorder="1" applyAlignment="1" applyProtection="1">
      <alignment horizontal="center" vertical="center"/>
      <protection locked="0"/>
    </xf>
    <xf numFmtId="0" fontId="15" fillId="40" borderId="10" xfId="0" applyFont="1" applyFill="1" applyBorder="1" applyAlignment="1" applyProtection="1">
      <alignment horizontal="center" vertical="center"/>
      <protection locked="0"/>
    </xf>
    <xf numFmtId="0" fontId="20" fillId="40" borderId="20" xfId="0" applyFont="1" applyFill="1" applyBorder="1" applyAlignment="1" applyProtection="1">
      <alignment horizontal="center" vertical="center"/>
      <protection locked="0"/>
    </xf>
    <xf numFmtId="0" fontId="15" fillId="40" borderId="20" xfId="0" applyFont="1" applyFill="1" applyBorder="1" applyAlignment="1" applyProtection="1">
      <alignment horizontal="center" vertical="center"/>
      <protection locked="0"/>
    </xf>
    <xf numFmtId="0" fontId="17" fillId="0" borderId="20" xfId="0" applyFont="1" applyFill="1" applyBorder="1" applyAlignment="1" applyProtection="1">
      <alignment horizontal="left" vertical="center" wrapText="1"/>
    </xf>
    <xf numFmtId="0" fontId="20" fillId="0" borderId="20" xfId="0" applyFont="1" applyFill="1" applyBorder="1" applyAlignment="1" applyProtection="1">
      <alignment horizontal="left" vertical="center" wrapText="1"/>
    </xf>
    <xf numFmtId="0" fontId="17" fillId="0" borderId="28" xfId="0" applyFont="1" applyFill="1" applyBorder="1" applyAlignment="1" applyProtection="1">
      <alignment horizontal="left" vertical="center" wrapText="1"/>
    </xf>
    <xf numFmtId="0" fontId="17" fillId="0" borderId="27" xfId="0" applyFont="1" applyFill="1" applyBorder="1" applyAlignment="1" applyProtection="1">
      <alignment horizontal="left" vertical="center" wrapText="1"/>
    </xf>
    <xf numFmtId="0" fontId="20" fillId="9" borderId="20" xfId="0" applyFont="1" applyFill="1" applyBorder="1" applyAlignment="1" applyProtection="1">
      <alignment horizontal="center" vertical="center" wrapText="1"/>
      <protection locked="0"/>
    </xf>
    <xf numFmtId="184" fontId="15" fillId="40" borderId="28" xfId="0" applyNumberFormat="1" applyFont="1" applyFill="1" applyBorder="1" applyAlignment="1" applyProtection="1">
      <alignment horizontal="center" vertical="center"/>
      <protection hidden="1"/>
    </xf>
    <xf numFmtId="168" fontId="15" fillId="40" borderId="27" xfId="0" applyNumberFormat="1" applyFont="1" applyFill="1" applyBorder="1" applyAlignment="1" applyProtection="1">
      <alignment horizontal="center" vertical="center"/>
      <protection hidden="1"/>
    </xf>
    <xf numFmtId="184" fontId="15" fillId="40" borderId="20" xfId="0" applyNumberFormat="1" applyFont="1" applyFill="1" applyBorder="1" applyAlignment="1" applyProtection="1">
      <alignment horizontal="center" vertical="center"/>
      <protection hidden="1"/>
    </xf>
    <xf numFmtId="168" fontId="15" fillId="40" borderId="20" xfId="0" applyNumberFormat="1" applyFont="1" applyFill="1" applyBorder="1" applyAlignment="1" applyProtection="1">
      <alignment horizontal="center" vertical="center"/>
      <protection hidden="1"/>
    </xf>
    <xf numFmtId="184" fontId="15" fillId="0" borderId="20" xfId="0" applyNumberFormat="1" applyFont="1" applyFill="1" applyBorder="1" applyAlignment="1" applyProtection="1">
      <alignment horizontal="left" vertical="center" wrapText="1"/>
    </xf>
    <xf numFmtId="0" fontId="21" fillId="9" borderId="20" xfId="0" applyFont="1" applyFill="1" applyBorder="1" applyAlignment="1" applyProtection="1">
      <alignment horizontal="left" vertical="center" wrapText="1"/>
    </xf>
    <xf numFmtId="0" fontId="25" fillId="0" borderId="23" xfId="0" applyFont="1" applyFill="1" applyBorder="1" applyAlignment="1" applyProtection="1">
      <alignment horizontal="left"/>
      <protection hidden="1"/>
    </xf>
    <xf numFmtId="0" fontId="25" fillId="0" borderId="30" xfId="0" applyFont="1" applyFill="1" applyBorder="1" applyAlignment="1" applyProtection="1">
      <alignment horizontal="left"/>
      <protection hidden="1"/>
    </xf>
    <xf numFmtId="175" fontId="19" fillId="0" borderId="0" xfId="0" applyNumberFormat="1" applyFont="1" applyBorder="1" applyAlignment="1" applyProtection="1">
      <alignment horizontal="left"/>
      <protection hidden="1"/>
    </xf>
    <xf numFmtId="177" fontId="19" fillId="0" borderId="0" xfId="0" applyNumberFormat="1" applyFont="1" applyFill="1" applyBorder="1" applyAlignment="1" applyProtection="1">
      <alignment horizontal="left" vertical="top"/>
      <protection hidden="1"/>
    </xf>
    <xf numFmtId="184" fontId="15" fillId="48" borderId="28" xfId="0" applyNumberFormat="1" applyFont="1" applyFill="1" applyBorder="1" applyAlignment="1" applyProtection="1">
      <alignment horizontal="center" vertical="center"/>
    </xf>
    <xf numFmtId="168" fontId="14" fillId="48" borderId="27" xfId="0" applyNumberFormat="1" applyFont="1" applyFill="1" applyBorder="1" applyAlignment="1" applyProtection="1">
      <alignment horizontal="center" vertical="center"/>
    </xf>
    <xf numFmtId="184" fontId="15" fillId="48" borderId="20" xfId="0" applyNumberFormat="1" applyFont="1" applyFill="1" applyBorder="1" applyAlignment="1" applyProtection="1">
      <alignment horizontal="center" vertical="center"/>
    </xf>
    <xf numFmtId="168" fontId="14" fillId="48" borderId="20" xfId="0" applyNumberFormat="1" applyFont="1" applyFill="1" applyBorder="1" applyAlignment="1" applyProtection="1">
      <alignment horizontal="center" vertical="center"/>
    </xf>
    <xf numFmtId="0" fontId="17" fillId="0" borderId="20" xfId="0" applyFont="1" applyFill="1" applyBorder="1" applyAlignment="1" applyProtection="1">
      <alignment vertical="center" wrapText="1"/>
    </xf>
    <xf numFmtId="0" fontId="21" fillId="9" borderId="20" xfId="0" applyFont="1" applyFill="1" applyBorder="1" applyAlignment="1" applyProtection="1">
      <alignment horizontal="left" vertical="center" wrapText="1"/>
      <protection hidden="1"/>
    </xf>
    <xf numFmtId="0" fontId="20" fillId="9" borderId="20" xfId="0" applyNumberFormat="1" applyFont="1" applyFill="1" applyBorder="1" applyAlignment="1" applyProtection="1">
      <alignment horizontal="center" vertical="center" wrapText="1"/>
      <protection locked="0"/>
    </xf>
    <xf numFmtId="0" fontId="20" fillId="48" borderId="20" xfId="0" applyFont="1" applyFill="1" applyBorder="1" applyAlignment="1" applyProtection="1">
      <alignment horizontal="center" vertical="center"/>
      <protection locked="0" hidden="1"/>
    </xf>
    <xf numFmtId="0" fontId="15" fillId="48" borderId="20" xfId="0" applyFont="1" applyFill="1" applyBorder="1" applyAlignment="1" applyProtection="1">
      <alignment horizontal="center" vertical="center"/>
      <protection locked="0" hidden="1"/>
    </xf>
    <xf numFmtId="0" fontId="17" fillId="0" borderId="20" xfId="0" applyFont="1" applyFill="1" applyBorder="1" applyAlignment="1" applyProtection="1">
      <alignment horizontal="left" vertical="center" wrapText="1"/>
      <protection hidden="1"/>
    </xf>
    <xf numFmtId="0" fontId="20" fillId="0" borderId="20" xfId="0" applyFont="1" applyFill="1" applyBorder="1" applyAlignment="1" applyProtection="1">
      <alignment horizontal="left" vertical="center" wrapText="1"/>
      <protection hidden="1"/>
    </xf>
    <xf numFmtId="0" fontId="17" fillId="0" borderId="28" xfId="0" applyFont="1" applyFill="1" applyBorder="1" applyAlignment="1" applyProtection="1">
      <alignment horizontal="left" vertical="center" wrapText="1"/>
      <protection hidden="1"/>
    </xf>
    <xf numFmtId="0" fontId="20" fillId="0" borderId="27" xfId="0" applyFont="1" applyFill="1" applyBorder="1" applyAlignment="1" applyProtection="1">
      <alignment horizontal="left" vertical="center" wrapText="1"/>
      <protection hidden="1"/>
    </xf>
    <xf numFmtId="0" fontId="61" fillId="48" borderId="20" xfId="228" applyFill="1" applyBorder="1" applyAlignment="1" applyProtection="1">
      <alignment horizontal="center" vertical="center"/>
    </xf>
    <xf numFmtId="177" fontId="19" fillId="0" borderId="0" xfId="0" applyNumberFormat="1" applyFont="1" applyBorder="1" applyAlignment="1" applyProtection="1">
      <alignment horizontal="left" vertical="top"/>
      <protection hidden="1"/>
    </xf>
    <xf numFmtId="177" fontId="19" fillId="0" borderId="33" xfId="0" applyNumberFormat="1" applyFont="1" applyBorder="1" applyAlignment="1" applyProtection="1">
      <alignment horizontal="left" vertical="top"/>
      <protection hidden="1"/>
    </xf>
    <xf numFmtId="175" fontId="19" fillId="0" borderId="0" xfId="0" applyNumberFormat="1" applyFont="1" applyAlignment="1" applyProtection="1">
      <alignment horizontal="left"/>
      <protection hidden="1"/>
    </xf>
    <xf numFmtId="0" fontId="12" fillId="0" borderId="0" xfId="0" applyFont="1" applyAlignment="1" applyProtection="1">
      <alignment vertical="center"/>
      <protection hidden="1"/>
    </xf>
    <xf numFmtId="0" fontId="12" fillId="0" borderId="33" xfId="0" applyFont="1" applyBorder="1" applyAlignment="1" applyProtection="1">
      <alignment vertical="center"/>
      <protection hidden="1"/>
    </xf>
    <xf numFmtId="0" fontId="21" fillId="0" borderId="20" xfId="0" applyFont="1" applyFill="1" applyBorder="1" applyAlignment="1" applyProtection="1">
      <alignment horizontal="left" vertical="center" wrapText="1"/>
      <protection hidden="1"/>
    </xf>
    <xf numFmtId="14" fontId="17" fillId="0" borderId="28" xfId="0" applyNumberFormat="1" applyFont="1" applyFill="1" applyBorder="1" applyAlignment="1" applyProtection="1">
      <alignment horizontal="left" vertical="center" wrapText="1"/>
      <protection hidden="1"/>
    </xf>
    <xf numFmtId="14" fontId="17" fillId="0" borderId="27" xfId="0" applyNumberFormat="1" applyFont="1" applyFill="1" applyBorder="1" applyAlignment="1" applyProtection="1">
      <alignment horizontal="left" vertical="center" wrapText="1"/>
      <protection hidden="1"/>
    </xf>
    <xf numFmtId="0" fontId="20" fillId="41" borderId="20" xfId="0" applyFont="1" applyFill="1" applyBorder="1" applyAlignment="1" applyProtection="1">
      <alignment horizontal="center" vertical="center"/>
      <protection locked="0" hidden="1"/>
    </xf>
    <xf numFmtId="0" fontId="15" fillId="41" borderId="20" xfId="0" applyFont="1" applyFill="1" applyBorder="1" applyAlignment="1" applyProtection="1">
      <alignment horizontal="center" vertical="center"/>
      <protection locked="0" hidden="1"/>
    </xf>
    <xf numFmtId="0" fontId="61" fillId="41" borderId="20" xfId="228" applyFill="1" applyBorder="1" applyAlignment="1" applyProtection="1">
      <alignment horizontal="center" vertical="center"/>
    </xf>
    <xf numFmtId="177" fontId="19" fillId="0" borderId="0" xfId="0" applyNumberFormat="1" applyFont="1" applyAlignment="1" applyProtection="1">
      <alignment horizontal="left" vertical="top"/>
      <protection hidden="1"/>
    </xf>
    <xf numFmtId="0" fontId="14" fillId="0" borderId="0" xfId="0" applyFont="1" applyAlignment="1" applyProtection="1">
      <alignment vertical="center"/>
      <protection hidden="1"/>
    </xf>
    <xf numFmtId="0" fontId="14" fillId="0" borderId="33" xfId="0" applyFont="1" applyBorder="1" applyAlignment="1" applyProtection="1">
      <alignment vertical="center"/>
      <protection hidden="1"/>
    </xf>
    <xf numFmtId="0" fontId="14" fillId="0" borderId="0" xfId="0" applyFont="1" applyBorder="1" applyAlignment="1" applyProtection="1">
      <alignment vertical="center"/>
      <protection hidden="1"/>
    </xf>
    <xf numFmtId="184" fontId="15" fillId="41" borderId="28" xfId="0" applyNumberFormat="1" applyFont="1" applyFill="1" applyBorder="1" applyAlignment="1" applyProtection="1">
      <alignment horizontal="center" vertical="center"/>
    </xf>
    <xf numFmtId="168" fontId="14" fillId="41" borderId="27" xfId="0" applyNumberFormat="1" applyFont="1" applyFill="1" applyBorder="1" applyAlignment="1" applyProtection="1">
      <alignment horizontal="center" vertical="center"/>
    </xf>
    <xf numFmtId="184" fontId="15" fillId="41" borderId="20" xfId="0" applyNumberFormat="1" applyFont="1" applyFill="1" applyBorder="1" applyAlignment="1" applyProtection="1">
      <alignment horizontal="center" vertical="center"/>
    </xf>
    <xf numFmtId="168" fontId="14" fillId="41" borderId="20" xfId="0" applyNumberFormat="1" applyFont="1" applyFill="1" applyBorder="1" applyAlignment="1" applyProtection="1">
      <alignment horizontal="center" vertical="center"/>
    </xf>
    <xf numFmtId="0" fontId="21" fillId="9" borderId="31" xfId="0" applyFont="1" applyFill="1" applyBorder="1" applyAlignment="1" applyProtection="1">
      <alignment horizontal="left" vertical="center" wrapText="1"/>
      <protection hidden="1"/>
    </xf>
    <xf numFmtId="0" fontId="20" fillId="9" borderId="31"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vertical="center" wrapText="1"/>
      <protection hidden="1"/>
    </xf>
    <xf numFmtId="184" fontId="17" fillId="0" borderId="20" xfId="0" applyNumberFormat="1" applyFont="1" applyFill="1" applyBorder="1" applyAlignment="1" applyProtection="1">
      <alignment vertical="center" wrapText="1"/>
      <protection hidden="1"/>
    </xf>
    <xf numFmtId="0" fontId="12" fillId="0" borderId="0" xfId="0" applyFont="1" applyAlignment="1" applyProtection="1">
      <protection hidden="1"/>
    </xf>
    <xf numFmtId="0" fontId="12" fillId="0" borderId="33" xfId="0" applyFont="1" applyBorder="1" applyAlignment="1" applyProtection="1">
      <protection hidden="1"/>
    </xf>
    <xf numFmtId="0" fontId="22" fillId="0" borderId="0" xfId="0" applyFont="1" applyAlignment="1" applyProtection="1">
      <protection hidden="1"/>
    </xf>
    <xf numFmtId="0" fontId="22" fillId="0" borderId="33" xfId="0" applyFont="1" applyBorder="1" applyAlignment="1" applyProtection="1">
      <protection hidden="1"/>
    </xf>
    <xf numFmtId="184" fontId="15" fillId="42" borderId="28" xfId="0" applyNumberFormat="1" applyFont="1" applyFill="1" applyBorder="1" applyAlignment="1" applyProtection="1">
      <alignment horizontal="center" vertical="center"/>
      <protection hidden="1"/>
    </xf>
    <xf numFmtId="184" fontId="15" fillId="42" borderId="27" xfId="0" applyNumberFormat="1" applyFont="1" applyFill="1" applyBorder="1" applyAlignment="1" applyProtection="1">
      <alignment horizontal="center" vertical="center"/>
      <protection hidden="1"/>
    </xf>
    <xf numFmtId="184" fontId="15" fillId="42" borderId="20" xfId="0" applyNumberFormat="1" applyFont="1" applyFill="1" applyBorder="1" applyAlignment="1" applyProtection="1">
      <alignment horizontal="center" vertical="center"/>
      <protection hidden="1"/>
    </xf>
    <xf numFmtId="0" fontId="20" fillId="9" borderId="31" xfId="0" applyNumberFormat="1"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hidden="1"/>
    </xf>
    <xf numFmtId="0" fontId="17" fillId="0" borderId="28" xfId="0" applyFont="1" applyBorder="1" applyAlignment="1" applyProtection="1">
      <alignment horizontal="left" vertical="center" wrapText="1"/>
      <protection hidden="1"/>
    </xf>
    <xf numFmtId="0" fontId="17" fillId="0" borderId="27" xfId="0" applyFont="1" applyBorder="1" applyAlignment="1" applyProtection="1">
      <alignment horizontal="left" vertical="center" wrapText="1"/>
      <protection hidden="1"/>
    </xf>
    <xf numFmtId="0" fontId="20" fillId="42" borderId="20" xfId="0" applyNumberFormat="1" applyFont="1" applyFill="1" applyBorder="1" applyAlignment="1" applyProtection="1">
      <alignment horizontal="center" vertical="center"/>
      <protection locked="0" hidden="1"/>
    </xf>
    <xf numFmtId="0" fontId="61" fillId="42" borderId="20" xfId="228" applyFill="1" applyBorder="1" applyAlignment="1" applyProtection="1">
      <alignment horizontal="center" vertical="center"/>
    </xf>
    <xf numFmtId="0" fontId="17" fillId="0" borderId="0" xfId="0" applyFont="1" applyAlignment="1" applyProtection="1">
      <protection hidden="1"/>
    </xf>
    <xf numFmtId="0" fontId="17" fillId="0" borderId="33" xfId="0" applyFont="1" applyBorder="1" applyAlignment="1" applyProtection="1">
      <protection hidden="1"/>
    </xf>
    <xf numFmtId="0" fontId="61" fillId="43" borderId="20" xfId="228" applyFill="1" applyBorder="1" applyAlignment="1" applyProtection="1">
      <alignment horizontal="center" vertical="center"/>
    </xf>
    <xf numFmtId="0" fontId="25" fillId="0" borderId="23" xfId="0" applyFont="1" applyFill="1" applyBorder="1" applyAlignment="1" applyProtection="1">
      <alignment horizontal="left" wrapText="1"/>
      <protection hidden="1"/>
    </xf>
    <xf numFmtId="0" fontId="25" fillId="0" borderId="30" xfId="0" applyFont="1" applyFill="1" applyBorder="1" applyAlignment="1" applyProtection="1">
      <alignment horizontal="left" wrapText="1"/>
      <protection hidden="1"/>
    </xf>
    <xf numFmtId="0" fontId="17" fillId="5" borderId="20" xfId="0" applyFont="1" applyFill="1" applyBorder="1" applyAlignment="1" applyProtection="1">
      <alignment horizontal="left" vertical="center" wrapText="1"/>
    </xf>
    <xf numFmtId="170" fontId="17" fillId="0" borderId="28" xfId="0" applyNumberFormat="1" applyFont="1" applyFill="1" applyBorder="1" applyAlignment="1" applyProtection="1">
      <alignment horizontal="left" vertical="center" wrapText="1"/>
    </xf>
    <xf numFmtId="170" fontId="17" fillId="0" borderId="27" xfId="0" applyNumberFormat="1"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20" fillId="43" borderId="20" xfId="0" applyFont="1" applyFill="1" applyBorder="1" applyAlignment="1" applyProtection="1">
      <alignment horizontal="center" vertical="center"/>
      <protection locked="0"/>
    </xf>
    <xf numFmtId="0" fontId="15" fillId="43" borderId="20" xfId="0" applyFont="1" applyFill="1" applyBorder="1" applyAlignment="1" applyProtection="1">
      <alignment horizontal="center" vertical="center"/>
      <protection locked="0"/>
    </xf>
    <xf numFmtId="184" fontId="15" fillId="43" borderId="28" xfId="0" applyNumberFormat="1" applyFont="1" applyFill="1" applyBorder="1" applyAlignment="1" applyProtection="1">
      <alignment horizontal="center" vertical="center"/>
    </xf>
    <xf numFmtId="168" fontId="14" fillId="43" borderId="27" xfId="0" applyNumberFormat="1" applyFont="1" applyFill="1" applyBorder="1" applyAlignment="1" applyProtection="1">
      <alignment horizontal="center" vertical="center"/>
    </xf>
    <xf numFmtId="184" fontId="15" fillId="43" borderId="20" xfId="0" applyNumberFormat="1" applyFont="1" applyFill="1" applyBorder="1" applyAlignment="1" applyProtection="1">
      <alignment horizontal="center" vertical="center"/>
    </xf>
    <xf numFmtId="168" fontId="14" fillId="43" borderId="20" xfId="0" applyNumberFormat="1" applyFont="1" applyFill="1" applyBorder="1" applyAlignment="1" applyProtection="1">
      <alignment horizontal="center" vertical="center"/>
    </xf>
    <xf numFmtId="0" fontId="13" fillId="0" borderId="0" xfId="0" applyFont="1" applyAlignment="1" applyProtection="1">
      <protection hidden="1"/>
    </xf>
    <xf numFmtId="0" fontId="13" fillId="0" borderId="33" xfId="0" applyFont="1" applyBorder="1" applyAlignment="1" applyProtection="1">
      <protection hidden="1"/>
    </xf>
    <xf numFmtId="0" fontId="61" fillId="44" borderId="20" xfId="228" applyFill="1" applyBorder="1" applyAlignment="1" applyProtection="1">
      <alignment horizontal="center" vertical="center"/>
    </xf>
    <xf numFmtId="177" fontId="19" fillId="0" borderId="33" xfId="0" applyNumberFormat="1" applyFont="1" applyFill="1" applyBorder="1" applyAlignment="1" applyProtection="1">
      <alignment horizontal="left" vertical="top"/>
      <protection hidden="1"/>
    </xf>
    <xf numFmtId="0" fontId="20" fillId="44" borderId="20" xfId="0" applyFont="1" applyFill="1" applyBorder="1" applyAlignment="1" applyProtection="1">
      <alignment horizontal="center" vertical="center"/>
      <protection locked="0" hidden="1"/>
    </xf>
    <xf numFmtId="0" fontId="15" fillId="44" borderId="20" xfId="0" applyFont="1" applyFill="1" applyBorder="1" applyAlignment="1" applyProtection="1">
      <alignment horizontal="center" vertical="center"/>
      <protection locked="0" hidden="1"/>
    </xf>
    <xf numFmtId="0" fontId="17" fillId="0" borderId="28" xfId="0" applyNumberFormat="1" applyFont="1" applyFill="1" applyBorder="1" applyAlignment="1" applyProtection="1">
      <alignment vertical="center" wrapText="1"/>
      <protection hidden="1"/>
    </xf>
    <xf numFmtId="0" fontId="17" fillId="0" borderId="27" xfId="0" applyNumberFormat="1" applyFont="1" applyFill="1" applyBorder="1" applyAlignment="1" applyProtection="1">
      <alignment vertical="center" wrapText="1"/>
      <protection hidden="1"/>
    </xf>
    <xf numFmtId="184" fontId="15" fillId="44" borderId="28" xfId="0" applyNumberFormat="1" applyFont="1" applyFill="1" applyBorder="1" applyAlignment="1" applyProtection="1">
      <alignment horizontal="center" vertical="center"/>
    </xf>
    <xf numFmtId="168" fontId="14" fillId="44" borderId="27" xfId="0" applyNumberFormat="1" applyFont="1" applyFill="1" applyBorder="1" applyAlignment="1" applyProtection="1">
      <alignment horizontal="center" vertical="center"/>
    </xf>
    <xf numFmtId="184" fontId="15" fillId="44" borderId="20" xfId="0" applyNumberFormat="1" applyFont="1" applyFill="1" applyBorder="1" applyAlignment="1" applyProtection="1">
      <alignment horizontal="center" vertical="center"/>
    </xf>
    <xf numFmtId="168" fontId="14" fillId="44" borderId="20" xfId="0" applyNumberFormat="1" applyFont="1" applyFill="1" applyBorder="1" applyAlignment="1" applyProtection="1">
      <alignment horizontal="center" vertical="center"/>
    </xf>
    <xf numFmtId="0" fontId="20" fillId="45" borderId="20" xfId="0" applyFont="1" applyFill="1" applyBorder="1" applyAlignment="1" applyProtection="1">
      <alignment horizontal="center" vertical="center"/>
      <protection locked="0" hidden="1"/>
    </xf>
    <xf numFmtId="0" fontId="15" fillId="45" borderId="20" xfId="0" applyFont="1" applyFill="1" applyBorder="1" applyAlignment="1" applyProtection="1">
      <alignment horizontal="center" vertical="center"/>
      <protection locked="0" hidden="1"/>
    </xf>
    <xf numFmtId="184" fontId="15" fillId="45" borderId="28" xfId="0" applyNumberFormat="1" applyFont="1" applyFill="1" applyBorder="1" applyAlignment="1" applyProtection="1">
      <alignment horizontal="center" vertical="center"/>
      <protection hidden="1"/>
    </xf>
    <xf numFmtId="184" fontId="15" fillId="45" borderId="27" xfId="0" applyNumberFormat="1" applyFont="1" applyFill="1" applyBorder="1" applyAlignment="1" applyProtection="1">
      <alignment horizontal="center" vertical="center"/>
      <protection hidden="1"/>
    </xf>
    <xf numFmtId="0" fontId="61" fillId="45" borderId="20" xfId="228" applyFill="1" applyBorder="1" applyAlignment="1" applyProtection="1">
      <alignment horizontal="center" vertical="center"/>
    </xf>
    <xf numFmtId="184" fontId="15" fillId="45" borderId="20" xfId="0" applyNumberFormat="1" applyFont="1" applyFill="1" applyBorder="1" applyAlignment="1" applyProtection="1">
      <alignment horizontal="center" vertical="center"/>
      <protection hidden="1"/>
    </xf>
    <xf numFmtId="0" fontId="12" fillId="0" borderId="0" xfId="0" applyFont="1" applyBorder="1" applyAlignment="1" applyProtection="1">
      <protection hidden="1"/>
    </xf>
    <xf numFmtId="0" fontId="17" fillId="0" borderId="27" xfId="0" applyFont="1" applyFill="1" applyBorder="1" applyAlignment="1" applyProtection="1">
      <alignment horizontal="left" vertical="center" wrapText="1"/>
      <protection hidden="1"/>
    </xf>
    <xf numFmtId="0" fontId="61" fillId="50" borderId="20" xfId="228" applyFill="1" applyBorder="1" applyAlignment="1" applyProtection="1">
      <alignment horizontal="center" vertical="center"/>
    </xf>
    <xf numFmtId="175" fontId="19" fillId="0" borderId="0" xfId="0" applyNumberFormat="1" applyFont="1" applyFill="1" applyBorder="1" applyAlignment="1" applyProtection="1">
      <alignment horizontal="left"/>
      <protection hidden="1"/>
    </xf>
    <xf numFmtId="0" fontId="19" fillId="0" borderId="0" xfId="0" applyNumberFormat="1" applyFont="1" applyFill="1" applyBorder="1" applyAlignment="1" applyProtection="1">
      <alignment horizontal="left"/>
      <protection hidden="1"/>
    </xf>
    <xf numFmtId="177" fontId="19" fillId="0" borderId="0" xfId="0" applyNumberFormat="1" applyFont="1" applyFill="1" applyAlignment="1" applyProtection="1">
      <alignment horizontal="left" vertical="top"/>
      <protection hidden="1"/>
    </xf>
    <xf numFmtId="0" fontId="19" fillId="0" borderId="0" xfId="0" applyFont="1" applyFill="1" applyAlignment="1" applyProtection="1">
      <alignment horizontal="left" vertical="top"/>
      <protection hidden="1"/>
    </xf>
    <xf numFmtId="0" fontId="19" fillId="0" borderId="33" xfId="0" applyFont="1" applyFill="1" applyBorder="1" applyAlignment="1" applyProtection="1">
      <alignment horizontal="left" vertical="top"/>
      <protection hidden="1"/>
    </xf>
    <xf numFmtId="0" fontId="13" fillId="0" borderId="0" xfId="0" applyFont="1" applyFill="1" applyAlignment="1" applyProtection="1">
      <protection hidden="1"/>
    </xf>
    <xf numFmtId="0" fontId="13" fillId="0" borderId="33" xfId="0" applyFont="1" applyFill="1" applyBorder="1" applyAlignment="1" applyProtection="1">
      <protection hidden="1"/>
    </xf>
    <xf numFmtId="0" fontId="13" fillId="0" borderId="0" xfId="0" applyFont="1" applyFill="1" applyBorder="1" applyAlignment="1" applyProtection="1">
      <protection hidden="1"/>
    </xf>
    <xf numFmtId="0" fontId="20" fillId="50" borderId="20" xfId="0" applyFont="1" applyFill="1" applyBorder="1" applyAlignment="1" applyProtection="1">
      <alignment horizontal="center" vertical="center"/>
      <protection locked="0" hidden="1"/>
    </xf>
    <xf numFmtId="0" fontId="15" fillId="50" borderId="20" xfId="0" applyFont="1" applyFill="1" applyBorder="1" applyAlignment="1" applyProtection="1">
      <alignment horizontal="center" vertical="center"/>
      <protection locked="0" hidden="1"/>
    </xf>
    <xf numFmtId="184" fontId="15" fillId="50" borderId="28" xfId="0" applyNumberFormat="1" applyFont="1" applyFill="1" applyBorder="1" applyAlignment="1" applyProtection="1">
      <alignment horizontal="center" vertical="center"/>
    </xf>
    <xf numFmtId="168" fontId="14" fillId="50" borderId="27" xfId="0" applyNumberFormat="1" applyFont="1" applyFill="1" applyBorder="1" applyAlignment="1" applyProtection="1">
      <alignment horizontal="center" vertical="center"/>
    </xf>
    <xf numFmtId="184" fontId="15" fillId="50" borderId="20" xfId="0" applyNumberFormat="1" applyFont="1" applyFill="1" applyBorder="1" applyAlignment="1" applyProtection="1">
      <alignment horizontal="center" vertical="center"/>
    </xf>
    <xf numFmtId="168" fontId="14" fillId="50" borderId="20" xfId="0" applyNumberFormat="1" applyFont="1" applyFill="1" applyBorder="1" applyAlignment="1" applyProtection="1">
      <alignment horizontal="center" vertical="center"/>
    </xf>
    <xf numFmtId="0" fontId="61" fillId="47" borderId="20" xfId="228" applyFill="1" applyBorder="1" applyAlignment="1" applyProtection="1">
      <alignment horizontal="center" vertical="center"/>
    </xf>
    <xf numFmtId="0" fontId="20" fillId="9" borderId="31" xfId="0" applyNumberFormat="1" applyFont="1" applyFill="1" applyBorder="1" applyAlignment="1" applyProtection="1">
      <alignment horizontal="center" vertical="center" wrapText="1"/>
      <protection locked="0" hidden="1"/>
    </xf>
    <xf numFmtId="0" fontId="20" fillId="47" borderId="20" xfId="0" applyFont="1" applyFill="1" applyBorder="1" applyAlignment="1" applyProtection="1">
      <alignment horizontal="center" vertical="center"/>
      <protection locked="0" hidden="1"/>
    </xf>
    <xf numFmtId="0" fontId="15" fillId="47" borderId="20" xfId="0" applyFont="1" applyFill="1" applyBorder="1" applyAlignment="1" applyProtection="1">
      <alignment horizontal="center" vertical="center"/>
      <protection locked="0" hidden="1"/>
    </xf>
    <xf numFmtId="184" fontId="15" fillId="47" borderId="28" xfId="0" applyNumberFormat="1" applyFont="1" applyFill="1" applyBorder="1" applyAlignment="1" applyProtection="1">
      <alignment horizontal="center" vertical="center"/>
      <protection hidden="1"/>
    </xf>
    <xf numFmtId="168" fontId="13" fillId="47" borderId="27" xfId="0" applyNumberFormat="1" applyFont="1" applyFill="1" applyBorder="1" applyAlignment="1" applyProtection="1">
      <alignment horizontal="center" vertical="center"/>
      <protection hidden="1"/>
    </xf>
    <xf numFmtId="184" fontId="15" fillId="47" borderId="20" xfId="0" applyNumberFormat="1" applyFont="1" applyFill="1" applyBorder="1" applyAlignment="1" applyProtection="1">
      <alignment horizontal="center" vertical="center"/>
      <protection hidden="1"/>
    </xf>
    <xf numFmtId="0" fontId="19" fillId="0" borderId="0" xfId="0" applyFont="1" applyAlignment="1" applyProtection="1">
      <alignment horizontal="left" vertical="top"/>
      <protection hidden="1"/>
    </xf>
    <xf numFmtId="0" fontId="19" fillId="0" borderId="33" xfId="0" applyFont="1" applyBorder="1" applyAlignment="1" applyProtection="1">
      <alignment horizontal="left" vertical="top"/>
      <protection hidden="1"/>
    </xf>
    <xf numFmtId="0" fontId="61" fillId="30" borderId="20" xfId="228" applyFill="1" applyBorder="1" applyAlignment="1" applyProtection="1">
      <alignment horizontal="center" vertical="center"/>
    </xf>
    <xf numFmtId="0" fontId="20" fillId="9" borderId="62" xfId="0" applyNumberFormat="1" applyFont="1" applyFill="1" applyBorder="1" applyAlignment="1" applyProtection="1">
      <alignment horizontal="center" vertical="center" wrapText="1"/>
      <protection locked="0"/>
    </xf>
    <xf numFmtId="0" fontId="20" fillId="30" borderId="20" xfId="0" applyFont="1" applyFill="1" applyBorder="1" applyAlignment="1" applyProtection="1">
      <alignment horizontal="center" vertical="center"/>
      <protection locked="0" hidden="1"/>
    </xf>
    <xf numFmtId="0" fontId="15" fillId="30" borderId="20" xfId="0" applyFont="1" applyFill="1" applyBorder="1" applyAlignment="1" applyProtection="1">
      <alignment horizontal="center" vertical="center"/>
      <protection locked="0" hidden="1"/>
    </xf>
    <xf numFmtId="0" fontId="21" fillId="9" borderId="62" xfId="0" applyFont="1" applyFill="1" applyBorder="1" applyAlignment="1" applyProtection="1">
      <alignment horizontal="left" vertical="center" wrapText="1"/>
      <protection hidden="1"/>
    </xf>
    <xf numFmtId="184" fontId="15" fillId="30" borderId="64" xfId="0" applyNumberFormat="1" applyFont="1" applyFill="1" applyBorder="1" applyAlignment="1" applyProtection="1">
      <alignment horizontal="center" vertical="center"/>
    </xf>
    <xf numFmtId="168" fontId="14" fillId="30" borderId="65" xfId="0" applyNumberFormat="1" applyFont="1" applyFill="1" applyBorder="1" applyAlignment="1" applyProtection="1">
      <alignment horizontal="center" vertical="center"/>
    </xf>
    <xf numFmtId="184" fontId="15" fillId="30" borderId="61" xfId="0" applyNumberFormat="1" applyFont="1" applyFill="1" applyBorder="1" applyAlignment="1" applyProtection="1">
      <alignment horizontal="center" vertical="center"/>
    </xf>
    <xf numFmtId="168" fontId="14" fillId="30" borderId="61" xfId="0" applyNumberFormat="1" applyFont="1" applyFill="1" applyBorder="1" applyAlignment="1" applyProtection="1">
      <alignment horizontal="center" vertical="center"/>
    </xf>
    <xf numFmtId="0" fontId="17" fillId="0" borderId="60" xfId="0" applyFont="1" applyFill="1" applyBorder="1" applyAlignment="1" applyProtection="1">
      <alignment vertical="center" wrapText="1"/>
      <protection hidden="1"/>
    </xf>
    <xf numFmtId="0" fontId="17" fillId="0" borderId="61" xfId="0" applyFont="1" applyFill="1" applyBorder="1" applyAlignment="1" applyProtection="1">
      <alignment vertical="center" wrapText="1"/>
      <protection hidden="1"/>
    </xf>
    <xf numFmtId="0" fontId="19" fillId="0" borderId="0" xfId="0" applyNumberFormat="1" applyFont="1" applyBorder="1" applyAlignment="1" applyProtection="1">
      <alignment horizontal="left"/>
      <protection hidden="1"/>
    </xf>
    <xf numFmtId="184" fontId="19" fillId="0" borderId="0" xfId="0" applyNumberFormat="1" applyFont="1" applyAlignment="1" applyProtection="1">
      <alignment horizontal="left" vertical="top"/>
      <protection hidden="1"/>
    </xf>
    <xf numFmtId="184" fontId="19" fillId="0" borderId="3" xfId="0" applyNumberFormat="1" applyFont="1" applyBorder="1" applyAlignment="1" applyProtection="1">
      <alignment horizontal="left" vertical="top"/>
      <protection hidden="1"/>
    </xf>
    <xf numFmtId="0" fontId="14" fillId="0" borderId="0" xfId="0" applyFont="1" applyAlignment="1" applyProtection="1">
      <protection hidden="1"/>
    </xf>
    <xf numFmtId="0" fontId="14" fillId="0" borderId="3" xfId="0" applyFont="1" applyBorder="1" applyAlignment="1" applyProtection="1">
      <protection hidden="1"/>
    </xf>
    <xf numFmtId="0" fontId="25" fillId="31" borderId="20" xfId="228" applyFont="1" applyFill="1" applyBorder="1" applyAlignment="1" applyProtection="1">
      <alignment horizontal="center" vertical="center"/>
    </xf>
    <xf numFmtId="0" fontId="20" fillId="31" borderId="20" xfId="0" applyFont="1" applyFill="1" applyBorder="1" applyAlignment="1" applyProtection="1">
      <alignment horizontal="center" vertical="center"/>
      <protection locked="0" hidden="1"/>
    </xf>
    <xf numFmtId="0" fontId="14" fillId="31" borderId="20" xfId="0" applyFont="1" applyFill="1" applyBorder="1" applyAlignment="1" applyProtection="1">
      <alignment horizontal="center" vertical="center"/>
      <protection locked="0" hidden="1"/>
    </xf>
    <xf numFmtId="184" fontId="15" fillId="31" borderId="28" xfId="0" applyNumberFormat="1" applyFont="1" applyFill="1" applyBorder="1" applyAlignment="1" applyProtection="1">
      <alignment horizontal="center" vertical="center"/>
      <protection hidden="1"/>
    </xf>
    <xf numFmtId="168" fontId="15" fillId="31" borderId="27" xfId="0" applyNumberFormat="1" applyFont="1" applyFill="1" applyBorder="1" applyAlignment="1" applyProtection="1">
      <alignment horizontal="center" vertical="center"/>
      <protection hidden="1"/>
    </xf>
    <xf numFmtId="184" fontId="15" fillId="31" borderId="20" xfId="0" applyNumberFormat="1" applyFont="1" applyFill="1" applyBorder="1" applyAlignment="1" applyProtection="1">
      <alignment horizontal="center" vertical="center"/>
      <protection hidden="1"/>
    </xf>
    <xf numFmtId="168" fontId="15" fillId="31" borderId="20" xfId="0" applyNumberFormat="1" applyFont="1" applyFill="1" applyBorder="1" applyAlignment="1" applyProtection="1">
      <alignment horizontal="center" vertical="center"/>
      <protection hidden="1"/>
    </xf>
    <xf numFmtId="0" fontId="14" fillId="0" borderId="33" xfId="0" applyFont="1" applyBorder="1" applyAlignment="1" applyProtection="1">
      <protection hidden="1"/>
    </xf>
    <xf numFmtId="0" fontId="71" fillId="0" borderId="23" xfId="0" applyFont="1" applyBorder="1" applyAlignment="1" applyProtection="1">
      <alignment horizontal="center" vertical="center"/>
      <protection locked="0"/>
    </xf>
    <xf numFmtId="0" fontId="71" fillId="0" borderId="22" xfId="0" applyFont="1" applyBorder="1" applyAlignment="1" applyProtection="1">
      <alignment horizontal="center" vertical="center"/>
      <protection locked="0"/>
    </xf>
    <xf numFmtId="0" fontId="25" fillId="39" borderId="20" xfId="228" applyFont="1" applyFill="1" applyBorder="1" applyAlignment="1" applyProtection="1">
      <alignment horizontal="center" vertical="center"/>
    </xf>
    <xf numFmtId="174" fontId="25" fillId="0" borderId="23" xfId="0" applyNumberFormat="1" applyFont="1" applyFill="1" applyBorder="1" applyAlignment="1" applyProtection="1">
      <alignment horizontal="left"/>
      <protection hidden="1"/>
    </xf>
    <xf numFmtId="174" fontId="25" fillId="0" borderId="30" xfId="0" applyNumberFormat="1" applyFont="1" applyFill="1" applyBorder="1" applyAlignment="1" applyProtection="1">
      <alignment horizontal="left"/>
      <protection hidden="1"/>
    </xf>
    <xf numFmtId="0" fontId="14" fillId="0" borderId="0" xfId="0" applyFont="1" applyAlignment="1" applyProtection="1">
      <alignment horizontal="center"/>
      <protection hidden="1"/>
    </xf>
    <xf numFmtId="0" fontId="14" fillId="0" borderId="0" xfId="0" applyFont="1" applyAlignment="1" applyProtection="1">
      <alignment horizontal="center" vertical="center" readingOrder="1"/>
      <protection hidden="1"/>
    </xf>
    <xf numFmtId="0" fontId="13" fillId="0" borderId="0" xfId="0" applyFont="1" applyAlignment="1" applyProtection="1">
      <alignment horizontal="center" vertical="center" wrapText="1" readingOrder="1"/>
      <protection locked="0" hidden="1"/>
    </xf>
    <xf numFmtId="168" fontId="14" fillId="0" borderId="0" xfId="0" applyNumberFormat="1" applyFont="1" applyAlignment="1" applyProtection="1">
      <alignment horizontal="center" vertical="center" wrapText="1" readingOrder="1"/>
      <protection locked="0" hidden="1"/>
    </xf>
    <xf numFmtId="0" fontId="91" fillId="0" borderId="0" xfId="0" applyFont="1" applyAlignment="1" applyProtection="1">
      <alignment horizontal="center" vertical="center" wrapText="1" readingOrder="1"/>
      <protection hidden="1"/>
    </xf>
    <xf numFmtId="0" fontId="91" fillId="0" borderId="0" xfId="0" applyFont="1" applyAlignment="1" applyProtection="1">
      <alignment horizontal="center" vertical="center" readingOrder="1"/>
      <protection locked="0" hidden="1"/>
    </xf>
    <xf numFmtId="0" fontId="91" fillId="0" borderId="66" xfId="0" applyFont="1" applyBorder="1" applyAlignment="1" applyProtection="1">
      <alignment horizontal="center" vertical="center" readingOrder="1"/>
      <protection locked="0" hidden="1"/>
    </xf>
    <xf numFmtId="14" fontId="91" fillId="0" borderId="0" xfId="0" applyNumberFormat="1" applyFont="1" applyAlignment="1" applyProtection="1">
      <alignment horizontal="center" vertical="center" readingOrder="1"/>
      <protection locked="0" hidden="1"/>
    </xf>
    <xf numFmtId="0" fontId="14" fillId="0" borderId="0" xfId="0" applyFont="1" applyAlignment="1" applyProtection="1">
      <alignment horizontal="center" vertical="center" wrapText="1" readingOrder="1"/>
      <protection locked="0" hidden="1"/>
    </xf>
    <xf numFmtId="0" fontId="91" fillId="0" borderId="0" xfId="0" applyFont="1" applyAlignment="1" applyProtection="1">
      <alignment horizontal="center" vertical="center" wrapText="1" readingOrder="1"/>
      <protection locked="0" hidden="1"/>
    </xf>
    <xf numFmtId="0" fontId="91" fillId="0" borderId="66" xfId="0" applyFont="1" applyBorder="1" applyAlignment="1" applyProtection="1">
      <alignment horizontal="center" vertical="center" wrapText="1" readingOrder="1"/>
      <protection locked="0" hidden="1"/>
    </xf>
    <xf numFmtId="0" fontId="91" fillId="0" borderId="66" xfId="0" applyFont="1" applyBorder="1" applyAlignment="1" applyProtection="1">
      <alignment horizontal="center" vertical="center" wrapText="1" readingOrder="1"/>
      <protection hidden="1"/>
    </xf>
    <xf numFmtId="0" fontId="20" fillId="0" borderId="0" xfId="0" applyFont="1" applyAlignment="1" applyProtection="1">
      <alignment horizontal="left" vertical="center" readingOrder="1"/>
      <protection hidden="1"/>
    </xf>
    <xf numFmtId="0" fontId="17" fillId="0" borderId="0" xfId="0" applyFont="1" applyAlignment="1" applyProtection="1">
      <alignment horizontal="left" vertical="top" wrapText="1" readingOrder="1"/>
      <protection hidden="1"/>
    </xf>
    <xf numFmtId="0" fontId="20" fillId="0" borderId="0" xfId="0" applyFont="1" applyAlignment="1" applyProtection="1">
      <alignment horizontal="left" vertical="center" wrapText="1" readingOrder="1"/>
      <protection hidden="1"/>
    </xf>
    <xf numFmtId="0" fontId="17" fillId="0" borderId="0" xfId="0" applyFont="1" applyAlignment="1" applyProtection="1">
      <alignment horizontal="center" vertical="top" wrapText="1" readingOrder="1"/>
      <protection hidden="1"/>
    </xf>
    <xf numFmtId="0" fontId="94" fillId="0" borderId="0" xfId="0" applyFont="1" applyAlignment="1" applyProtection="1">
      <alignment horizontal="center" vertical="center" wrapText="1" readingOrder="1"/>
      <protection hidden="1"/>
    </xf>
    <xf numFmtId="0" fontId="91" fillId="0" borderId="58" xfId="0" applyFont="1" applyBorder="1" applyAlignment="1" applyProtection="1">
      <alignment horizontal="center" vertical="center" readingOrder="1"/>
      <protection locked="0" hidden="1"/>
    </xf>
    <xf numFmtId="171" fontId="91" fillId="0" borderId="58" xfId="0" applyNumberFormat="1" applyFont="1" applyBorder="1" applyAlignment="1" applyProtection="1">
      <alignment horizontal="center" vertical="center" readingOrder="1"/>
      <protection locked="0" hidden="1"/>
    </xf>
    <xf numFmtId="0" fontId="95" fillId="0" borderId="0" xfId="0" applyFont="1" applyAlignment="1" applyProtection="1">
      <alignment horizontal="center" readingOrder="1"/>
      <protection hidden="1"/>
    </xf>
    <xf numFmtId="0" fontId="14" fillId="0" borderId="59" xfId="0" applyFont="1" applyBorder="1" applyAlignment="1" applyProtection="1">
      <alignment horizontal="center" vertical="center" readingOrder="1"/>
      <protection hidden="1"/>
    </xf>
    <xf numFmtId="0" fontId="17" fillId="0" borderId="0" xfId="0" applyFont="1" applyAlignment="1" applyProtection="1">
      <alignment horizontal="center" readingOrder="1"/>
      <protection hidden="1"/>
    </xf>
    <xf numFmtId="0" fontId="61" fillId="33" borderId="20" xfId="228" applyFill="1" applyBorder="1" applyAlignment="1" applyProtection="1">
      <alignment horizontal="center" vertical="center"/>
    </xf>
    <xf numFmtId="0" fontId="21" fillId="9" borderId="20" xfId="0" applyFont="1" applyFill="1" applyBorder="1" applyAlignment="1" applyProtection="1">
      <alignment horizontal="center" vertical="center"/>
      <protection hidden="1"/>
    </xf>
    <xf numFmtId="0" fontId="17" fillId="9" borderId="20" xfId="0" applyFont="1" applyFill="1" applyBorder="1" applyAlignment="1" applyProtection="1">
      <alignment horizontal="center" vertical="center"/>
      <protection hidden="1"/>
    </xf>
    <xf numFmtId="0" fontId="25" fillId="0" borderId="23" xfId="0" applyFont="1" applyBorder="1" applyAlignment="1" applyProtection="1">
      <alignment horizontal="left" wrapText="1"/>
      <protection hidden="1"/>
    </xf>
    <xf numFmtId="0" fontId="25" fillId="0" borderId="30" xfId="0" applyFont="1" applyBorder="1" applyAlignment="1" applyProtection="1">
      <alignment horizontal="left" wrapText="1"/>
      <protection hidden="1"/>
    </xf>
    <xf numFmtId="0" fontId="15" fillId="0" borderId="10" xfId="0" applyFont="1" applyBorder="1" applyAlignment="1" applyProtection="1">
      <alignment horizontal="center" vertical="center" shrinkToFit="1"/>
      <protection hidden="1"/>
    </xf>
    <xf numFmtId="0" fontId="15" fillId="0" borderId="0" xfId="0" applyFont="1" applyAlignment="1" applyProtection="1">
      <alignment horizontal="left"/>
      <protection hidden="1"/>
    </xf>
    <xf numFmtId="175" fontId="15" fillId="0" borderId="0" xfId="0" applyNumberFormat="1" applyFont="1" applyAlignment="1" applyProtection="1">
      <alignment horizontal="left" vertical="top"/>
      <protection hidden="1"/>
    </xf>
    <xf numFmtId="0" fontId="91" fillId="0" borderId="0" xfId="0" applyFont="1" applyAlignment="1" applyProtection="1">
      <alignment horizontal="center" vertical="top" wrapText="1" readingOrder="1"/>
      <protection hidden="1"/>
    </xf>
    <xf numFmtId="0" fontId="17" fillId="0" borderId="0" xfId="0" applyFont="1" applyAlignment="1" applyProtection="1">
      <alignment horizontal="left" readingOrder="1"/>
      <protection hidden="1"/>
    </xf>
    <xf numFmtId="184" fontId="91" fillId="0" borderId="58" xfId="0" applyNumberFormat="1" applyFont="1" applyBorder="1" applyAlignment="1" applyProtection="1">
      <alignment horizontal="center" vertical="center" readingOrder="1"/>
      <protection hidden="1"/>
    </xf>
    <xf numFmtId="168" fontId="91" fillId="0" borderId="58" xfId="0" applyNumberFormat="1" applyFont="1" applyBorder="1" applyAlignment="1" applyProtection="1">
      <alignment horizontal="center" vertical="center" readingOrder="1"/>
      <protection hidden="1"/>
    </xf>
  </cellXfs>
  <cellStyles count="232">
    <cellStyle name="Comma" xfId="1" builtinId="3"/>
    <cellStyle name="Comma 12" xfId="2" xr:uid="{00000000-0005-0000-0000-000001000000}"/>
    <cellStyle name="Comma 12 2" xfId="3" xr:uid="{00000000-0005-0000-0000-000002000000}"/>
    <cellStyle name="Comma 12 3" xfId="4" xr:uid="{00000000-0005-0000-0000-000003000000}"/>
    <cellStyle name="Comma 2" xfId="5" xr:uid="{00000000-0005-0000-0000-000004000000}"/>
    <cellStyle name="Comma 2 2" xfId="6" xr:uid="{00000000-0005-0000-0000-000005000000}"/>
    <cellStyle name="Comma 2 2 2" xfId="7" xr:uid="{00000000-0005-0000-0000-000006000000}"/>
    <cellStyle name="Comma 2 2 3" xfId="8" xr:uid="{00000000-0005-0000-0000-000007000000}"/>
    <cellStyle name="Comma 2 3" xfId="9" xr:uid="{00000000-0005-0000-0000-000008000000}"/>
    <cellStyle name="Comma 2 3 2" xfId="10" xr:uid="{00000000-0005-0000-0000-000009000000}"/>
    <cellStyle name="Comma 2 3 3" xfId="11" xr:uid="{00000000-0005-0000-0000-00000A000000}"/>
    <cellStyle name="Comma 2 4" xfId="12" xr:uid="{00000000-0005-0000-0000-00000B000000}"/>
    <cellStyle name="Comma 2 4 2" xfId="13" xr:uid="{00000000-0005-0000-0000-00000C000000}"/>
    <cellStyle name="Comma 2 4 3" xfId="14" xr:uid="{00000000-0005-0000-0000-00000D000000}"/>
    <cellStyle name="Comma 2 5" xfId="15" xr:uid="{00000000-0005-0000-0000-00000E000000}"/>
    <cellStyle name="Comma 2 5 2" xfId="16" xr:uid="{00000000-0005-0000-0000-00000F000000}"/>
    <cellStyle name="Comma 2 5 3" xfId="17" xr:uid="{00000000-0005-0000-0000-000010000000}"/>
    <cellStyle name="Comma 3" xfId="18" xr:uid="{00000000-0005-0000-0000-000011000000}"/>
    <cellStyle name="Comma 3 2" xfId="19" xr:uid="{00000000-0005-0000-0000-000012000000}"/>
    <cellStyle name="Comma 3 3" xfId="20" xr:uid="{00000000-0005-0000-0000-000013000000}"/>
    <cellStyle name="Comma 4" xfId="21" xr:uid="{00000000-0005-0000-0000-000014000000}"/>
    <cellStyle name="Comma 4 2" xfId="22" xr:uid="{00000000-0005-0000-0000-000015000000}"/>
    <cellStyle name="Comma 4 2 2" xfId="23" xr:uid="{00000000-0005-0000-0000-000016000000}"/>
    <cellStyle name="Comma 4 2 3" xfId="24" xr:uid="{00000000-0005-0000-0000-000017000000}"/>
    <cellStyle name="Comma 4 3" xfId="25" xr:uid="{00000000-0005-0000-0000-000018000000}"/>
    <cellStyle name="Comma 4 3 2" xfId="26" xr:uid="{00000000-0005-0000-0000-000019000000}"/>
    <cellStyle name="Comma 4 3 3" xfId="27" xr:uid="{00000000-0005-0000-0000-00001A000000}"/>
    <cellStyle name="Comma 4 4" xfId="28" xr:uid="{00000000-0005-0000-0000-00001B000000}"/>
    <cellStyle name="Comma 4 4 2" xfId="29" xr:uid="{00000000-0005-0000-0000-00001C000000}"/>
    <cellStyle name="Comma 4 4 3" xfId="30" xr:uid="{00000000-0005-0000-0000-00001D000000}"/>
    <cellStyle name="Comma 4 5" xfId="31" xr:uid="{00000000-0005-0000-0000-00001E000000}"/>
    <cellStyle name="Comma 4 6" xfId="32" xr:uid="{00000000-0005-0000-0000-00001F000000}"/>
    <cellStyle name="Comma 5" xfId="33" xr:uid="{00000000-0005-0000-0000-000020000000}"/>
    <cellStyle name="Comma 5 2" xfId="34" xr:uid="{00000000-0005-0000-0000-000021000000}"/>
    <cellStyle name="Comma 5 2 2" xfId="35" xr:uid="{00000000-0005-0000-0000-000022000000}"/>
    <cellStyle name="Comma 5 2 3" xfId="36" xr:uid="{00000000-0005-0000-0000-000023000000}"/>
    <cellStyle name="Comma 5 3" xfId="37" xr:uid="{00000000-0005-0000-0000-000024000000}"/>
    <cellStyle name="Comma 5 3 2" xfId="38" xr:uid="{00000000-0005-0000-0000-000025000000}"/>
    <cellStyle name="Comma 5 3 3" xfId="39" xr:uid="{00000000-0005-0000-0000-000026000000}"/>
    <cellStyle name="Comma 5 4" xfId="40" xr:uid="{00000000-0005-0000-0000-000027000000}"/>
    <cellStyle name="Comma 5 4 2" xfId="41" xr:uid="{00000000-0005-0000-0000-000028000000}"/>
    <cellStyle name="Comma 5 4 3" xfId="42" xr:uid="{00000000-0005-0000-0000-000029000000}"/>
    <cellStyle name="Comma 5 5" xfId="43" xr:uid="{00000000-0005-0000-0000-00002A000000}"/>
    <cellStyle name="Comma 5 6" xfId="44" xr:uid="{00000000-0005-0000-0000-00002B000000}"/>
    <cellStyle name="Comma 6" xfId="45" xr:uid="{00000000-0005-0000-0000-00002C000000}"/>
    <cellStyle name="Comma 6 2" xfId="46" xr:uid="{00000000-0005-0000-0000-00002D000000}"/>
    <cellStyle name="Comma 6 2 2" xfId="47" xr:uid="{00000000-0005-0000-0000-00002E000000}"/>
    <cellStyle name="Comma 6 2 3" xfId="48" xr:uid="{00000000-0005-0000-0000-00002F000000}"/>
    <cellStyle name="Comma 6 3" xfId="49" xr:uid="{00000000-0005-0000-0000-000030000000}"/>
    <cellStyle name="Comma 6 3 2" xfId="50" xr:uid="{00000000-0005-0000-0000-000031000000}"/>
    <cellStyle name="Comma 6 3 3" xfId="51" xr:uid="{00000000-0005-0000-0000-000032000000}"/>
    <cellStyle name="Comma 6 4" xfId="52" xr:uid="{00000000-0005-0000-0000-000033000000}"/>
    <cellStyle name="Comma 6 4 2" xfId="53" xr:uid="{00000000-0005-0000-0000-000034000000}"/>
    <cellStyle name="Comma 6 4 3" xfId="54" xr:uid="{00000000-0005-0000-0000-000035000000}"/>
    <cellStyle name="Comma 6 5" xfId="55" xr:uid="{00000000-0005-0000-0000-000036000000}"/>
    <cellStyle name="Comma 6 6" xfId="56" xr:uid="{00000000-0005-0000-0000-000037000000}"/>
    <cellStyle name="Comma 7" xfId="57" xr:uid="{00000000-0005-0000-0000-000038000000}"/>
    <cellStyle name="Comma 7 2" xfId="58" xr:uid="{00000000-0005-0000-0000-000039000000}"/>
    <cellStyle name="Comma 7 2 2" xfId="59" xr:uid="{00000000-0005-0000-0000-00003A000000}"/>
    <cellStyle name="Comma 7 3" xfId="60" xr:uid="{00000000-0005-0000-0000-00003B000000}"/>
    <cellStyle name="Currency" xfId="61" builtinId="4"/>
    <cellStyle name="Currency 10" xfId="62" xr:uid="{00000000-0005-0000-0000-00003D000000}"/>
    <cellStyle name="Currency 10 2" xfId="63" xr:uid="{00000000-0005-0000-0000-00003E000000}"/>
    <cellStyle name="Currency 10 3" xfId="64" xr:uid="{00000000-0005-0000-0000-00003F000000}"/>
    <cellStyle name="Currency 12" xfId="65" xr:uid="{00000000-0005-0000-0000-000040000000}"/>
    <cellStyle name="Currency 12 2" xfId="66" xr:uid="{00000000-0005-0000-0000-000041000000}"/>
    <cellStyle name="Currency 12 3" xfId="67" xr:uid="{00000000-0005-0000-0000-000042000000}"/>
    <cellStyle name="Currency 13" xfId="68" xr:uid="{00000000-0005-0000-0000-000043000000}"/>
    <cellStyle name="Currency 13 2" xfId="69" xr:uid="{00000000-0005-0000-0000-000044000000}"/>
    <cellStyle name="Currency 13 3" xfId="70" xr:uid="{00000000-0005-0000-0000-000045000000}"/>
    <cellStyle name="Currency 2" xfId="71" xr:uid="{00000000-0005-0000-0000-000046000000}"/>
    <cellStyle name="Currency 2 2" xfId="72" xr:uid="{00000000-0005-0000-0000-000047000000}"/>
    <cellStyle name="Currency 2 2 2" xfId="73" xr:uid="{00000000-0005-0000-0000-000048000000}"/>
    <cellStyle name="Currency 2 2 3" xfId="74" xr:uid="{00000000-0005-0000-0000-000049000000}"/>
    <cellStyle name="Currency 2 3" xfId="75" xr:uid="{00000000-0005-0000-0000-00004A000000}"/>
    <cellStyle name="Currency 2 3 2" xfId="76" xr:uid="{00000000-0005-0000-0000-00004B000000}"/>
    <cellStyle name="Currency 3" xfId="77" xr:uid="{00000000-0005-0000-0000-00004C000000}"/>
    <cellStyle name="Currency 3 2" xfId="78" xr:uid="{00000000-0005-0000-0000-00004D000000}"/>
    <cellStyle name="Currency 3 3" xfId="79" xr:uid="{00000000-0005-0000-0000-00004E000000}"/>
    <cellStyle name="Heading 1" xfId="228" builtinId="16" customBuiltin="1"/>
    <cellStyle name="Heading 3 2" xfId="227" xr:uid="{00000000-0005-0000-0000-000050000000}"/>
    <cellStyle name="Hyperlink" xfId="80" builtinId="8" customBuiltin="1"/>
    <cellStyle name="Normal" xfId="0" builtinId="0"/>
    <cellStyle name="Normal 10" xfId="230" xr:uid="{00000000-0005-0000-0000-000053000000}"/>
    <cellStyle name="Normal 2" xfId="81" xr:uid="{00000000-0005-0000-0000-000054000000}"/>
    <cellStyle name="Normal 2 2" xfId="82" xr:uid="{00000000-0005-0000-0000-000055000000}"/>
    <cellStyle name="Normal 2 2 2" xfId="83" xr:uid="{00000000-0005-0000-0000-000056000000}"/>
    <cellStyle name="Normal 2 2 2 2" xfId="231" xr:uid="{00000000-0005-0000-0000-000057000000}"/>
    <cellStyle name="Normal 2 2 3" xfId="84" xr:uid="{00000000-0005-0000-0000-000058000000}"/>
    <cellStyle name="Normal 2 3" xfId="85" xr:uid="{00000000-0005-0000-0000-000059000000}"/>
    <cellStyle name="Normal 2 3 2" xfId="86" xr:uid="{00000000-0005-0000-0000-00005A000000}"/>
    <cellStyle name="Normal 2 3 3" xfId="87" xr:uid="{00000000-0005-0000-0000-00005B000000}"/>
    <cellStyle name="Normal 2 4" xfId="88" xr:uid="{00000000-0005-0000-0000-00005C000000}"/>
    <cellStyle name="Normal 2 4 2" xfId="89" xr:uid="{00000000-0005-0000-0000-00005D000000}"/>
    <cellStyle name="Normal 2 4 3" xfId="90" xr:uid="{00000000-0005-0000-0000-00005E000000}"/>
    <cellStyle name="Normal 2 5" xfId="91" xr:uid="{00000000-0005-0000-0000-00005F000000}"/>
    <cellStyle name="Normal 2 5 2" xfId="92" xr:uid="{00000000-0005-0000-0000-000060000000}"/>
    <cellStyle name="Normal 2 5 3" xfId="93" xr:uid="{00000000-0005-0000-0000-000061000000}"/>
    <cellStyle name="Normal 2 6" xfId="94" xr:uid="{00000000-0005-0000-0000-000062000000}"/>
    <cellStyle name="Normal 2 6 2" xfId="95" xr:uid="{00000000-0005-0000-0000-000063000000}"/>
    <cellStyle name="Normal 2 6 3" xfId="96" xr:uid="{00000000-0005-0000-0000-000064000000}"/>
    <cellStyle name="Normal 2 7" xfId="97" xr:uid="{00000000-0005-0000-0000-000065000000}"/>
    <cellStyle name="Normal 2 8" xfId="98" xr:uid="{00000000-0005-0000-0000-000066000000}"/>
    <cellStyle name="Normal 3" xfId="99" xr:uid="{00000000-0005-0000-0000-000067000000}"/>
    <cellStyle name="Normal 3 2" xfId="100" xr:uid="{00000000-0005-0000-0000-000068000000}"/>
    <cellStyle name="Normal 3 2 2" xfId="101" xr:uid="{00000000-0005-0000-0000-000069000000}"/>
    <cellStyle name="Normal 3 2 3" xfId="102" xr:uid="{00000000-0005-0000-0000-00006A000000}"/>
    <cellStyle name="Normal 3 3" xfId="103" xr:uid="{00000000-0005-0000-0000-00006B000000}"/>
    <cellStyle name="Normal 3 3 2" xfId="104" xr:uid="{00000000-0005-0000-0000-00006C000000}"/>
    <cellStyle name="Normal 3 3 3" xfId="105" xr:uid="{00000000-0005-0000-0000-00006D000000}"/>
    <cellStyle name="Normal 3 4" xfId="106" xr:uid="{00000000-0005-0000-0000-00006E000000}"/>
    <cellStyle name="Normal 3 4 2" xfId="107" xr:uid="{00000000-0005-0000-0000-00006F000000}"/>
    <cellStyle name="Normal 3 4 3" xfId="108" xr:uid="{00000000-0005-0000-0000-000070000000}"/>
    <cellStyle name="Normal 3 5" xfId="109" xr:uid="{00000000-0005-0000-0000-000071000000}"/>
    <cellStyle name="Normal 3 6" xfId="110" xr:uid="{00000000-0005-0000-0000-000072000000}"/>
    <cellStyle name="Normal 4" xfId="111" xr:uid="{00000000-0005-0000-0000-000073000000}"/>
    <cellStyle name="Normal 4 2" xfId="112" xr:uid="{00000000-0005-0000-0000-000074000000}"/>
    <cellStyle name="Normal 4 2 2" xfId="113" xr:uid="{00000000-0005-0000-0000-000075000000}"/>
    <cellStyle name="Normal 4 2 3" xfId="114" xr:uid="{00000000-0005-0000-0000-000076000000}"/>
    <cellStyle name="Normal 4 3" xfId="115" xr:uid="{00000000-0005-0000-0000-000077000000}"/>
    <cellStyle name="Normal 4 3 2" xfId="116" xr:uid="{00000000-0005-0000-0000-000078000000}"/>
    <cellStyle name="Normal 4 3 3" xfId="117" xr:uid="{00000000-0005-0000-0000-000079000000}"/>
    <cellStyle name="Normal 4 4" xfId="118" xr:uid="{00000000-0005-0000-0000-00007A000000}"/>
    <cellStyle name="Normal 4 4 2" xfId="119" xr:uid="{00000000-0005-0000-0000-00007B000000}"/>
    <cellStyle name="Normal 4 4 3" xfId="120" xr:uid="{00000000-0005-0000-0000-00007C000000}"/>
    <cellStyle name="Normal 4 5" xfId="121" xr:uid="{00000000-0005-0000-0000-00007D000000}"/>
    <cellStyle name="Normal 4 6" xfId="122" xr:uid="{00000000-0005-0000-0000-00007E000000}"/>
    <cellStyle name="Normal 5" xfId="123" xr:uid="{00000000-0005-0000-0000-00007F000000}"/>
    <cellStyle name="Normal 5 2" xfId="124" xr:uid="{00000000-0005-0000-0000-000080000000}"/>
    <cellStyle name="Normal 5 2 2" xfId="125" xr:uid="{00000000-0005-0000-0000-000081000000}"/>
    <cellStyle name="Normal 5 2 3" xfId="126" xr:uid="{00000000-0005-0000-0000-000082000000}"/>
    <cellStyle name="Normal 5 3" xfId="127" xr:uid="{00000000-0005-0000-0000-000083000000}"/>
    <cellStyle name="Normal 5 3 2" xfId="128" xr:uid="{00000000-0005-0000-0000-000084000000}"/>
    <cellStyle name="Normal 5 3 3" xfId="129" xr:uid="{00000000-0005-0000-0000-000085000000}"/>
    <cellStyle name="Normal 5 4" xfId="130" xr:uid="{00000000-0005-0000-0000-000086000000}"/>
    <cellStyle name="Normal 5 4 2" xfId="131" xr:uid="{00000000-0005-0000-0000-000087000000}"/>
    <cellStyle name="Normal 5 4 3" xfId="132" xr:uid="{00000000-0005-0000-0000-000088000000}"/>
    <cellStyle name="Normal 5 5" xfId="133" xr:uid="{00000000-0005-0000-0000-000089000000}"/>
    <cellStyle name="Normal 5 6" xfId="134" xr:uid="{00000000-0005-0000-0000-00008A000000}"/>
    <cellStyle name="Normal 6" xfId="135" xr:uid="{00000000-0005-0000-0000-00008B000000}"/>
    <cellStyle name="Normal 6 2" xfId="136" xr:uid="{00000000-0005-0000-0000-00008C000000}"/>
    <cellStyle name="Normal 6 2 2" xfId="137" xr:uid="{00000000-0005-0000-0000-00008D000000}"/>
    <cellStyle name="Normal 6 2 2 2" xfId="138" xr:uid="{00000000-0005-0000-0000-00008E000000}"/>
    <cellStyle name="Normal 6 2 2 2 2" xfId="139" xr:uid="{00000000-0005-0000-0000-00008F000000}"/>
    <cellStyle name="Normal 6 2 2 2 2 2" xfId="140" xr:uid="{00000000-0005-0000-0000-000090000000}"/>
    <cellStyle name="Normal 6 2 2 2 2 3" xfId="141" xr:uid="{00000000-0005-0000-0000-000091000000}"/>
    <cellStyle name="Normal 6 2 2 2 3" xfId="142" xr:uid="{00000000-0005-0000-0000-000092000000}"/>
    <cellStyle name="Normal 6 2 2 2 4" xfId="143" xr:uid="{00000000-0005-0000-0000-000093000000}"/>
    <cellStyle name="Normal 6 2 2 3" xfId="144" xr:uid="{00000000-0005-0000-0000-000094000000}"/>
    <cellStyle name="Normal 6 2 2 3 2" xfId="145" xr:uid="{00000000-0005-0000-0000-000095000000}"/>
    <cellStyle name="Normal 6 2 2 3 3" xfId="146" xr:uid="{00000000-0005-0000-0000-000096000000}"/>
    <cellStyle name="Normal 6 2 2 4" xfId="147" xr:uid="{00000000-0005-0000-0000-000097000000}"/>
    <cellStyle name="Normal 6 2 2 4 2" xfId="148" xr:uid="{00000000-0005-0000-0000-000098000000}"/>
    <cellStyle name="Normal 6 2 2 4 3" xfId="149" xr:uid="{00000000-0005-0000-0000-000099000000}"/>
    <cellStyle name="Normal 6 2 2 5" xfId="150" xr:uid="{00000000-0005-0000-0000-00009A000000}"/>
    <cellStyle name="Normal 6 2 2 6" xfId="151" xr:uid="{00000000-0005-0000-0000-00009B000000}"/>
    <cellStyle name="Normal 6 2 3" xfId="152" xr:uid="{00000000-0005-0000-0000-00009C000000}"/>
    <cellStyle name="Normal 6 2 3 2" xfId="153" xr:uid="{00000000-0005-0000-0000-00009D000000}"/>
    <cellStyle name="Normal 6 2 3 2 2" xfId="154" xr:uid="{00000000-0005-0000-0000-00009E000000}"/>
    <cellStyle name="Normal 6 2 3 2 3" xfId="155" xr:uid="{00000000-0005-0000-0000-00009F000000}"/>
    <cellStyle name="Normal 6 2 3 3" xfId="156" xr:uid="{00000000-0005-0000-0000-0000A0000000}"/>
    <cellStyle name="Normal 6 2 3 4" xfId="157" xr:uid="{00000000-0005-0000-0000-0000A1000000}"/>
    <cellStyle name="Normal 6 2 4" xfId="158" xr:uid="{00000000-0005-0000-0000-0000A2000000}"/>
    <cellStyle name="Normal 6 2 4 2" xfId="159" xr:uid="{00000000-0005-0000-0000-0000A3000000}"/>
    <cellStyle name="Normal 6 2 4 3" xfId="160" xr:uid="{00000000-0005-0000-0000-0000A4000000}"/>
    <cellStyle name="Normal 6 2 5" xfId="161" xr:uid="{00000000-0005-0000-0000-0000A5000000}"/>
    <cellStyle name="Normal 6 2 5 2" xfId="162" xr:uid="{00000000-0005-0000-0000-0000A6000000}"/>
    <cellStyle name="Normal 6 2 5 3" xfId="163" xr:uid="{00000000-0005-0000-0000-0000A7000000}"/>
    <cellStyle name="Normal 6 2 6" xfId="164" xr:uid="{00000000-0005-0000-0000-0000A8000000}"/>
    <cellStyle name="Normal 6 2 7" xfId="165" xr:uid="{00000000-0005-0000-0000-0000A9000000}"/>
    <cellStyle name="Normal 6 3" xfId="166" xr:uid="{00000000-0005-0000-0000-0000AA000000}"/>
    <cellStyle name="Normal 6 3 2" xfId="167" xr:uid="{00000000-0005-0000-0000-0000AB000000}"/>
    <cellStyle name="Normal 6 3 2 2" xfId="168" xr:uid="{00000000-0005-0000-0000-0000AC000000}"/>
    <cellStyle name="Normal 6 3 2 2 2" xfId="169" xr:uid="{00000000-0005-0000-0000-0000AD000000}"/>
    <cellStyle name="Normal 6 3 2 2 3" xfId="170" xr:uid="{00000000-0005-0000-0000-0000AE000000}"/>
    <cellStyle name="Normal 6 3 2 3" xfId="171" xr:uid="{00000000-0005-0000-0000-0000AF000000}"/>
    <cellStyle name="Normal 6 3 2 4" xfId="172" xr:uid="{00000000-0005-0000-0000-0000B0000000}"/>
    <cellStyle name="Normal 6 3 3" xfId="173" xr:uid="{00000000-0005-0000-0000-0000B1000000}"/>
    <cellStyle name="Normal 6 3 3 2" xfId="174" xr:uid="{00000000-0005-0000-0000-0000B2000000}"/>
    <cellStyle name="Normal 6 3 3 3" xfId="175" xr:uid="{00000000-0005-0000-0000-0000B3000000}"/>
    <cellStyle name="Normal 6 3 4" xfId="176" xr:uid="{00000000-0005-0000-0000-0000B4000000}"/>
    <cellStyle name="Normal 6 3 4 2" xfId="177" xr:uid="{00000000-0005-0000-0000-0000B5000000}"/>
    <cellStyle name="Normal 6 3 4 3" xfId="178" xr:uid="{00000000-0005-0000-0000-0000B6000000}"/>
    <cellStyle name="Normal 6 3 5" xfId="179" xr:uid="{00000000-0005-0000-0000-0000B7000000}"/>
    <cellStyle name="Normal 6 3 6" xfId="180" xr:uid="{00000000-0005-0000-0000-0000B8000000}"/>
    <cellStyle name="Normal 6 4" xfId="181" xr:uid="{00000000-0005-0000-0000-0000B9000000}"/>
    <cellStyle name="Normal 6 4 2" xfId="182" xr:uid="{00000000-0005-0000-0000-0000BA000000}"/>
    <cellStyle name="Normal 6 4 2 2" xfId="183" xr:uid="{00000000-0005-0000-0000-0000BB000000}"/>
    <cellStyle name="Normal 6 4 2 2 2" xfId="184" xr:uid="{00000000-0005-0000-0000-0000BC000000}"/>
    <cellStyle name="Normal 6 4 2 2 3" xfId="185" xr:uid="{00000000-0005-0000-0000-0000BD000000}"/>
    <cellStyle name="Normal 6 4 2 3" xfId="186" xr:uid="{00000000-0005-0000-0000-0000BE000000}"/>
    <cellStyle name="Normal 6 4 2 4" xfId="187" xr:uid="{00000000-0005-0000-0000-0000BF000000}"/>
    <cellStyle name="Normal 6 4 3" xfId="188" xr:uid="{00000000-0005-0000-0000-0000C0000000}"/>
    <cellStyle name="Normal 6 4 3 2" xfId="189" xr:uid="{00000000-0005-0000-0000-0000C1000000}"/>
    <cellStyle name="Normal 6 4 3 3" xfId="190" xr:uid="{00000000-0005-0000-0000-0000C2000000}"/>
    <cellStyle name="Normal 6 4 4" xfId="191" xr:uid="{00000000-0005-0000-0000-0000C3000000}"/>
    <cellStyle name="Normal 6 4 5" xfId="192" xr:uid="{00000000-0005-0000-0000-0000C4000000}"/>
    <cellStyle name="Normal 6 5" xfId="193" xr:uid="{00000000-0005-0000-0000-0000C5000000}"/>
    <cellStyle name="Normal 6 5 2" xfId="194" xr:uid="{00000000-0005-0000-0000-0000C6000000}"/>
    <cellStyle name="Normal 6 5 2 2" xfId="195" xr:uid="{00000000-0005-0000-0000-0000C7000000}"/>
    <cellStyle name="Normal 6 5 2 3" xfId="196" xr:uid="{00000000-0005-0000-0000-0000C8000000}"/>
    <cellStyle name="Normal 6 5 3" xfId="197" xr:uid="{00000000-0005-0000-0000-0000C9000000}"/>
    <cellStyle name="Normal 6 5 4" xfId="198" xr:uid="{00000000-0005-0000-0000-0000CA000000}"/>
    <cellStyle name="Normal 6 6" xfId="199" xr:uid="{00000000-0005-0000-0000-0000CB000000}"/>
    <cellStyle name="Normal 6 6 2" xfId="200" xr:uid="{00000000-0005-0000-0000-0000CC000000}"/>
    <cellStyle name="Normal 6 6 3" xfId="201" xr:uid="{00000000-0005-0000-0000-0000CD000000}"/>
    <cellStyle name="Normal 6 7" xfId="202" xr:uid="{00000000-0005-0000-0000-0000CE000000}"/>
    <cellStyle name="Normal 6 7 2" xfId="203" xr:uid="{00000000-0005-0000-0000-0000CF000000}"/>
    <cellStyle name="Normal 6 7 3" xfId="204" xr:uid="{00000000-0005-0000-0000-0000D0000000}"/>
    <cellStyle name="Normal 6 8" xfId="205" xr:uid="{00000000-0005-0000-0000-0000D1000000}"/>
    <cellStyle name="Normal 6 9" xfId="206" xr:uid="{00000000-0005-0000-0000-0000D2000000}"/>
    <cellStyle name="Normal 7" xfId="207" xr:uid="{00000000-0005-0000-0000-0000D3000000}"/>
    <cellStyle name="Normal 8" xfId="208" xr:uid="{00000000-0005-0000-0000-0000D4000000}"/>
    <cellStyle name="Normal 9" xfId="226" xr:uid="{00000000-0005-0000-0000-0000D5000000}"/>
    <cellStyle name="Normal_Project Ledger" xfId="229" xr:uid="{00000000-0005-0000-0000-0000D6000000}"/>
    <cellStyle name="Percent" xfId="209" builtinId="5"/>
    <cellStyle name="Percent 12" xfId="210" xr:uid="{00000000-0005-0000-0000-0000D8000000}"/>
    <cellStyle name="Percent 12 2" xfId="211" xr:uid="{00000000-0005-0000-0000-0000D9000000}"/>
    <cellStyle name="Percent 12 3" xfId="212" xr:uid="{00000000-0005-0000-0000-0000DA000000}"/>
    <cellStyle name="Percent 13" xfId="213" xr:uid="{00000000-0005-0000-0000-0000DB000000}"/>
    <cellStyle name="Percent 13 2" xfId="214" xr:uid="{00000000-0005-0000-0000-0000DC000000}"/>
    <cellStyle name="Percent 13 3" xfId="215" xr:uid="{00000000-0005-0000-0000-0000DD000000}"/>
    <cellStyle name="Percent 2" xfId="216" xr:uid="{00000000-0005-0000-0000-0000DE000000}"/>
    <cellStyle name="Percent 2 2" xfId="217" xr:uid="{00000000-0005-0000-0000-0000DF000000}"/>
    <cellStyle name="Percent 2 2 2" xfId="218" xr:uid="{00000000-0005-0000-0000-0000E0000000}"/>
    <cellStyle name="Percent 2 2 3" xfId="219" xr:uid="{00000000-0005-0000-0000-0000E1000000}"/>
    <cellStyle name="Percent 2 3" xfId="220" xr:uid="{00000000-0005-0000-0000-0000E2000000}"/>
    <cellStyle name="Percent 2 3 2" xfId="221" xr:uid="{00000000-0005-0000-0000-0000E3000000}"/>
    <cellStyle name="Percent 3" xfId="222" xr:uid="{00000000-0005-0000-0000-0000E4000000}"/>
    <cellStyle name="Percent 3 2" xfId="223" xr:uid="{00000000-0005-0000-0000-0000E5000000}"/>
    <cellStyle name="Percent 3 3" xfId="224" xr:uid="{00000000-0005-0000-0000-0000E6000000}"/>
    <cellStyle name="Title 2" xfId="225" xr:uid="{00000000-0005-0000-0000-0000E7000000}"/>
  </cellStyles>
  <dxfs count="617">
    <dxf>
      <fill>
        <patternFill>
          <bgColor rgb="FF99CCFF"/>
        </patternFill>
      </fill>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font>
        <b val="0"/>
        <i val="0"/>
        <strike val="0"/>
        <outline val="0"/>
        <shadow val="0"/>
        <u val="none"/>
        <vertAlign val="baseline"/>
        <color rgb="FF000000"/>
        <name val="Century Gothic"/>
        <scheme val="none"/>
      </font>
    </dxf>
    <dxf>
      <border outline="0">
        <top style="thin">
          <color auto="1"/>
        </top>
      </border>
    </dxf>
    <dxf>
      <border outline="0">
        <left style="thin">
          <color auto="1"/>
        </left>
        <right style="thin">
          <color auto="1"/>
        </right>
        <top style="thin">
          <color auto="1"/>
        </top>
        <bottom style="thin">
          <color auto="1"/>
        </bottom>
      </border>
    </dxf>
    <dxf>
      <font>
        <b val="0"/>
        <i val="0"/>
        <strike val="0"/>
        <outline val="0"/>
        <shadow val="0"/>
        <u val="none"/>
        <vertAlign val="baseline"/>
        <color rgb="FF000000"/>
        <name val="Century Gothic"/>
        <scheme val="none"/>
      </font>
    </dxf>
    <dxf>
      <border outline="0">
        <bottom style="thin">
          <color auto="1"/>
        </bottom>
      </border>
    </dxf>
    <dxf>
      <font>
        <b/>
        <i val="0"/>
        <strike val="0"/>
        <condense val="0"/>
        <extend val="0"/>
        <outline val="0"/>
        <shadow val="0"/>
        <u val="none"/>
        <vertAlign val="baseline"/>
        <sz val="14"/>
        <color theme="1"/>
        <name val="Century Gothic"/>
        <scheme val="none"/>
      </font>
      <fill>
        <patternFill patternType="solid">
          <fgColor indexed="64"/>
          <bgColor rgb="FFF3CB67"/>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theme="1"/>
        <name val="Century Gothic"/>
        <scheme val="none"/>
      </font>
      <numFmt numFmtId="181" formatCode="&quot;$&quot;#,##0;[Red]\-&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4"/>
        <color rgb="FF000000"/>
        <name val="Century Gothic"/>
        <scheme val="none"/>
      </font>
      <numFmt numFmtId="181" formatCode="&quot;$&quot;#,##0;[Red]\-&quot;$&quot;#,##0"/>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entury Gothic"/>
        <scheme val="none"/>
      </font>
      <numFmt numFmtId="181" formatCode="&quot;$&quot;#,##0;[Red]\-&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4"/>
        <color rgb="FF000000"/>
        <name val="Century Gothic"/>
        <scheme val="none"/>
      </font>
      <numFmt numFmtId="181" formatCode="&quot;$&quot;#,##0;[Red]\-&quot;$&quot;#,##0"/>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4"/>
        <color auto="1"/>
        <name val="Century Gothic"/>
        <scheme val="none"/>
      </font>
      <numFmt numFmtId="181" formatCode="&quot;$&quot;#,##0;[Red]\-&quot;$&quot;#,##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b val="0"/>
        <i val="0"/>
        <strike val="0"/>
        <outline val="0"/>
        <shadow val="0"/>
        <u val="none"/>
        <vertAlign val="baseline"/>
        <color rgb="FF000000"/>
        <name val="Century Gothic"/>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4"/>
        <color rgb="FF000000"/>
        <name val="Century Gothic"/>
        <scheme val="none"/>
      </font>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protection locked="0" hidden="0"/>
    </dxf>
    <dxf>
      <font>
        <b/>
        <i val="0"/>
        <strike val="0"/>
        <condense val="0"/>
        <extend val="0"/>
        <outline val="0"/>
        <shadow val="0"/>
        <u val="none"/>
        <vertAlign val="baseline"/>
        <sz val="14"/>
        <color theme="1"/>
        <name val="Century Gothic"/>
        <scheme val="none"/>
      </font>
      <fill>
        <patternFill patternType="solid">
          <fgColor indexed="64"/>
          <bgColor rgb="FFFFFFCC"/>
        </patternFill>
      </fill>
      <alignment horizontal="center" vertical="center" textRotation="0" wrapText="1" indent="0" justifyLastLine="0" shrinkToFit="1"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family val="2"/>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rgb="FF000000"/>
        <name val="Century Gothic"/>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theme="1"/>
        <name val="Century Gothic"/>
        <family val="2"/>
        <scheme val="none"/>
      </font>
      <numFmt numFmtId="181" formatCode="&quot;$&quot;#,##0;[Red]\-&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4"/>
        <color rgb="FF000000"/>
        <name val="Century Gothic"/>
        <scheme val="none"/>
      </font>
      <numFmt numFmtId="181" formatCode="&quot;$&quot;#,##0;[Red]\-&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theme="1"/>
        <name val="Century Gothic"/>
        <family val="2"/>
        <scheme val="none"/>
      </font>
      <numFmt numFmtId="181" formatCode="&quot;$&quot;#,##0;[Red]\-&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4"/>
        <color rgb="FF000000"/>
        <name val="Century Gothic"/>
        <scheme val="none"/>
      </font>
      <numFmt numFmtId="181" formatCode="&quot;$&quot;#,##0;[Red]\-&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theme="1"/>
        <name val="Century Gothic"/>
        <family val="2"/>
        <scheme val="none"/>
      </font>
      <numFmt numFmtId="181" formatCode="&quot;$&quot;#,##0;[Red]\-&quot;$&quot;#,##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4"/>
        <color rgb="FF000000"/>
        <name val="Century Gothic"/>
        <scheme val="none"/>
      </font>
      <numFmt numFmtId="181" formatCode="&quot;$&quot;#,##0;[Red]\-&quot;$&quot;#,##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4"/>
        <color rgb="FF000000"/>
        <name val="Century Gothic"/>
        <scheme val="none"/>
      </font>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rgb="FF000000"/>
        <name val="Century Gothic"/>
        <scheme val="none"/>
      </font>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3"/>
        <color theme="1"/>
        <name val="Century Gothic"/>
        <scheme val="none"/>
      </font>
      <fill>
        <patternFill patternType="solid">
          <fgColor indexed="64"/>
          <bgColor rgb="FFFFFFCC"/>
        </patternFill>
      </fill>
      <alignment horizontal="center" vertical="center" textRotation="0" wrapText="1" indent="0" justifyLastLine="0" shrinkToFit="1"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4" formatCode="0.0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F6E6A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ont>
        <b/>
        <i val="0"/>
        <condense val="0"/>
        <extend val="0"/>
      </font>
      <fill>
        <patternFill>
          <bgColor indexed="13"/>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A6CAAA"/>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76" formatCode="0.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92CDDC"/>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66FF99"/>
        </patternFill>
      </fill>
    </dxf>
    <dxf>
      <font>
        <b/>
        <i val="0"/>
      </font>
      <fill>
        <patternFill>
          <bgColor rgb="FFFFFF00"/>
        </patternFill>
      </fill>
    </dxf>
    <dxf>
      <font>
        <b/>
        <i val="0"/>
      </font>
      <fill>
        <patternFill>
          <bgColor rgb="FF66FF99"/>
        </patternFill>
      </fill>
    </dxf>
    <dxf>
      <font>
        <b/>
        <i val="0"/>
      </font>
      <fill>
        <patternFill>
          <bgColor rgb="FFFFFF00"/>
        </patternFill>
      </fill>
    </dxf>
    <dxf>
      <fill>
        <patternFill>
          <bgColor rgb="FF00B050"/>
        </patternFill>
      </fill>
    </dxf>
    <dxf>
      <fill>
        <patternFill>
          <bgColor rgb="FFFFFF00"/>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76D0B2"/>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ill>
        <patternFill>
          <bgColor rgb="FFFFFF00"/>
        </patternFill>
      </fill>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rgb="FF8DAFFB"/>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ill>
        <patternFill>
          <bgColor rgb="FFFFFF00"/>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9" formatCode="m/d/yy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30" formatCode="@"/>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4"/>
        <color theme="1"/>
        <name val="Century Gothic"/>
        <scheme val="none"/>
      </font>
      <numFmt numFmtId="0" formatCode="General"/>
      <fill>
        <patternFill patternType="solid">
          <fgColor indexed="64"/>
          <bgColor rgb="FFEEA0A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ont>
        <b/>
        <i val="0"/>
        <condense val="0"/>
        <extend val="0"/>
      </font>
      <fill>
        <patternFill>
          <bgColor indexed="13"/>
        </patternFill>
      </fill>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 formatCode="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 formatCode="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3" formatCode="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164" formatCode="_(* #,##0_);_(* \(#,##0\);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4"/>
        <color theme="1"/>
        <name val="Century Gothic"/>
        <scheme val="none"/>
      </font>
      <fill>
        <patternFill patternType="solid">
          <fgColor indexed="64"/>
          <bgColor rgb="FF7ABAEE"/>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ill>
        <patternFill>
          <bgColor rgb="FFFFFF00"/>
        </patternFill>
      </fill>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C5B0FA"/>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ill>
        <patternFill>
          <bgColor rgb="FFFFFF00"/>
        </patternFill>
      </fill>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6"/>
        <color theme="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6"/>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6"/>
        <color theme="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numFmt numFmtId="19" formatCode="m/d/yy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numFmt numFmtId="0" formatCode="General"/>
      <fill>
        <patternFill patternType="solid">
          <fgColor indexed="64"/>
          <bgColor rgb="FFB7FFB7"/>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FFFF00"/>
        </patternFill>
      </fill>
    </dxf>
    <dxf>
      <font>
        <b/>
        <i val="0"/>
      </font>
      <fill>
        <patternFill>
          <bgColor rgb="FFFFFF00"/>
        </patternFill>
      </fill>
    </dxf>
    <dxf>
      <font>
        <strike val="0"/>
        <outline val="0"/>
        <shadow val="0"/>
        <u val="none"/>
        <vertAlign val="baseline"/>
        <sz val="16"/>
        <color rgb="FF000000"/>
        <name val="Century Gothic"/>
        <scheme val="none"/>
      </font>
      <numFmt numFmtId="14" formatCode="0.00%"/>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protection locked="1" hidden="0"/>
    </dxf>
    <dxf>
      <font>
        <strike val="0"/>
        <outline val="0"/>
        <shadow val="0"/>
        <u val="none"/>
        <vertAlign val="baseline"/>
        <sz val="16"/>
        <color auto="1"/>
        <name val="Century Gothic"/>
        <scheme val="none"/>
      </font>
      <numFmt numFmtId="171" formatCode="&quot;$&quot;#,##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6"/>
        <color auto="1"/>
        <name val="Century Gothic"/>
        <scheme val="none"/>
      </font>
      <numFmt numFmtId="171" formatCode="&quot;$&quot;#,##0"/>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entury Gothic"/>
        <scheme val="none"/>
      </font>
      <alignment horizontal="center"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3"/>
        <color theme="1"/>
        <name val="Century Gothic"/>
        <scheme val="none"/>
      </font>
      <fill>
        <patternFill patternType="solid">
          <fgColor indexed="64"/>
          <bgColor rgb="FF7DBADF"/>
        </patternFill>
      </fill>
      <alignment horizontal="center" vertical="center" textRotation="0" wrapText="1"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6"/>
        <color theme="1"/>
        <name val="Century Gothic"/>
        <scheme val="none"/>
      </font>
      <numFmt numFmtId="176" formatCode="0.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hidden="0"/>
    </dxf>
    <dxf>
      <font>
        <b val="0"/>
        <i val="0"/>
        <strike val="0"/>
        <condense val="0"/>
        <extend val="0"/>
        <outline val="0"/>
        <shadow val="0"/>
        <u val="none"/>
        <vertAlign val="baseline"/>
        <sz val="16"/>
        <color theme="1"/>
        <name val="Century Gothic"/>
        <scheme val="none"/>
      </font>
      <numFmt numFmtId="181"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hidden="0"/>
    </dxf>
    <dxf>
      <font>
        <b val="0"/>
        <i val="0"/>
        <strike val="0"/>
        <condense val="0"/>
        <extend val="0"/>
        <outline val="0"/>
        <shadow val="0"/>
        <u val="none"/>
        <vertAlign val="baseline"/>
        <sz val="16"/>
        <color theme="1"/>
        <name val="Century Gothic"/>
        <scheme val="none"/>
      </font>
      <numFmt numFmtId="180" formatCode="#,##0;[Red]\ \-#,##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hidden="0"/>
    </dxf>
    <dxf>
      <font>
        <b val="0"/>
        <i val="0"/>
        <strike val="0"/>
        <condense val="0"/>
        <extend val="0"/>
        <outline val="0"/>
        <shadow val="0"/>
        <u val="none"/>
        <vertAlign val="baseline"/>
        <sz val="16"/>
        <color theme="1"/>
        <name val="Century Gothic"/>
        <scheme val="none"/>
      </font>
      <numFmt numFmtId="181"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6"/>
        <color theme="1"/>
        <name val="Century Gothic"/>
        <scheme val="none"/>
      </font>
      <numFmt numFmtId="181"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hidden="0"/>
    </dxf>
    <dxf>
      <font>
        <b val="0"/>
        <i val="0"/>
        <strike val="0"/>
        <condense val="0"/>
        <extend val="0"/>
        <outline val="0"/>
        <shadow val="0"/>
        <u val="none"/>
        <vertAlign val="baseline"/>
        <sz val="16"/>
        <color theme="1"/>
        <name val="Century Gothic"/>
        <scheme val="none"/>
      </font>
      <numFmt numFmtId="181" formatCode="&quot;$&quot;#,##0;[Red]\-&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3"/>
        <color theme="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entury Gothic"/>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3"/>
        <color theme="1"/>
        <name val="Century Gothic"/>
        <scheme val="none"/>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font>
      <fill>
        <patternFill>
          <bgColor rgb="FF66FF99"/>
        </patternFill>
      </fill>
    </dxf>
    <dxf>
      <font>
        <b/>
        <i val="0"/>
      </font>
      <fill>
        <patternFill>
          <bgColor rgb="FFFFFF00"/>
        </patternFill>
      </fill>
    </dxf>
    <dxf>
      <fill>
        <patternFill>
          <bgColor rgb="FFFF7C80"/>
        </patternFill>
      </fill>
    </dxf>
    <dxf>
      <font>
        <b/>
        <i val="0"/>
      </font>
      <fill>
        <patternFill>
          <bgColor rgb="FFFFFF00"/>
        </patternFill>
      </fill>
    </dxf>
    <dxf>
      <fill>
        <patternFill>
          <bgColor rgb="FFFF7C80"/>
        </patternFill>
      </fill>
    </dxf>
    <dxf>
      <font>
        <b val="0"/>
        <i val="0"/>
        <strike val="0"/>
        <condense val="0"/>
        <extend val="0"/>
        <outline val="0"/>
        <shadow val="0"/>
        <u/>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numFmt numFmtId="167" formatCode="[&lt;=9999999]###\-####;\(###\)\ ###\-####"/>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numFmt numFmtId="186" formatCode="0000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thin">
          <color auto="1"/>
        </left>
        <right style="thin">
          <color auto="1"/>
        </right>
        <top style="thin">
          <color rgb="FF000000"/>
        </top>
        <bottom style="thin">
          <color auto="1"/>
        </bottom>
      </border>
    </dxf>
    <dxf>
      <font>
        <b val="0"/>
        <i val="0"/>
        <strike val="0"/>
        <outline val="0"/>
        <shadow val="0"/>
        <vertAlign val="baseline"/>
        <sz val="14"/>
        <color rgb="FF000000"/>
        <name val="Century Gothic"/>
        <scheme val="none"/>
      </font>
      <alignment horizontal="center" vertical="center" textRotation="0" wrapText="1" indent="0" justifyLastLine="0" shrinkToFit="1" readingOrder="0"/>
    </dxf>
    <dxf>
      <font>
        <b/>
        <i val="0"/>
        <strike val="0"/>
        <condense val="0"/>
        <extend val="0"/>
        <outline val="0"/>
        <shadow val="0"/>
        <u val="none"/>
        <vertAlign val="baseline"/>
        <sz val="15"/>
        <color theme="1"/>
        <name val="Century Gothic"/>
        <scheme val="none"/>
      </font>
      <fill>
        <patternFill patternType="solid">
          <fgColor indexed="64"/>
          <bgColor rgb="FFC598F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ertAlign val="baseline"/>
        <sz val="14"/>
        <color rgb="FF000000"/>
        <name val="Century Gothic"/>
        <scheme val="none"/>
      </font>
      <alignment horizontal="center" vertical="center" textRotation="0" wrapText="1"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numFmt numFmtId="167" formatCode="[&lt;=9999999]###\-####;\(###\)\ ###\-####"/>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numFmt numFmtId="186" formatCode="0000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outline="0">
        <left/>
        <right style="thin">
          <color auto="1"/>
        </right>
        <top style="thin">
          <color auto="1"/>
        </top>
        <bottom/>
      </border>
      <protection locked="0" hidden="0"/>
    </dxf>
    <dxf>
      <font>
        <b val="0"/>
        <i val="0"/>
        <strike val="0"/>
        <condense val="0"/>
        <extend val="0"/>
        <outline val="0"/>
        <shadow val="0"/>
        <u val="none"/>
        <vertAlign val="baseline"/>
        <sz val="14"/>
        <color rgb="FF000000"/>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outline val="0"/>
        <shadow val="0"/>
        <vertAlign val="baseline"/>
        <sz val="14"/>
        <color rgb="FF000000"/>
        <name val="Century Gothic"/>
        <scheme val="none"/>
      </font>
      <alignment horizontal="center" vertical="center" textRotation="0" wrapText="1" indent="0" justifyLastLine="0" shrinkToFit="1" readingOrder="0"/>
    </dxf>
    <dxf>
      <border>
        <bottom style="thin">
          <color indexed="64"/>
        </bottom>
      </border>
    </dxf>
    <dxf>
      <font>
        <b/>
        <i val="0"/>
        <strike val="0"/>
        <condense val="0"/>
        <extend val="0"/>
        <outline val="0"/>
        <shadow val="0"/>
        <u val="none"/>
        <vertAlign val="baseline"/>
        <sz val="15"/>
        <color theme="1"/>
        <name val="Century Gothic"/>
        <scheme val="none"/>
      </font>
      <fill>
        <patternFill patternType="solid">
          <fgColor indexed="64"/>
          <bgColor rgb="FFC598F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style="thin">
          <color auto="1"/>
        </left>
        <right/>
        <top style="thin">
          <color auto="1"/>
        </top>
        <bottom style="thin">
          <color auto="1"/>
        </bottom>
        <vertical/>
        <horizontal/>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2" justifyLastLine="0" shrinkToFit="0" readingOrder="0"/>
      <border diagonalUp="0" diagonalDown="0">
        <left/>
        <right style="thin">
          <color indexed="64"/>
        </right>
        <top style="thin">
          <color indexed="64"/>
        </top>
        <bottom style="thin">
          <color indexed="64"/>
        </bottom>
        <vertical/>
        <horizontal/>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left style="thin">
          <color auto="1"/>
        </left>
        <right/>
        <top style="thin">
          <color indexed="64"/>
        </top>
        <bottom style="thin">
          <color auto="1"/>
        </bottom>
        <vertical/>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6"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auto="1"/>
        </left>
        <right style="thin">
          <color indexed="64"/>
        </right>
        <top style="thin">
          <color indexed="64"/>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2"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alignment horizontal="left" vertical="center" textRotation="0" indent="1" justifyLastLine="0" shrinkToFit="0" readingOrder="0"/>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relative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textRotation="0" relative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i val="0"/>
        <strike val="0"/>
        <condense val="0"/>
        <extend val="0"/>
        <outline val="0"/>
        <shadow val="0"/>
        <u val="none"/>
        <vertAlign val="baseline"/>
        <sz val="16"/>
        <color indexed="10"/>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font>
        <b/>
        <i val="0"/>
        <strike val="0"/>
        <condense val="0"/>
        <extend val="0"/>
        <outline val="0"/>
        <shadow val="0"/>
        <u val="none"/>
        <vertAlign val="baseline"/>
        <sz val="14"/>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alignment horizontal="left" vertical="center" textRotation="0" wrapText="1"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font>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D6DCE4"/>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ill>
        <patternFill>
          <bgColor theme="2"/>
        </patternFill>
      </fill>
    </dxf>
    <dxf>
      <fill>
        <patternFill>
          <bgColor rgb="FFEAEAEA"/>
        </patternFill>
      </fill>
    </dxf>
    <dxf>
      <fill>
        <patternFill>
          <bgColor rgb="FFF4F6EA"/>
        </patternFill>
      </fill>
    </dxf>
    <dxf>
      <fill>
        <patternFill>
          <bgColor rgb="FFDDEBE3"/>
        </patternFill>
      </fill>
    </dxf>
    <dxf>
      <fill>
        <patternFill>
          <bgColor rgb="FFDEC4C4"/>
        </patternFill>
      </fill>
    </dxf>
    <dxf>
      <fill>
        <patternFill>
          <bgColor rgb="FFEAF9D7"/>
        </patternFill>
      </fill>
    </dxf>
    <dxf>
      <fill>
        <patternFill>
          <bgColor theme="2" tint="-9.9948118533890809E-2"/>
        </patternFill>
      </fill>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s>
  <tableStyles count="12" defaultTableStyle="TableStyleMedium2" defaultPivotStyle="PivotStyleLight16">
    <tableStyle name="Back to School Checklist" pivot="0" count="4" xr9:uid="{00000000-0011-0000-FFFF-FFFF00000000}">
      <tableStyleElement type="wholeTable" dxfId="616"/>
      <tableStyleElement type="headerRow" dxfId="615"/>
      <tableStyleElement type="firstColumnStripe" dxfId="614"/>
      <tableStyleElement type="lastHeaderCell" dxfId="613"/>
    </tableStyle>
    <tableStyle name="Back to School Checklist 2" pivot="0" count="4" xr9:uid="{00000000-0011-0000-FFFF-FFFF01000000}">
      <tableStyleElement type="wholeTable" dxfId="612"/>
      <tableStyleElement type="headerRow" dxfId="611"/>
      <tableStyleElement type="firstColumnStripe" dxfId="610"/>
      <tableStyleElement type="lastHeaderCell" dxfId="609"/>
    </tableStyle>
    <tableStyle name="cy" pivot="0" count="1" xr9:uid="{00000000-0011-0000-FFFF-FFFF02000000}">
      <tableStyleElement type="firstRowStripe" dxfId="608"/>
    </tableStyle>
    <tableStyle name="Invisible" pivot="0" table="0" count="0" xr9:uid="{00000000-0011-0000-FFFF-FFFF03000000}"/>
    <tableStyle name="Table Style 1" pivot="0" count="0" xr9:uid="{00000000-0011-0000-FFFF-FFFF04000000}"/>
    <tableStyle name="Table Style 2" pivot="0" count="0" xr9:uid="{00000000-0011-0000-FFFF-FFFF05000000}"/>
    <tableStyle name="Table Style 3" pivot="0" count="1" xr9:uid="{00000000-0011-0000-FFFF-FFFF06000000}">
      <tableStyleElement type="secondRowStripe" dxfId="607"/>
    </tableStyle>
    <tableStyle name="Table Style 4" pivot="0" count="1" xr9:uid="{00000000-0011-0000-FFFF-FFFF07000000}">
      <tableStyleElement type="firstRowStripe" dxfId="606"/>
    </tableStyle>
    <tableStyle name="Table Style 5" pivot="0" count="1" xr9:uid="{00000000-0011-0000-FFFF-FFFF08000000}">
      <tableStyleElement type="secondRowStripe" dxfId="605"/>
    </tableStyle>
    <tableStyle name="Table Style 6" pivot="0" count="1" xr9:uid="{00000000-0011-0000-FFFF-FFFF09000000}">
      <tableStyleElement type="firstRowStripe" dxfId="604"/>
    </tableStyle>
    <tableStyle name="Table Style 7" pivot="0" count="1" xr9:uid="{00000000-0011-0000-FFFF-FFFF0A000000}">
      <tableStyleElement type="firstRowStripe" dxfId="603"/>
    </tableStyle>
    <tableStyle name="Table Style 8" pivot="0" count="1" xr9:uid="{00000000-0011-0000-FFFF-FFFF0B000000}">
      <tableStyleElement type="firstRowStripe" dxfId="60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CCFF"/>
      <rgbColor rgb="00993366"/>
      <rgbColor rgb="00FFFFCC"/>
      <rgbColor rgb="00CCFFFF"/>
      <rgbColor rgb="00660066"/>
      <rgbColor rgb="00FF8080"/>
      <rgbColor rgb="000066CC"/>
      <rgbColor rgb="00CCCCFF"/>
      <rgbColor rgb="00FFCC99"/>
      <rgbColor rgb="009590FA"/>
      <rgbColor rgb="00FFFF00"/>
      <rgbColor rgb="00CCFFCC"/>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2CC"/>
      <color rgb="FFD98C5D"/>
      <color rgb="FFE77E4F"/>
      <color rgb="FFEB664B"/>
      <color rgb="FFE2A954"/>
      <color rgb="FFF5A28B"/>
      <color rgb="FFF2B87E"/>
      <color rgb="FFD07734"/>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ourc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S%20&amp;%20HSEM%20Grants%20Processing\HSEM%20Grants%20Processing\FMFW\FY2022\HSGP\FY%202022%20HSGP%20FMFW%20(Macro)%20v.2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sheetName val="Instructions"/>
      <sheetName val="IJ &amp; State Goals"/>
      <sheetName val="Facesheet"/>
      <sheetName val="AA Info"/>
      <sheetName val="Project Ledger"/>
      <sheetName val="Planning"/>
      <sheetName val="Organization"/>
      <sheetName val="Equipment"/>
      <sheetName val="Training"/>
      <sheetName val="Exercise"/>
      <sheetName val="M&amp;A"/>
      <sheetName val="Indirect Costs"/>
      <sheetName val="Consultant-Contractor"/>
      <sheetName val="Personnel"/>
      <sheetName val="Match"/>
      <sheetName val="ICR"/>
      <sheetName val="AA Approval"/>
    </sheetNames>
    <sheetDataSet>
      <sheetData sheetId="0">
        <row r="4">
          <cell r="H4" t="str">
            <v>No</v>
          </cell>
          <cell r="I4" t="str">
            <v>AG</v>
          </cell>
          <cell r="J4" t="str">
            <v>IJ.01</v>
          </cell>
          <cell r="K4" t="str">
            <v>SHSP</v>
          </cell>
        </row>
        <row r="5">
          <cell r="H5" t="str">
            <v>FY21; IJ #1</v>
          </cell>
          <cell r="I5" t="str">
            <v>CS</v>
          </cell>
          <cell r="J5" t="str">
            <v>IJ.02</v>
          </cell>
          <cell r="K5" t="str">
            <v>SHSP-20</v>
          </cell>
        </row>
        <row r="6">
          <cell r="H6" t="str">
            <v>FY21; IJ #2</v>
          </cell>
          <cell r="I6" t="str">
            <v>EMG</v>
          </cell>
          <cell r="J6" t="str">
            <v>IJ.03</v>
          </cell>
          <cell r="K6" t="str">
            <v>UASI</v>
          </cell>
        </row>
        <row r="7">
          <cell r="H7" t="str">
            <v>FY21; IJ #3</v>
          </cell>
          <cell r="I7" t="str">
            <v>EMS-F</v>
          </cell>
          <cell r="J7" t="str">
            <v>IJ.04</v>
          </cell>
          <cell r="K7" t="str">
            <v>UASI-20</v>
          </cell>
        </row>
        <row r="8">
          <cell r="H8" t="str">
            <v>FY21; IJ #4</v>
          </cell>
          <cell r="I8" t="str">
            <v xml:space="preserve">EMS </v>
          </cell>
          <cell r="J8" t="str">
            <v>IJ.05</v>
          </cell>
          <cell r="K8" t="str">
            <v>OPSG</v>
          </cell>
        </row>
        <row r="9">
          <cell r="H9" t="str">
            <v>FY21; IJ #5</v>
          </cell>
          <cell r="I9" t="str">
            <v>FS</v>
          </cell>
          <cell r="J9" t="str">
            <v>IJ.06</v>
          </cell>
          <cell r="K9" t="str">
            <v>ANTI</v>
          </cell>
        </row>
        <row r="10">
          <cell r="H10" t="str">
            <v>FY21; IJ #6</v>
          </cell>
          <cell r="I10" t="str">
            <v>GA</v>
          </cell>
          <cell r="J10" t="str">
            <v>IJ.07</v>
          </cell>
          <cell r="K10" t="str">
            <v>NSGP-S</v>
          </cell>
        </row>
        <row r="11">
          <cell r="H11" t="str">
            <v>FY21; IJ #7</v>
          </cell>
          <cell r="I11" t="str">
            <v>HM</v>
          </cell>
          <cell r="J11" t="str">
            <v>IJ.08</v>
          </cell>
          <cell r="K11" t="str">
            <v>NSGP-U</v>
          </cell>
        </row>
        <row r="12">
          <cell r="H12" t="str">
            <v>FY21; IJ #8</v>
          </cell>
          <cell r="I12" t="str">
            <v>HC</v>
          </cell>
          <cell r="J12" t="str">
            <v>IJ.09</v>
          </cell>
        </row>
        <row r="13">
          <cell r="H13" t="str">
            <v>FY21; IJ #9</v>
          </cell>
          <cell r="I13" t="str">
            <v>LE</v>
          </cell>
          <cell r="J13" t="str">
            <v>IJ.10</v>
          </cell>
        </row>
        <row r="14">
          <cell r="H14" t="str">
            <v>FY21; IJ #10</v>
          </cell>
          <cell r="I14" t="str">
            <v>PNP</v>
          </cell>
          <cell r="J14" t="str">
            <v>IJ.11</v>
          </cell>
        </row>
        <row r="15">
          <cell r="H15" t="str">
            <v>FY20; IJ #1</v>
          </cell>
          <cell r="I15" t="str">
            <v>PH</v>
          </cell>
        </row>
        <row r="16">
          <cell r="H16" t="str">
            <v>FY20; IJ #2</v>
          </cell>
          <cell r="I16" t="str">
            <v>PSC</v>
          </cell>
        </row>
        <row r="17">
          <cell r="H17" t="str">
            <v>FY20; IJ #3</v>
          </cell>
          <cell r="I17" t="str">
            <v>PW</v>
          </cell>
        </row>
        <row r="18">
          <cell r="H18" t="str">
            <v>FY20; IJ #4</v>
          </cell>
        </row>
        <row r="19">
          <cell r="H19" t="str">
            <v>FY20; IJ #5</v>
          </cell>
        </row>
        <row r="20">
          <cell r="H20" t="str">
            <v>FY20; IJ #6</v>
          </cell>
        </row>
        <row r="21">
          <cell r="H21" t="str">
            <v>FY20; IJ #7</v>
          </cell>
        </row>
        <row r="22">
          <cell r="H22" t="str">
            <v>FY20; IJ #8</v>
          </cell>
        </row>
        <row r="23">
          <cell r="H23" t="str">
            <v>FY20; IJ #9</v>
          </cell>
        </row>
        <row r="24">
          <cell r="H24" t="str">
            <v>FY20; IJ #10</v>
          </cell>
        </row>
        <row r="25">
          <cell r="H25" t="str">
            <v>FY19; IJ#1</v>
          </cell>
        </row>
        <row r="26">
          <cell r="H26" t="str">
            <v>FY19; IJ#2</v>
          </cell>
        </row>
        <row r="27">
          <cell r="H27" t="str">
            <v>FY19; IJ#3</v>
          </cell>
        </row>
        <row r="28">
          <cell r="H28" t="str">
            <v>FY19; IJ#4</v>
          </cell>
        </row>
        <row r="29">
          <cell r="H29" t="str">
            <v>FY19; IJ#5</v>
          </cell>
        </row>
        <row r="30">
          <cell r="H30" t="str">
            <v>FY19; IJ#6</v>
          </cell>
        </row>
        <row r="31">
          <cell r="H31" t="str">
            <v>FY19; IJ#7</v>
          </cell>
        </row>
        <row r="32">
          <cell r="H32" t="str">
            <v>FY19; IJ#8</v>
          </cell>
        </row>
        <row r="33">
          <cell r="H33" t="str">
            <v>FY19; IJ#9</v>
          </cell>
        </row>
        <row r="34">
          <cell r="H34" t="str">
            <v>FY19; IJ#10</v>
          </cell>
        </row>
        <row r="35">
          <cell r="H35" t="str">
            <v>FY18; IJ#1</v>
          </cell>
        </row>
        <row r="36">
          <cell r="H36" t="str">
            <v>FY18; IJ#2</v>
          </cell>
        </row>
        <row r="37">
          <cell r="H37" t="str">
            <v>FY18; IJ#3</v>
          </cell>
        </row>
        <row r="38">
          <cell r="H38" t="str">
            <v>FY18; IJ#4</v>
          </cell>
        </row>
        <row r="39">
          <cell r="H39" t="str">
            <v>FY18; IJ#5</v>
          </cell>
        </row>
        <row r="40">
          <cell r="H40" t="str">
            <v>FY18; IJ#6</v>
          </cell>
        </row>
        <row r="41">
          <cell r="H41" t="str">
            <v>FY18; IJ#7</v>
          </cell>
        </row>
        <row r="42">
          <cell r="H42" t="str">
            <v>FY18; IJ#8</v>
          </cell>
        </row>
        <row r="43">
          <cell r="H43" t="str">
            <v>FY18; IJ#9</v>
          </cell>
        </row>
        <row r="44">
          <cell r="H44" t="str">
            <v>FY18; IJ#10</v>
          </cell>
        </row>
        <row r="48">
          <cell r="H48" t="str">
            <v>Staffing</v>
          </cell>
        </row>
        <row r="49">
          <cell r="H49" t="str">
            <v>Backfill</v>
          </cell>
        </row>
        <row r="50">
          <cell r="H50" t="str">
            <v>Overtime</v>
          </cell>
        </row>
        <row r="51">
          <cell r="H51" t="str">
            <v>Operational Overtime</v>
          </cell>
        </row>
        <row r="52">
          <cell r="H52" t="str">
            <v>N/A</v>
          </cell>
        </row>
        <row r="59">
          <cell r="B59" t="str">
            <v>ARL</v>
          </cell>
          <cell r="C59" t="str">
            <v>NEW - in use</v>
          </cell>
        </row>
        <row r="60">
          <cell r="B60" t="str">
            <v>Aviation or Watercraft</v>
          </cell>
          <cell r="C60" t="str">
            <v>USED - in use</v>
          </cell>
        </row>
        <row r="61">
          <cell r="B61" t="str">
            <v>EHP</v>
          </cell>
        </row>
        <row r="62">
          <cell r="B62" t="str">
            <v>EHP / Aviation or Watercraft</v>
          </cell>
        </row>
        <row r="63">
          <cell r="B63" t="str">
            <v>Performance Bond</v>
          </cell>
        </row>
        <row r="64">
          <cell r="B64" t="str">
            <v>Performance Bond / Aviation or Watercraft</v>
          </cell>
        </row>
        <row r="65">
          <cell r="B65" t="str">
            <v>N/A</v>
          </cell>
        </row>
        <row r="83">
          <cell r="C83" t="str">
            <v>Classroom</v>
          </cell>
        </row>
        <row r="84">
          <cell r="C84" t="str">
            <v>Field-Based Attendee</v>
          </cell>
        </row>
        <row r="85">
          <cell r="C85" t="str">
            <v>Field-Based Host</v>
          </cell>
        </row>
        <row r="93">
          <cell r="C93" t="str">
            <v>Drill Attendee</v>
          </cell>
        </row>
        <row r="94">
          <cell r="C94" t="str">
            <v>Drill Host</v>
          </cell>
        </row>
        <row r="95">
          <cell r="C95" t="str">
            <v>Full Scale Attendee</v>
          </cell>
        </row>
        <row r="96">
          <cell r="C96" t="str">
            <v>Full Scale Host</v>
          </cell>
        </row>
        <row r="97">
          <cell r="C97" t="str">
            <v>Functional Attendee</v>
          </cell>
        </row>
        <row r="98">
          <cell r="C98" t="str">
            <v>Functional Host</v>
          </cell>
        </row>
        <row r="99">
          <cell r="C99" t="str">
            <v>Tabletop / Games</v>
          </cell>
        </row>
        <row r="100">
          <cell r="C100" t="str">
            <v>Workshop / Seminar</v>
          </cell>
        </row>
        <row r="104">
          <cell r="A104" t="str">
            <v>Grant Administration</v>
          </cell>
          <cell r="B104" t="str">
            <v>DD_MA_Expenditure1</v>
          </cell>
          <cell r="F104" t="str">
            <v>Staffing</v>
          </cell>
        </row>
        <row r="105">
          <cell r="F105" t="str">
            <v>Backfill</v>
          </cell>
        </row>
        <row r="106">
          <cell r="F106" t="str">
            <v>Overtime</v>
          </cell>
        </row>
        <row r="107">
          <cell r="F107" t="str">
            <v>N/A</v>
          </cell>
        </row>
        <row r="127">
          <cell r="B127" t="str">
            <v>10% De Minimis</v>
          </cell>
        </row>
        <row r="128">
          <cell r="B128" t="str">
            <v>S/W</v>
          </cell>
        </row>
        <row r="129">
          <cell r="B129" t="str">
            <v>SW&amp;B</v>
          </cell>
        </row>
        <row r="130">
          <cell r="B130" t="str">
            <v>TDC</v>
          </cell>
        </row>
        <row r="131">
          <cell r="B131" t="str">
            <v>MTDC</v>
          </cell>
        </row>
        <row r="132">
          <cell r="B132" t="str">
            <v>Other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0000000}" name="Instructions_EnableMacros" displayName="Instructions_EnableMacros" ref="A5:B8" totalsRowShown="0" headerRowDxfId="601" dataDxfId="599" headerRowBorderDxfId="600" tableBorderDxfId="598" totalsRowBorderDxfId="597">
  <tableColumns count="2">
    <tableColumn id="1" xr3:uid="{00000000-0010-0000-0000-000001000000}" name="Version" dataDxfId="596"/>
    <tableColumn id="2" xr3:uid="{00000000-0010-0000-0000-000002000000}" name="Instructions" dataDxfId="595"/>
  </tableColumns>
  <tableStyleInfo name="Back to School Checklist" showFirstColumn="0" showLastColumn="0" showRowStripes="1" showColumnStripes="0"/>
  <extLst>
    <ext xmlns:x14="http://schemas.microsoft.com/office/spreadsheetml/2009/9/main" uri="{504A1905-F514-4f6f-8877-14C23A59335A}">
      <x14:table altTextSummary="Section 1: Enabling Macro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1000000}" name="Instructions_MacroButtons" displayName="Instructions_MacroButtons" ref="A10:B25" totalsRowShown="0" headerRowDxfId="594" dataDxfId="592" headerRowBorderDxfId="593" tableBorderDxfId="591" totalsRowBorderDxfId="590">
  <tableColumns count="2">
    <tableColumn id="1" xr3:uid="{00000000-0010-0000-0100-000001000000}" name="Button" dataDxfId="589"/>
    <tableColumn id="2" xr3:uid="{00000000-0010-0000-0100-000002000000}" name="Function" dataDxfId="588"/>
  </tableColumns>
  <tableStyleInfo name="Back to School Checklist" showFirstColumn="0" showLastColumn="0" showRowStripes="1" showColumnStripes="0"/>
  <extLst>
    <ext xmlns:x14="http://schemas.microsoft.com/office/spreadsheetml/2009/9/main" uri="{504A1905-F514-4f6f-8877-14C23A59335A}">
      <x14:table altTextSummary="Section 1: List of Macro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2000000}" name="Instructions_Facesheet" displayName="Instructions_Facesheet" ref="A36:B50" totalsRowShown="0" headerRowDxfId="587" dataDxfId="585" headerRowBorderDxfId="586" tableBorderDxfId="584" totalsRowBorderDxfId="583" headerRowCellStyle="Normal 2 2 2">
  <tableColumns count="2">
    <tableColumn id="1" xr3:uid="{00000000-0010-0000-0200-000001000000}" name="Form Field" dataDxfId="582"/>
    <tableColumn id="2" xr3:uid="{00000000-0010-0000-0200-000002000000}" name="Instructions" dataDxfId="581"/>
  </tableColumns>
  <tableStyleInfo name="Back to School Checklist" showFirstColumn="0" showLastColumn="0" showRowStripes="1" showColumnStripes="0"/>
  <extLst>
    <ext xmlns:x14="http://schemas.microsoft.com/office/spreadsheetml/2009/9/main" uri="{504A1905-F514-4f6f-8877-14C23A59335A}">
      <x14:table altTextSummary="Section 2:   GRANT SUBAWARD FACE SHEE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3000000}" name="Instructions_ProjectLedger" displayName="Instructions_ProjectLedger" ref="A56:B74" totalsRowShown="0" headerRowDxfId="580" dataDxfId="578" headerRowBorderDxfId="579" tableBorderDxfId="577" totalsRowBorderDxfId="576" headerRowCellStyle="Normal 2 2 2">
  <tableColumns count="2">
    <tableColumn id="1" xr3:uid="{00000000-0010-0000-0300-000001000000}" name="Ledger Column Name" dataDxfId="575"/>
    <tableColumn id="2" xr3:uid="{00000000-0010-0000-0300-000002000000}" name="Instructions" dataDxfId="574"/>
  </tableColumns>
  <tableStyleInfo name="Table Style 1" showFirstColumn="0" showLastColumn="0" showRowStripes="1" showColumnStripes="0"/>
  <extLst>
    <ext xmlns:x14="http://schemas.microsoft.com/office/spreadsheetml/2009/9/main" uri="{504A1905-F514-4f6f-8877-14C23A59335A}">
      <x14:table altTextSummary="Section 4: Project Ledger"/>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4000000}" name="Instructions_Planning" displayName="Instructions_Planning" ref="A78:B92" totalsRowShown="0" headerRowDxfId="573" dataDxfId="571" headerRowBorderDxfId="572" tableBorderDxfId="570" totalsRowBorderDxfId="569" headerRowCellStyle="Normal 2 2 2">
  <tableColumns count="2">
    <tableColumn id="1" xr3:uid="{00000000-0010-0000-0400-000001000000}" name="Ledger Column Name" dataDxfId="568"/>
    <tableColumn id="2" xr3:uid="{00000000-0010-0000-0400-000002000000}" name="Instructions" dataDxfId="567"/>
  </tableColumns>
  <tableStyleInfo name="Table Style 1" showFirstColumn="0" showLastColumn="0" showRowStripes="1" showColumnStripes="0"/>
  <extLst>
    <ext xmlns:x14="http://schemas.microsoft.com/office/spreadsheetml/2009/9/main" uri="{504A1905-F514-4f6f-8877-14C23A59335A}">
      <x14:table altTextSummary="Section 5: Planning"/>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5000000}" name="Instructions_Equipment" displayName="Instructions_Equipment" ref="A111:B131" totalsRowShown="0" headerRowDxfId="566" dataDxfId="564" headerRowBorderDxfId="565" tableBorderDxfId="563" totalsRowBorderDxfId="562" headerRowCellStyle="Normal 2 2 2">
  <tableColumns count="2">
    <tableColumn id="1" xr3:uid="{00000000-0010-0000-0500-000001000000}" name="Ledger Column Name" dataDxfId="561"/>
    <tableColumn id="2" xr3:uid="{00000000-0010-0000-0500-000002000000}" name="Instructions" dataDxfId="560"/>
  </tableColumns>
  <tableStyleInfo name="Table Style 1" showFirstColumn="0" showLastColumn="0" showRowStripes="1" showColumnStripes="0"/>
  <extLst>
    <ext xmlns:x14="http://schemas.microsoft.com/office/spreadsheetml/2009/9/main" uri="{504A1905-F514-4f6f-8877-14C23A59335A}">
      <x14:table altTextSummary="Section 7-Equipmen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6000000}" name="Instructions_Training" displayName="Instructions_Training" ref="A135:B152" totalsRowShown="0" headerRowDxfId="559" dataDxfId="557" headerRowBorderDxfId="558" tableBorderDxfId="556" totalsRowBorderDxfId="555" headerRowCellStyle="Normal 2 2 2">
  <tableColumns count="2">
    <tableColumn id="1" xr3:uid="{00000000-0010-0000-0600-000001000000}" name="Ledger Column Name" dataDxfId="554"/>
    <tableColumn id="2" xr3:uid="{00000000-0010-0000-0600-000002000000}" name="Instructions" dataDxfId="553"/>
  </tableColumns>
  <tableStyleInfo name="Table Style 1" showFirstColumn="0" showLastColumn="0" showRowStripes="1" showColumnStripes="0"/>
  <extLst>
    <ext xmlns:x14="http://schemas.microsoft.com/office/spreadsheetml/2009/9/main" uri="{504A1905-F514-4f6f-8877-14C23A59335A}">
      <x14:table altTextSummary="Section 8: Training"/>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7000000}" name="Instructions_MA" displayName="Instructions_MA" ref="A177:B187" totalsRowShown="0" headerRowDxfId="552" dataDxfId="550" headerRowBorderDxfId="551" tableBorderDxfId="549" totalsRowBorderDxfId="548" headerRowCellStyle="Normal 2 2 2">
  <tableColumns count="2">
    <tableColumn id="1" xr3:uid="{00000000-0010-0000-0700-000001000000}" name="Ledger Column Name" dataDxfId="547"/>
    <tableColumn id="2" xr3:uid="{00000000-0010-0000-0700-000002000000}" name="Instructions" dataDxfId="546"/>
  </tableColumns>
  <tableStyleInfo name="Table Style 1" showFirstColumn="0" showLastColumn="0" showRowStripes="1" showColumnStripes="0"/>
  <extLst>
    <ext xmlns:x14="http://schemas.microsoft.com/office/spreadsheetml/2009/9/main" uri="{504A1905-F514-4f6f-8877-14C23A59335A}">
      <x14:table altTextSummary="Section 10: M &amp; A"/>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8000000}" name="Instructions_Indirect" displayName="Instructions_Indirect" ref="A191:B201" totalsRowShown="0" headerRowDxfId="545" dataDxfId="543" headerRowBorderDxfId="544" tableBorderDxfId="542" totalsRowBorderDxfId="541" headerRowCellStyle="Normal 2 2 2">
  <tableColumns count="2">
    <tableColumn id="1" xr3:uid="{00000000-0010-0000-0800-000001000000}" name="Ledger Column Name" dataDxfId="540"/>
    <tableColumn id="2" xr3:uid="{00000000-0010-0000-0800-000002000000}" name="Instructions" dataDxfId="539"/>
  </tableColumns>
  <tableStyleInfo name="Table Style 1" showFirstColumn="0" showLastColumn="0" showRowStripes="1" showColumnStripes="0"/>
  <extLst>
    <ext xmlns:x14="http://schemas.microsoft.com/office/spreadsheetml/2009/9/main" uri="{504A1905-F514-4f6f-8877-14C23A59335A}">
      <x14:table altTextSummary="Section 11: Indirect Cos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9000000}" name="Instructions_CC" displayName="Instructions_CC" ref="A205:B218" totalsRowShown="0" headerRowDxfId="538" dataDxfId="536" headerRowBorderDxfId="537" tableBorderDxfId="535" totalsRowBorderDxfId="534" headerRowCellStyle="Normal 2 2 2">
  <tableColumns count="2">
    <tableColumn id="1" xr3:uid="{00000000-0010-0000-0900-000001000000}" name="Ledger Column Name" dataDxfId="533"/>
    <tableColumn id="2" xr3:uid="{00000000-0010-0000-0900-000002000000}" name="Instructions" dataDxfId="532"/>
  </tableColumns>
  <tableStyleInfo name="Table Style 1" showFirstColumn="0" showLastColumn="0" showRowStripes="1" showColumnStripes="0"/>
  <extLst>
    <ext xmlns:x14="http://schemas.microsoft.com/office/spreadsheetml/2009/9/main" uri="{504A1905-F514-4f6f-8877-14C23A59335A}">
      <x14:table altText="Section 12:  CONSULTANT / CONTRACTOR" altTextSummary="Section 12:  CONSULTANT / CONTRACTOR"/>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A000000}" name="Instructions_Personnel" displayName="Instructions_Personnel" ref="A222:B232" totalsRowShown="0" headerRowDxfId="531" dataDxfId="529" headerRowBorderDxfId="530" tableBorderDxfId="528" totalsRowBorderDxfId="527" headerRowCellStyle="Normal 2 2 2">
  <tableColumns count="2">
    <tableColumn id="1" xr3:uid="{00000000-0010-0000-0A00-000001000000}" name="Ledger Column Name" dataDxfId="526"/>
    <tableColumn id="2" xr3:uid="{00000000-0010-0000-0A00-000002000000}" name="Instructions" dataDxfId="525"/>
  </tableColumns>
  <tableStyleInfo name="Table Style 1" showFirstColumn="0" showLastColumn="0" showRowStripes="1" showColumnStripes="0"/>
  <extLst>
    <ext xmlns:x14="http://schemas.microsoft.com/office/spreadsheetml/2009/9/main" uri="{504A1905-F514-4f6f-8877-14C23A59335A}">
      <x14:table altTextSummary="Section 13:  PERSONNEL"/>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B000000}" name="Instructions_Match" displayName="Instructions_Match" ref="A236:B249" totalsRowShown="0" headerRowDxfId="524" dataDxfId="522" headerRowBorderDxfId="523" tableBorderDxfId="521" totalsRowBorderDxfId="520" headerRowCellStyle="Normal 2 2 2">
  <tableColumns count="2">
    <tableColumn id="1" xr3:uid="{00000000-0010-0000-0B00-000001000000}" name="Ledger Column Name" dataDxfId="519"/>
    <tableColumn id="2" xr3:uid="{00000000-0010-0000-0B00-000002000000}" name="Instructions" dataDxfId="518"/>
  </tableColumns>
  <tableStyleInfo name="Table Style 1" showFirstColumn="0" showLastColumn="0" showRowStripes="1" showColumnStripes="0"/>
  <extLst>
    <ext xmlns:x14="http://schemas.microsoft.com/office/spreadsheetml/2009/9/main" uri="{504A1905-F514-4f6f-8877-14C23A59335A}">
      <x14:table altTextSummary="Section 14:  MATCH"/>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C000000}" name="Instructions_Approval" displayName="Instructions_Approval" ref="A266:B271" totalsRowShown="0" headerRowDxfId="517" dataDxfId="515" headerRowBorderDxfId="516" tableBorderDxfId="514" totalsRowBorderDxfId="513" headerRowCellStyle="Normal 2 2 2">
  <tableColumns count="2">
    <tableColumn id="1" xr3:uid="{00000000-0010-0000-0C00-000001000000}" name="Form Field" dataDxfId="512"/>
    <tableColumn id="2" xr3:uid="{00000000-0010-0000-0C00-000002000000}" name="Instructions" dataDxfId="511"/>
  </tableColumns>
  <tableStyleInfo name="Table Style 1" showFirstColumn="0" showLastColumn="0" showRowStripes="1" showColumnStripes="0"/>
  <extLst>
    <ext xmlns:x14="http://schemas.microsoft.com/office/spreadsheetml/2009/9/main" uri="{504A1905-F514-4f6f-8877-14C23A59335A}">
      <x14:table altTextSummary="Section 15:  AUTHORIZED AGEN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Instructions_Organization" displayName="Instructions_Organization" ref="A96:B107" totalsRowShown="0" headerRowDxfId="510" dataDxfId="508" headerRowBorderDxfId="509" tableBorderDxfId="507" totalsRowBorderDxfId="506" headerRowCellStyle="Normal 2 2 2">
  <tableColumns count="2">
    <tableColumn id="1" xr3:uid="{00000000-0010-0000-0D00-000001000000}" name="Ledger Column Name" dataDxfId="505" dataCellStyle="Normal 2 2 2"/>
    <tableColumn id="2" xr3:uid="{00000000-0010-0000-0D00-000002000000}" name="Instructions" dataDxfId="504" dataCellStyle="Normal 2 2 2"/>
  </tableColumns>
  <tableStyleInfo name="Table Style 1" showFirstColumn="0" showLastColumn="0" showRowStripes="1" showColumnStripes="0"/>
  <extLst>
    <ext xmlns:x14="http://schemas.microsoft.com/office/spreadsheetml/2009/9/main" uri="{504A1905-F514-4f6f-8877-14C23A59335A}">
      <x14:table altTextSummary="Section 6: Organization"/>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E000000}" name="Instructions_Shortcuts" displayName="Instructions_Shortcuts" ref="A27:B32" totalsRowShown="0" headerRowDxfId="503" dataDxfId="501" headerRowBorderDxfId="502" tableBorderDxfId="500" totalsRowBorderDxfId="499" headerRowCellStyle="Normal 2 2 2">
  <tableColumns count="2">
    <tableColumn id="1" xr3:uid="{00000000-0010-0000-0E00-000001000000}" name="Keyboard Shortcut" dataDxfId="498"/>
    <tableColumn id="2" xr3:uid="{00000000-0010-0000-0E00-000002000000}" name="Function" dataDxfId="497"/>
  </tableColumns>
  <tableStyleInfo name="Back to School Checklist" showFirstColumn="0" showLastColumn="0" showRowStripes="1" showColumnStripes="0"/>
  <extLst>
    <ext xmlns:x14="http://schemas.microsoft.com/office/spreadsheetml/2009/9/main" uri="{504A1905-F514-4f6f-8877-14C23A59335A}">
      <x14:table altTextSummary="Table of macros that can be activated by using a keyboard shortcut."/>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F000000}" name="Instructions_Exercise" displayName="Instructions_Exercise" ref="A156:B173" totalsRowShown="0" headerRowDxfId="496" headerRowBorderDxfId="495" tableBorderDxfId="494" totalsRowBorderDxfId="493" headerRowCellStyle="Normal 2 2 2">
  <tableColumns count="2">
    <tableColumn id="1" xr3:uid="{00000000-0010-0000-0F00-000001000000}" name="Ledger Column Name" dataDxfId="492" dataCellStyle="Normal 2 2 2"/>
    <tableColumn id="2" xr3:uid="{00000000-0010-0000-0F00-000002000000}" name="Instructions" dataDxfId="491" dataCellStyle="Normal 2 2 2"/>
  </tableColumns>
  <tableStyleInfo name="Table Style 1" showFirstColumn="0" showLastColumn="0" showRowStripes="1" showColumnStripes="0"/>
  <extLst>
    <ext xmlns:x14="http://schemas.microsoft.com/office/spreadsheetml/2009/9/main" uri="{504A1905-F514-4f6f-8877-14C23A59335A}">
      <x14:table altTextSummary="Section 8: Training"/>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0000000}" name="Instructions_ICR3" displayName="Instructions_ICR3" ref="A253:B262" totalsRowShown="0" headerRowDxfId="490" dataDxfId="488" headerRowBorderDxfId="489" tableBorderDxfId="487" totalsRowBorderDxfId="486" headerRowCellStyle="Normal 2 2 2">
  <tableColumns count="2">
    <tableColumn id="1" xr3:uid="{00000000-0010-0000-1000-000001000000}" name="Ledger Column Name" dataDxfId="485"/>
    <tableColumn id="2" xr3:uid="{00000000-0010-0000-1000-000002000000}" name="Instructions" dataDxfId="484"/>
  </tableColumns>
  <tableStyleInfo name="Table Style 1" showFirstColumn="0" showLastColumn="0" showRowStripes="1" showColumnStripes="0"/>
  <extLst>
    <ext xmlns:x14="http://schemas.microsoft.com/office/spreadsheetml/2009/9/main" uri="{504A1905-F514-4f6f-8877-14C23A59335A}">
      <x14:table altTextSummary="Section 16:  ICR SUMMARY"/>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1000000}" name="Table_AAInfo1" displayName="Table_AAInfo1" ref="A6:H13" totalsRowCount="1" headerRowDxfId="476" dataDxfId="474" totalsRowDxfId="472" headerRowBorderDxfId="475" tableBorderDxfId="473" totalsRowBorderDxfId="471">
  <autoFilter ref="A6:H12" xr:uid="{00000000-0009-0000-0100-00003E000000}"/>
  <tableColumns count="8">
    <tableColumn id="1" xr3:uid="{00000000-0010-0000-1100-000001000000}" name="Salutation" totalsRowLabel="Total" dataDxfId="470" totalsRowDxfId="469"/>
    <tableColumn id="2" xr3:uid="{00000000-0010-0000-1100-000002000000}" name="Authorized Agent_x000a_Name" dataDxfId="468" totalsRowDxfId="467"/>
    <tableColumn id="3" xr3:uid="{00000000-0010-0000-1100-000003000000}" name="Title" dataDxfId="466" totalsRowDxfId="465"/>
    <tableColumn id="4" xr3:uid="{00000000-0010-0000-1100-000004000000}" name="Address" dataDxfId="464" totalsRowDxfId="463"/>
    <tableColumn id="5" xr3:uid="{00000000-0010-0000-1100-000005000000}" name="City" dataDxfId="462" totalsRowDxfId="461"/>
    <tableColumn id="6" xr3:uid="{00000000-0010-0000-1100-000006000000}" name="Zip" dataDxfId="460" totalsRowDxfId="459"/>
    <tableColumn id="7" xr3:uid="{00000000-0010-0000-1100-000007000000}" name="Phone" dataDxfId="458" totalsRowDxfId="457"/>
    <tableColumn id="8" xr3:uid="{00000000-0010-0000-1100-000008000000}" name="Email" totalsRowFunction="count" dataDxfId="456" totalsRowDxfId="455" dataCellStyle="Hyperlink"/>
  </tableColumns>
  <tableStyleInfo name="TableStyleLight16" showFirstColumn="0" showLastColumn="0" showRowStripes="1" showColumnStripes="0"/>
  <extLst>
    <ext xmlns:x14="http://schemas.microsoft.com/office/spreadsheetml/2009/9/main" uri="{504A1905-F514-4f6f-8877-14C23A59335A}">
      <x14:table altTextSummary="Table of Authorized Agents and their contact information."/>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2000000}" name="Table_AAInfo2" displayName="Table_AAInfo2" ref="A16:H22" totalsRowCount="1" headerRowDxfId="454" dataDxfId="453" tableBorderDxfId="452">
  <autoFilter ref="A16:H21" xr:uid="{00000000-0009-0000-0100-00003F000000}"/>
  <tableColumns count="8">
    <tableColumn id="1" xr3:uid="{00000000-0010-0000-1200-000001000000}" name="Salutation" totalsRowLabel="Total" dataDxfId="451" totalsRowDxfId="450"/>
    <tableColumn id="2" xr3:uid="{00000000-0010-0000-1200-000002000000}" name="Point of Contact (POC)_x000a_Name" dataDxfId="449" totalsRowDxfId="448"/>
    <tableColumn id="3" xr3:uid="{00000000-0010-0000-1200-000003000000}" name="Title" dataDxfId="447" totalsRowDxfId="446"/>
    <tableColumn id="4" xr3:uid="{00000000-0010-0000-1200-000004000000}" name="Address" dataDxfId="445" totalsRowDxfId="444"/>
    <tableColumn id="5" xr3:uid="{00000000-0010-0000-1200-000005000000}" name="City" dataDxfId="443" totalsRowDxfId="442"/>
    <tableColumn id="6" xr3:uid="{00000000-0010-0000-1200-000006000000}" name="Zip" dataDxfId="441" totalsRowDxfId="440"/>
    <tableColumn id="7" xr3:uid="{00000000-0010-0000-1200-000007000000}" name="Phone" dataDxfId="439" totalsRowDxfId="438"/>
    <tableColumn id="8" xr3:uid="{00000000-0010-0000-1200-000008000000}" name="Email" totalsRowFunction="count" dataDxfId="437" totalsRowDxfId="436" dataCellStyle="Hyperlink"/>
  </tableColumns>
  <tableStyleInfo name="TableStyleLight16" showFirstColumn="0" showLastColumn="0" showRowStripes="1" showColumnStripes="0"/>
  <extLst>
    <ext xmlns:x14="http://schemas.microsoft.com/office/spreadsheetml/2009/9/main" uri="{504A1905-F514-4f6f-8877-14C23A59335A}">
      <x14:table altTextSummary="Table of Points of Contact and their contact information."/>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3000000}" name="Table_ProjectLedger" displayName="Table_ProjectLedger" ref="A7:AA50" totalsRowShown="0" headerRowDxfId="430" dataDxfId="429" tableBorderDxfId="428">
  <autoFilter ref="A7:AA50" xr:uid="{00000000-0009-0000-0100-00001A000000}"/>
  <tableColumns count="27">
    <tableColumn id="1" xr3:uid="{00000000-0010-0000-1300-000001000000}" name="State_x000a_Goals" dataDxfId="427"/>
    <tableColumn id="2" xr3:uid="{00000000-0010-0000-1300-000002000000}" name="Direct / Subaward" dataDxfId="426"/>
    <tableColumn id="3" xr3:uid="{00000000-0010-0000-1300-000003000000}" name="Project" dataDxfId="425"/>
    <tableColumn id="4" xr3:uid="{00000000-0010-0000-1300-000004000000}" name="Project_x000a_Title" dataDxfId="424"/>
    <tableColumn id="5" xr3:uid="{00000000-0010-0000-1300-000005000000}" name="Project_x000a_Description" dataDxfId="423"/>
    <tableColumn id="6" xr3:uid="{00000000-0010-0000-1300-000006000000}" name="Solution_x000a_Area" dataDxfId="422"/>
    <tableColumn id="7" xr3:uid="{00000000-0010-0000-1300-000007000000}" name="Solution Area_x000a_Sub-Category" dataDxfId="421"/>
    <tableColumn id="8" xr3:uid="{00000000-0010-0000-1300-000008000000}" name="Core_x000a_Capabilities" dataDxfId="420"/>
    <tableColumn id="9" xr3:uid="{00000000-0010-0000-1300-000009000000}" name="Capability_x000a_Building" dataDxfId="419"/>
    <tableColumn id="10" xr3:uid="{00000000-0010-0000-1300-00000A000000}" name="Deployable /_x000a_Shareable" dataDxfId="418"/>
    <tableColumn id="11" xr3:uid="{00000000-0010-0000-1300-00000B000000}" name="Total_x000a_Budgeted_x000a_Cost" dataDxfId="417" dataCellStyle="Comma"/>
    <tableColumn id="12" xr3:uid="{00000000-0010-0000-1300-00000C000000}" name="Previously_x000a_Approved_x000a_Amount" dataDxfId="416" dataCellStyle="Comma"/>
    <tableColumn id="13" xr3:uid="{00000000-0010-0000-1300-00000D000000}" name="Amount _x000a_This Request" dataDxfId="415" dataCellStyle="Comma"/>
    <tableColumn id="14" xr3:uid="{00000000-0010-0000-1300-00000E000000}" name="Total_x000a_Approved" dataDxfId="414" dataCellStyle="Comma">
      <calculatedColumnFormula>M8+L8</calculatedColumnFormula>
    </tableColumn>
    <tableColumn id="15" xr3:uid="{00000000-0010-0000-1300-00000F000000}" name="Expenditures_x000a_To Date_x000a_(w/Match)" dataDxfId="413" dataCellStyle="Comma">
      <calculatedColumnFormula>N8*2</calculatedColumnFormula>
    </tableColumn>
    <tableColumn id="16" xr3:uid="{00000000-0010-0000-1300-000010000000}" name="Remaining_x000a_Balance" dataDxfId="412" dataCellStyle="Comma">
      <calculatedColumnFormula>K8-N8</calculatedColumnFormula>
    </tableColumn>
    <tableColumn id="17" xr3:uid="{00000000-0010-0000-1300-000011000000}" name="Percent_x000a_Expended" dataDxfId="411" dataCellStyle="Percent">
      <calculatedColumnFormula>ROUNDDOWN(IFERROR(N8/K8, 0),3)</calculatedColumnFormula>
    </tableColumn>
    <tableColumn id="18" xr3:uid="{00000000-0010-0000-1300-000012000000}" name="Column1" dataDxfId="410" dataCellStyle="Percent"/>
    <tableColumn id="19" xr3:uid="{00000000-0010-0000-1300-000013000000}" name="Column2" dataDxfId="409"/>
    <tableColumn id="20" xr3:uid="{00000000-0010-0000-1300-000014000000}" name="Column3" dataDxfId="408"/>
    <tableColumn id="21" xr3:uid="{00000000-0010-0000-1300-000015000000}" name="Column4" dataDxfId="407"/>
    <tableColumn id="22" xr3:uid="{00000000-0010-0000-1300-000016000000}" name="Column5" dataDxfId="406"/>
    <tableColumn id="23" xr3:uid="{00000000-0010-0000-1300-000017000000}" name="Column6" dataDxfId="405"/>
    <tableColumn id="24" xr3:uid="{00000000-0010-0000-1300-000018000000}" name="Column7" dataDxfId="404"/>
    <tableColumn id="25" xr3:uid="{00000000-0010-0000-1300-000019000000}" name="Column8" dataDxfId="403"/>
    <tableColumn id="26" xr3:uid="{00000000-0010-0000-1300-00001A000000}" name="Column9" dataDxfId="402"/>
    <tableColumn id="27" xr3:uid="{00000000-0010-0000-1300-00001B000000}" name="Column10" dataDxfId="401"/>
  </tableColumns>
  <tableStyleInfo name="TableStyleLight16" showFirstColumn="0" showLastColumn="0" showRowStripes="1" showColumnStripes="0"/>
  <extLst>
    <ext xmlns:x14="http://schemas.microsoft.com/office/spreadsheetml/2009/9/main" uri="{504A1905-F514-4f6f-8877-14C23A59335A}">
      <x14:table altTextSummary="Project Ledger table"/>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4000000}" name="Table1" displayName="Table1" ref="J4:L5" totalsRowShown="0" headerRowDxfId="400" dataDxfId="398" headerRowBorderDxfId="399" tableBorderDxfId="397" totalsRowBorderDxfId="396">
  <autoFilter ref="J4:L5" xr:uid="{00000000-0009-0000-0100-000001000000}">
    <filterColumn colId="0" hiddenButton="1"/>
    <filterColumn colId="1" hiddenButton="1"/>
    <filterColumn colId="2" hiddenButton="1"/>
  </autoFilter>
  <tableColumns count="3">
    <tableColumn id="3" xr3:uid="{00000000-0010-0000-1400-000003000000}" name="Award" dataDxfId="395">
      <calculatedColumnFormula>Facesheet!$E$22</calculatedColumnFormula>
    </tableColumn>
    <tableColumn id="4" xr3:uid="{00000000-0010-0000-1400-000004000000}" name="Total M&amp;A Expended" dataDxfId="394">
      <calculatedColumnFormula>SUMIF(RangeSolutionArea, "M&amp;A",RangeApproved)</calculatedColumnFormula>
    </tableColumn>
    <tableColumn id="5" xr3:uid="{00000000-0010-0000-1400-000005000000}" name="% Total M&amp;A Exp of Total Exp" dataDxfId="393" dataCellStyle="Normal_Project Ledger">
      <calculatedColumnFormula>IFERROR(Table1[[#This Row],[Total M&amp;A Expended]]/TotalApproved,0)</calculatedColumnFormula>
    </tableColumn>
  </tableColumns>
  <tableStyleInfo name="Table Style 1" showFirstColumn="0" showLastColumn="0" showRowStripes="1" showColumnStripes="0"/>
  <extLst>
    <ext xmlns:x14="http://schemas.microsoft.com/office/spreadsheetml/2009/9/main" uri="{504A1905-F514-4f6f-8877-14C23A59335A}">
      <x14:table altTextSummary="Table summarizing M&amp;A expenditure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5000000}" name="Table_Planning" displayName="Table_Planning" ref="A7:X30" headerRowDxfId="390" dataDxfId="389" tableBorderDxfId="388">
  <autoFilter ref="A7:X30" xr:uid="{00000000-0009-0000-0100-00001B000000}"/>
  <tableColumns count="24">
    <tableColumn id="1" xr3:uid="{00000000-0010-0000-1500-000001000000}" name="Project" totalsRowLabel="Total" dataDxfId="387" totalsRowDxfId="386"/>
    <tableColumn id="2" xr3:uid="{00000000-0010-0000-1500-000002000000}" name="Direct /_x000a_Subaward" dataDxfId="385" totalsRowDxfId="384"/>
    <tableColumn id="3" xr3:uid="{00000000-0010-0000-1500-000003000000}" name="Planning_x000a_Activity" dataDxfId="383" totalsRowDxfId="382"/>
    <tableColumn id="4" xr3:uid="{00000000-0010-0000-1500-000004000000}" name="Solution Area_x000a_Sub-Category" dataDxfId="381" totalsRowDxfId="380"/>
    <tableColumn id="5" xr3:uid="{00000000-0010-0000-1500-000005000000}" name="Expenditure_x000a_Category" dataDxfId="379" totalsRowDxfId="378"/>
    <tableColumn id="6" xr3:uid="{00000000-0010-0000-1500-000006000000}" name="Final_x000a_Product" dataDxfId="377" totalsRowDxfId="376" dataCellStyle="Comma"/>
    <tableColumn id="7" xr3:uid="{00000000-0010-0000-1500-000007000000}" name="Noncompetitive_x000a_Procurement_x000a_over 250k" dataDxfId="375" totalsRowDxfId="374"/>
    <tableColumn id="8" xr3:uid="{00000000-0010-0000-1500-000008000000}" name="Hold_x000a_Trigger" dataDxfId="373" totalsRowDxfId="372" dataCellStyle="Comma"/>
    <tableColumn id="9" xr3:uid="{00000000-0010-0000-1500-000009000000}" name="Approval_x000a_Date" dataDxfId="371" totalsRowDxfId="370" dataCellStyle="Comma"/>
    <tableColumn id="10" xr3:uid="{00000000-0010-0000-1500-00000A000000}" name="Budgeted_x000a_Cost" dataDxfId="369" totalsRowDxfId="368" dataCellStyle="Comma"/>
    <tableColumn id="11" xr3:uid="{00000000-0010-0000-1500-00000B000000}" name="Previously_x000a_Approved_x000a_Amount" dataDxfId="367" totalsRowDxfId="366" dataCellStyle="Comma"/>
    <tableColumn id="12" xr3:uid="{00000000-0010-0000-1500-00000C000000}" name="Amount_x000a_This Request" dataDxfId="365" totalsRowDxfId="364" dataCellStyle="Comma"/>
    <tableColumn id="13" xr3:uid="{00000000-0010-0000-1500-00000D000000}" name="Total_x000a_Approved" dataDxfId="363" totalsRowDxfId="362" dataCellStyle="Comma">
      <calculatedColumnFormula>L8+K8</calculatedColumnFormula>
    </tableColumn>
    <tableColumn id="14" xr3:uid="{00000000-0010-0000-1500-00000E000000}" name="Remaining_x000a_Balance" dataDxfId="361" totalsRowDxfId="360" dataCellStyle="Comma">
      <calculatedColumnFormula>J8-M8</calculatedColumnFormula>
    </tableColumn>
    <tableColumn id="15" xr3:uid="{00000000-0010-0000-1500-00000F000000}" name="Column1" dataDxfId="359" totalsRowDxfId="358"/>
    <tableColumn id="16" xr3:uid="{00000000-0010-0000-1500-000010000000}" name="Column2" dataDxfId="357" totalsRowDxfId="356"/>
    <tableColumn id="17" xr3:uid="{00000000-0010-0000-1500-000011000000}" name="Column3" dataDxfId="355" totalsRowDxfId="354"/>
    <tableColumn id="18" xr3:uid="{00000000-0010-0000-1500-000012000000}" name="Column4" dataDxfId="353" totalsRowDxfId="352"/>
    <tableColumn id="19" xr3:uid="{00000000-0010-0000-1500-000013000000}" name="Column5" dataDxfId="351" totalsRowDxfId="350"/>
    <tableColumn id="20" xr3:uid="{00000000-0010-0000-1500-000014000000}" name="Column6" dataDxfId="349" totalsRowDxfId="348"/>
    <tableColumn id="21" xr3:uid="{00000000-0010-0000-1500-000015000000}" name="Column7" dataDxfId="347" totalsRowDxfId="346"/>
    <tableColumn id="22" xr3:uid="{00000000-0010-0000-1500-000016000000}" name="Column8" dataDxfId="345" totalsRowDxfId="344"/>
    <tableColumn id="23" xr3:uid="{00000000-0010-0000-1500-000017000000}" name="Column9" dataDxfId="343" totalsRowDxfId="342"/>
    <tableColumn id="24" xr3:uid="{00000000-0010-0000-1500-000018000000}" name="Column10" totalsRowFunction="count" dataDxfId="341" totalsRowDxfId="340"/>
  </tableColumns>
  <tableStyleInfo name="TableStyleLight16" showFirstColumn="0" showLastColumn="0" showRowStripes="1" showColumnStripes="0"/>
  <extLst>
    <ext xmlns:x14="http://schemas.microsoft.com/office/spreadsheetml/2009/9/main" uri="{504A1905-F514-4f6f-8877-14C23A59335A}">
      <x14:table altTextSummary="Planning table"/>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6000000}" name="Table_Organization" displayName="Table_Organization" ref="A7:U30" totalsRowShown="0" headerRowDxfId="337" dataDxfId="336" tableBorderDxfId="335" dataCellStyle="Comma">
  <autoFilter ref="A7:U30" xr:uid="{00000000-0009-0000-0100-00001C000000}"/>
  <tableColumns count="21">
    <tableColumn id="1" xr3:uid="{00000000-0010-0000-1600-000001000000}" name="Project" dataDxfId="334"/>
    <tableColumn id="2" xr3:uid="{00000000-0010-0000-1600-000002000000}" name="Direct /_x000a_Subaward" dataDxfId="333"/>
    <tableColumn id="3" xr3:uid="{00000000-0010-0000-1600-000003000000}" name="Organization" dataDxfId="332"/>
    <tableColumn id="4" xr3:uid="{00000000-0010-0000-1600-000004000000}" name="Solution Area_x000a_Sub-Category" dataDxfId="331"/>
    <tableColumn id="5" xr3:uid="{00000000-0010-0000-1600-000005000000}" name="Expenditure_x000a_Category" dataDxfId="330" dataCellStyle="Comma"/>
    <tableColumn id="6" xr3:uid="{00000000-0010-0000-1600-000006000000}" name="Detail" dataDxfId="329" dataCellStyle="Comma"/>
    <tableColumn id="7" xr3:uid="{00000000-0010-0000-1600-000007000000}" name="Budgeted_x000a_Cost" dataDxfId="328" dataCellStyle="Comma"/>
    <tableColumn id="8" xr3:uid="{00000000-0010-0000-1600-000008000000}" name="Previously _x000a_Approved_x000a_Amount" dataDxfId="327" dataCellStyle="Comma"/>
    <tableColumn id="9" xr3:uid="{00000000-0010-0000-1600-000009000000}" name="Amount_x000a_This Request" dataDxfId="326" dataCellStyle="Comma"/>
    <tableColumn id="10" xr3:uid="{00000000-0010-0000-1600-00000A000000}" name="Total_x000a_Approved" dataDxfId="325" dataCellStyle="Comma">
      <calculatedColumnFormula>I8+H8</calculatedColumnFormula>
    </tableColumn>
    <tableColumn id="11" xr3:uid="{00000000-0010-0000-1600-00000B000000}" name="Remaining_x000a_Balance" dataDxfId="324" dataCellStyle="Comma">
      <calculatedColumnFormula>G8-J8</calculatedColumnFormula>
    </tableColumn>
    <tableColumn id="12" xr3:uid="{00000000-0010-0000-1600-00000C000000}" name="Column1" dataDxfId="323" dataCellStyle="Comma"/>
    <tableColumn id="13" xr3:uid="{00000000-0010-0000-1600-00000D000000}" name="Column2" dataDxfId="322" dataCellStyle="Comma"/>
    <tableColumn id="14" xr3:uid="{00000000-0010-0000-1600-00000E000000}" name="Column3" dataDxfId="321" dataCellStyle="Comma"/>
    <tableColumn id="15" xr3:uid="{00000000-0010-0000-1600-00000F000000}" name="Column4" dataDxfId="320" dataCellStyle="Comma"/>
    <tableColumn id="16" xr3:uid="{00000000-0010-0000-1600-000010000000}" name="Column5" dataDxfId="319" dataCellStyle="Comma"/>
    <tableColumn id="17" xr3:uid="{00000000-0010-0000-1600-000011000000}" name="Column6" dataDxfId="318" dataCellStyle="Comma"/>
    <tableColumn id="18" xr3:uid="{00000000-0010-0000-1600-000012000000}" name="Column7" dataDxfId="317" dataCellStyle="Comma"/>
    <tableColumn id="19" xr3:uid="{00000000-0010-0000-1600-000013000000}" name="Column8" dataDxfId="316" dataCellStyle="Comma"/>
    <tableColumn id="20" xr3:uid="{00000000-0010-0000-1600-000014000000}" name="Column9" dataDxfId="315" dataCellStyle="Comma"/>
    <tableColumn id="21" xr3:uid="{00000000-0010-0000-1600-000015000000}" name="Column10" dataDxfId="314" dataCellStyle="Comma"/>
  </tableColumns>
  <tableStyleInfo name="TableStyleLight16" showFirstColumn="0" showLastColumn="0" showRowStripes="1" showColumnStripes="0"/>
  <extLst>
    <ext xmlns:x14="http://schemas.microsoft.com/office/spreadsheetml/2009/9/main" uri="{504A1905-F514-4f6f-8877-14C23A59335A}">
      <x14:table altTextSummary="Organization table"/>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7000000}" name="Table_Equipment" displayName="Table_Equipment" ref="A7:AE40" totalsRowShown="0" headerRowDxfId="311" dataDxfId="310" tableBorderDxfId="309">
  <autoFilter ref="A7:AE40" xr:uid="{00000000-0009-0000-0100-00001E000000}"/>
  <tableColumns count="31">
    <tableColumn id="1" xr3:uid="{00000000-0010-0000-1700-000001000000}" name="Project" dataDxfId="308"/>
    <tableColumn id="2" xr3:uid="{00000000-0010-0000-1700-000002000000}" name="Equipment Description_x000a_(include Qty.)" dataDxfId="307"/>
    <tableColumn id="3" xr3:uid="{00000000-0010-0000-1700-000003000000}" name="AEL#" dataDxfId="306" dataCellStyle="Comma"/>
    <tableColumn id="4" xr3:uid="{00000000-0010-0000-1700-000004000000}" name="AEL_x000a_Title" dataDxfId="305" dataCellStyle="Comma"/>
    <tableColumn id="5" xr3:uid="{00000000-0010-0000-1700-000005000000}" name="SAFECOM_x000a_Compliance" dataDxfId="304" dataCellStyle="Comma"/>
    <tableColumn id="6" xr3:uid="{00000000-0010-0000-1700-000006000000}" name="Solution Area_x000a_Sub-Category" dataDxfId="303" dataCellStyle="Comma"/>
    <tableColumn id="7" xr3:uid="{00000000-0010-0000-1700-000007000000}" name="Invoice_x000a_Number" dataDxfId="302" dataCellStyle="Comma"/>
    <tableColumn id="8" xr3:uid="{00000000-0010-0000-1700-000008000000}" name="Vendor" dataDxfId="301" dataCellStyle="Comma"/>
    <tableColumn id="9" xr3:uid="{00000000-0010-0000-1700-000009000000}" name="ID Tag_x000a_Number" dataDxfId="300" dataCellStyle="Comma"/>
    <tableColumn id="10" xr3:uid="{00000000-0010-0000-1700-00000A000000}" name="% of Federal Funds Used in the Purchase" dataDxfId="299" dataCellStyle="Comma"/>
    <tableColumn id="11" xr3:uid="{00000000-0010-0000-1700-00000B000000}" name="Condition &amp;_x000a_Disposition" dataDxfId="298" dataCellStyle="Comma"/>
    <tableColumn id="12" xr3:uid="{00000000-0010-0000-1700-00000C000000}" name="Deployed_x000a_Location" dataDxfId="297" dataCellStyle="Comma"/>
    <tableColumn id="13" xr3:uid="{00000000-0010-0000-1700-00000D000000}" name="Acquisition_x000a_Date" dataDxfId="296" dataCellStyle="Comma"/>
    <tableColumn id="14" xr3:uid="{00000000-0010-0000-1700-00000E000000}" name="Noncompetitive_x000a_Procurement_x000a_over $250k" dataDxfId="295" dataCellStyle="Comma"/>
    <tableColumn id="15" xr3:uid="{00000000-0010-0000-1700-00000F000000}" name="Hold_x000a_Trigger" dataDxfId="294" dataCellStyle="Comma"/>
    <tableColumn id="16" xr3:uid="{00000000-0010-0000-1700-000010000000}" name="Approval_x000a_Date" dataDxfId="293" dataCellStyle="Comma"/>
    <tableColumn id="17" xr3:uid="{00000000-0010-0000-1700-000011000000}" name="Budgeted_x000a_Cost" dataDxfId="292" dataCellStyle="Comma"/>
    <tableColumn id="18" xr3:uid="{00000000-0010-0000-1700-000012000000}" name="Previously_x000a_Approved_x000a_Amount" dataDxfId="291" dataCellStyle="Comma"/>
    <tableColumn id="19" xr3:uid="{00000000-0010-0000-1700-000013000000}" name="Amount_x000a_This Request" dataDxfId="290" dataCellStyle="Comma"/>
    <tableColumn id="20" xr3:uid="{00000000-0010-0000-1700-000014000000}" name="Total_x000a_Approved" dataDxfId="289" dataCellStyle="Comma">
      <calculatedColumnFormula>S8+R8</calculatedColumnFormula>
    </tableColumn>
    <tableColumn id="21" xr3:uid="{00000000-0010-0000-1700-000015000000}" name="Remaining_x000a_Balance" dataDxfId="288" dataCellStyle="Comma">
      <calculatedColumnFormula>Q8-T8</calculatedColumnFormula>
    </tableColumn>
    <tableColumn id="22" xr3:uid="{00000000-0010-0000-1700-000016000000}" name="Column1" dataDxfId="287"/>
    <tableColumn id="23" xr3:uid="{00000000-0010-0000-1700-000017000000}" name="Column2" dataDxfId="286"/>
    <tableColumn id="24" xr3:uid="{00000000-0010-0000-1700-000018000000}" name="Column3" dataDxfId="285"/>
    <tableColumn id="25" xr3:uid="{00000000-0010-0000-1700-000019000000}" name="Column4" dataDxfId="284"/>
    <tableColumn id="26" xr3:uid="{00000000-0010-0000-1700-00001A000000}" name="Column5" dataDxfId="283"/>
    <tableColumn id="27" xr3:uid="{00000000-0010-0000-1700-00001B000000}" name="Column6" dataDxfId="282"/>
    <tableColumn id="28" xr3:uid="{00000000-0010-0000-1700-00001C000000}" name="Column7" dataDxfId="281"/>
    <tableColumn id="29" xr3:uid="{00000000-0010-0000-1700-00001D000000}" name="Column8" dataDxfId="280"/>
    <tableColumn id="30" xr3:uid="{00000000-0010-0000-1700-00001E000000}" name="Column9" dataDxfId="279"/>
    <tableColumn id="31" xr3:uid="{00000000-0010-0000-1700-00001F000000}" name="Column10" dataDxfId="278"/>
  </tableColumns>
  <tableStyleInfo name="TableStyleLight16" showFirstColumn="0" showLastColumn="0" showRowStripes="1" showColumnStripes="0"/>
  <extLst>
    <ext xmlns:x14="http://schemas.microsoft.com/office/spreadsheetml/2009/9/main" uri="{504A1905-F514-4f6f-8877-14C23A59335A}">
      <x14:table altTextSummary="Equipment table"/>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8000000}" name="Table_Training" displayName="Table_Training" ref="A7:AA30" totalsRowShown="0" headerRowDxfId="275" dataDxfId="274" tableBorderDxfId="273">
  <autoFilter ref="A7:AA30" xr:uid="{00000000-0009-0000-0100-00001F000000}"/>
  <tableColumns count="27">
    <tableColumn id="1" xr3:uid="{00000000-0010-0000-1800-000001000000}" name="Project" dataDxfId="272"/>
    <tableColumn id="2" xr3:uid="{00000000-0010-0000-1800-000002000000}" name="Direct /_x000a_Subaward" dataDxfId="271"/>
    <tableColumn id="3" xr3:uid="{00000000-0010-0000-1800-000003000000}" name="Course_x000a_Name" dataDxfId="270"/>
    <tableColumn id="4" xr3:uid="{00000000-0010-0000-1800-000004000000}" name="Solution Area_x000a_Sub-Category" dataDxfId="269"/>
    <tableColumn id="5" xr3:uid="{00000000-0010-0000-1800-000005000000}" name="Expenditure_x000a_Category" dataDxfId="268"/>
    <tableColumn id="6" xr3:uid="{00000000-0010-0000-1800-000006000000}" name="Feedback_x000a_Number" dataDxfId="267" dataCellStyle="Comma"/>
    <tableColumn id="7" xr3:uid="{00000000-0010-0000-1800-000007000000}" name="Training_x000a_Activity " dataDxfId="266" dataCellStyle="Comma"/>
    <tableColumn id="8" xr3:uid="{00000000-0010-0000-1800-000008000000}" name="Total # of_x000a_Trainee(s)" dataDxfId="265" dataCellStyle="Comma"/>
    <tableColumn id="9" xr3:uid="{00000000-0010-0000-1800-000009000000}" name="Identified_x000a_Host " dataDxfId="264" dataCellStyle="Comma"/>
    <tableColumn id="10" xr3:uid="{00000000-0010-0000-1800-00000A000000}" name="Noncompetitive_x000a_Procurement_x000a_over 250k" dataDxfId="263"/>
    <tableColumn id="11" xr3:uid="{00000000-0010-0000-1800-00000B000000}" name="Hold_x000a_Trigger" dataDxfId="262" dataCellStyle="Comma"/>
    <tableColumn id="12" xr3:uid="{00000000-0010-0000-1800-00000C000000}" name="Approval_x000a_Date" dataDxfId="261" dataCellStyle="Comma"/>
    <tableColumn id="13" xr3:uid="{00000000-0010-0000-1800-00000D000000}" name="Budgeted_x000a_Cost" dataDxfId="260"/>
    <tableColumn id="14" xr3:uid="{00000000-0010-0000-1800-00000E000000}" name="Previously_x000a_Approved_x000a_Amount" dataDxfId="259"/>
    <tableColumn id="15" xr3:uid="{00000000-0010-0000-1800-00000F000000}" name="Amount_x000a_This Request" dataDxfId="258"/>
    <tableColumn id="16" xr3:uid="{00000000-0010-0000-1800-000010000000}" name="Total_x000a_Approved" dataDxfId="257" dataCellStyle="Comma">
      <calculatedColumnFormula>O8+N8</calculatedColumnFormula>
    </tableColumn>
    <tableColumn id="17" xr3:uid="{00000000-0010-0000-1800-000011000000}" name="Remaining_x000a_Balance" dataDxfId="256" dataCellStyle="Comma">
      <calculatedColumnFormula>M8-P8</calculatedColumnFormula>
    </tableColumn>
    <tableColumn id="18" xr3:uid="{00000000-0010-0000-1800-000012000000}" name="Column1" dataDxfId="255"/>
    <tableColumn id="19" xr3:uid="{00000000-0010-0000-1800-000013000000}" name="Column2" dataDxfId="254"/>
    <tableColumn id="20" xr3:uid="{00000000-0010-0000-1800-000014000000}" name="Column3" dataDxfId="253"/>
    <tableColumn id="21" xr3:uid="{00000000-0010-0000-1800-000015000000}" name="Column4" dataDxfId="252"/>
    <tableColumn id="22" xr3:uid="{00000000-0010-0000-1800-000016000000}" name="Column5" dataDxfId="251"/>
    <tableColumn id="23" xr3:uid="{00000000-0010-0000-1800-000017000000}" name="Column6" dataDxfId="250"/>
    <tableColumn id="24" xr3:uid="{00000000-0010-0000-1800-000018000000}" name="Column7" dataDxfId="249"/>
    <tableColumn id="25" xr3:uid="{00000000-0010-0000-1800-000019000000}" name="Column8" dataDxfId="248"/>
    <tableColumn id="26" xr3:uid="{00000000-0010-0000-1800-00001A000000}" name="Column9" dataDxfId="247"/>
    <tableColumn id="27" xr3:uid="{00000000-0010-0000-1800-00001B000000}" name="Column10" dataDxfId="246"/>
  </tableColumns>
  <tableStyleInfo name="TableStyleLight16" showFirstColumn="0" showLastColumn="0" showRowStripes="1" showColumnStripes="0"/>
  <extLst>
    <ext xmlns:x14="http://schemas.microsoft.com/office/spreadsheetml/2009/9/main" uri="{504A1905-F514-4f6f-8877-14C23A59335A}">
      <x14:table altTextSummary="Training table"/>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9000000}" name="Table_Exercise" displayName="Table_Exercise" ref="A7:AA30" totalsRowShown="0" headerRowDxfId="243" dataDxfId="242" tableBorderDxfId="241">
  <autoFilter ref="A7:AA30" xr:uid="{00000000-0009-0000-0100-00002E000000}"/>
  <tableColumns count="27">
    <tableColumn id="1" xr3:uid="{00000000-0010-0000-1900-000001000000}" name="Project" dataDxfId="240"/>
    <tableColumn id="2" xr3:uid="{00000000-0010-0000-1900-000002000000}" name="Direct /_x000a_Subaward" dataDxfId="239"/>
    <tableColumn id="3" xr3:uid="{00000000-0010-0000-1900-000003000000}" name="Exercise_x000a_Title" dataDxfId="238"/>
    <tableColumn id="4" xr3:uid="{00000000-0010-0000-1900-000004000000}" name="Solution Area_x000a_Sub-Category" dataDxfId="237"/>
    <tableColumn id="5" xr3:uid="{00000000-0010-0000-1900-000005000000}" name="Expenditure_x000a_Category" dataDxfId="236"/>
    <tableColumn id="6" xr3:uid="{00000000-0010-0000-1900-000006000000}" name="Exercise_x000a_Type" dataDxfId="235"/>
    <tableColumn id="7" xr3:uid="{00000000-0010-0000-1900-000007000000}" name="Identified_x000a_Host" dataDxfId="234"/>
    <tableColumn id="8" xr3:uid="{00000000-0010-0000-1900-000008000000}" name="Date of_x000a_Exercise" dataDxfId="233" dataCellStyle="Comma"/>
    <tableColumn id="9" xr3:uid="{00000000-0010-0000-1900-000009000000}" name="Date AAR/IP_x000a_E-mailed to_x000a_HSEEP" dataDxfId="232"/>
    <tableColumn id="10" xr3:uid="{00000000-0010-0000-1900-00000A000000}" name="Noncompetitive_x000a_Procurement_x000a_over $250k" dataDxfId="231" dataCellStyle="Comma"/>
    <tableColumn id="11" xr3:uid="{00000000-0010-0000-1900-00000B000000}" name="Hold_x000a_Trigger" dataDxfId="230" dataCellStyle="Comma"/>
    <tableColumn id="12" xr3:uid="{00000000-0010-0000-1900-00000C000000}" name="Approval_x000a_Date" dataDxfId="229" dataCellStyle="Comma"/>
    <tableColumn id="13" xr3:uid="{00000000-0010-0000-1900-00000D000000}" name="Budgeted_x000a_Cost" dataDxfId="228"/>
    <tableColumn id="14" xr3:uid="{00000000-0010-0000-1900-00000E000000}" name="Previously_x000a_Approved_x000a_Amount" dataDxfId="227"/>
    <tableColumn id="15" xr3:uid="{00000000-0010-0000-1900-00000F000000}" name="Amount_x000a_This Request" dataDxfId="226"/>
    <tableColumn id="16" xr3:uid="{00000000-0010-0000-1900-000010000000}" name="Total_x000a_Approved" dataDxfId="225" dataCellStyle="Comma">
      <calculatedColumnFormula>O8+N8</calculatedColumnFormula>
    </tableColumn>
    <tableColumn id="17" xr3:uid="{00000000-0010-0000-1900-000011000000}" name="Remaining_x000a_Balance" dataDxfId="224" dataCellStyle="Comma">
      <calculatedColumnFormula>M8-P8</calculatedColumnFormula>
    </tableColumn>
    <tableColumn id="18" xr3:uid="{00000000-0010-0000-1900-000012000000}" name="Column1" dataDxfId="223"/>
    <tableColumn id="19" xr3:uid="{00000000-0010-0000-1900-000013000000}" name="Column2" dataDxfId="222"/>
    <tableColumn id="20" xr3:uid="{00000000-0010-0000-1900-000014000000}" name="Column3" dataDxfId="221"/>
    <tableColumn id="21" xr3:uid="{00000000-0010-0000-1900-000015000000}" name="Column4" dataDxfId="220"/>
    <tableColumn id="22" xr3:uid="{00000000-0010-0000-1900-000016000000}" name="Column5" dataDxfId="219"/>
    <tableColumn id="23" xr3:uid="{00000000-0010-0000-1900-000017000000}" name="Column6" dataDxfId="218"/>
    <tableColumn id="24" xr3:uid="{00000000-0010-0000-1900-000018000000}" name="Column7" dataDxfId="217"/>
    <tableColumn id="25" xr3:uid="{00000000-0010-0000-1900-000019000000}" name="Column8" dataDxfId="216"/>
    <tableColumn id="26" xr3:uid="{00000000-0010-0000-1900-00001A000000}" name="Column9" dataDxfId="215"/>
    <tableColumn id="27" xr3:uid="{00000000-0010-0000-1900-00001B000000}" name="Column10" dataDxfId="214"/>
  </tableColumns>
  <tableStyleInfo name="TableStyleLight16" showFirstColumn="0" showLastColumn="0" showRowStripes="1" showColumnStripes="0"/>
  <extLst>
    <ext xmlns:x14="http://schemas.microsoft.com/office/spreadsheetml/2009/9/main" uri="{504A1905-F514-4f6f-8877-14C23A59335A}">
      <x14:table altTextSummary="Exercise table"/>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A000000}" name="Table_MA" displayName="Table_MA" ref="A7:T20" totalsRowShown="0" headerRowDxfId="211" dataDxfId="210" tableBorderDxfId="209" dataCellStyle="Comma">
  <autoFilter ref="A7:T20" xr:uid="{00000000-0009-0000-0100-00002F000000}"/>
  <tableColumns count="20">
    <tableColumn id="1" xr3:uid="{00000000-0010-0000-1A00-000001000000}" name="Project" dataDxfId="208"/>
    <tableColumn id="2" xr3:uid="{00000000-0010-0000-1A00-000002000000}" name="Activity" dataDxfId="207"/>
    <tableColumn id="3" xr3:uid="{00000000-0010-0000-1A00-000003000000}" name="Solution Area_x000a_Sub-Category" dataDxfId="206"/>
    <tableColumn id="4" xr3:uid="{00000000-0010-0000-1A00-000004000000}" name="Expenditure_x000a_Category" dataDxfId="205" dataCellStyle="Comma"/>
    <tableColumn id="5" xr3:uid="{00000000-0010-0000-1A00-000005000000}" name="Detail" dataDxfId="204" dataCellStyle="Comma"/>
    <tableColumn id="6" xr3:uid="{00000000-0010-0000-1A00-000006000000}" name="Budgeted_x000a_Cost" dataDxfId="203"/>
    <tableColumn id="7" xr3:uid="{00000000-0010-0000-1A00-000007000000}" name="Previously_x000a_Approved_x000a_Amount" dataDxfId="202" dataCellStyle="Comma"/>
    <tableColumn id="8" xr3:uid="{00000000-0010-0000-1A00-000008000000}" name="Amount_x000a_This Request" dataDxfId="201" dataCellStyle="Comma"/>
    <tableColumn id="9" xr3:uid="{00000000-0010-0000-1A00-000009000000}" name="Total_x000a_Approved" dataDxfId="200" dataCellStyle="Comma">
      <calculatedColumnFormula>H8+G8</calculatedColumnFormula>
    </tableColumn>
    <tableColumn id="10" xr3:uid="{00000000-0010-0000-1A00-00000A000000}" name="Remaining_x000a_Balance" dataDxfId="199" dataCellStyle="Comma">
      <calculatedColumnFormula>F8-I8</calculatedColumnFormula>
    </tableColumn>
    <tableColumn id="11" xr3:uid="{00000000-0010-0000-1A00-00000B000000}" name="Column1" dataDxfId="198" dataCellStyle="Comma"/>
    <tableColumn id="12" xr3:uid="{00000000-0010-0000-1A00-00000C000000}" name="Column2" dataDxfId="197" dataCellStyle="Comma"/>
    <tableColumn id="13" xr3:uid="{00000000-0010-0000-1A00-00000D000000}" name="Column3" dataDxfId="196" dataCellStyle="Comma"/>
    <tableColumn id="14" xr3:uid="{00000000-0010-0000-1A00-00000E000000}" name="Column4" dataDxfId="195" dataCellStyle="Comma"/>
    <tableColumn id="15" xr3:uid="{00000000-0010-0000-1A00-00000F000000}" name="Column5" dataDxfId="194" dataCellStyle="Comma"/>
    <tableColumn id="16" xr3:uid="{00000000-0010-0000-1A00-000010000000}" name="Column6" dataDxfId="193" dataCellStyle="Comma"/>
    <tableColumn id="17" xr3:uid="{00000000-0010-0000-1A00-000011000000}" name="Column7" dataDxfId="192" dataCellStyle="Comma"/>
    <tableColumn id="18" xr3:uid="{00000000-0010-0000-1A00-000012000000}" name="Column8" dataDxfId="191" dataCellStyle="Comma"/>
    <tableColumn id="19" xr3:uid="{00000000-0010-0000-1A00-000013000000}" name="Column9" dataDxfId="190" dataCellStyle="Comma"/>
    <tableColumn id="20" xr3:uid="{00000000-0010-0000-1A00-000014000000}" name="Column10" dataDxfId="189" dataCellStyle="Comma"/>
  </tableColumns>
  <tableStyleInfo name="TableStyleLight16" showFirstColumn="0" showLastColumn="0" showRowStripes="1" showColumnStripes="0"/>
  <extLst>
    <ext xmlns:x14="http://schemas.microsoft.com/office/spreadsheetml/2009/9/main" uri="{504A1905-F514-4f6f-8877-14C23A59335A}">
      <x14:table altTextSummary="M&amp;A table"/>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B000000}" name="Table_Match" displayName="Table_Match" ref="A7:W50" totalsRowShown="0" headerRowDxfId="182" dataDxfId="181" tableBorderDxfId="180">
  <autoFilter ref="A7:W50" xr:uid="{00000000-0009-0000-0100-000033000000}"/>
  <tableColumns count="23">
    <tableColumn id="1" xr3:uid="{00000000-0010-0000-1B00-000001000000}" name="Project" dataDxfId="179"/>
    <tableColumn id="2" xr3:uid="{00000000-0010-0000-1B00-000002000000}" name="Direct /_x000a_Subaward" dataDxfId="178"/>
    <tableColumn id="3" xr3:uid="{00000000-0010-0000-1B00-000003000000}" name="Project Title" dataDxfId="177"/>
    <tableColumn id="4" xr3:uid="{00000000-0010-0000-1B00-000004000000}" name="Match Description" dataDxfId="176"/>
    <tableColumn id="5" xr3:uid="{00000000-0010-0000-1B00-000005000000}" name="Solution_x000a_Area" dataDxfId="175"/>
    <tableColumn id="6" xr3:uid="{00000000-0010-0000-1B00-000006000000}" name="Solution Area_x000a_Sub-Category" dataDxfId="174"/>
    <tableColumn id="7" xr3:uid="{00000000-0010-0000-1B00-000007000000}" name="Type of_x000a_Match" dataDxfId="173"/>
    <tableColumn id="8" xr3:uid="{00000000-0010-0000-1B00-000008000000}" name="Total_x000a_Budgeted_x000a_Match" dataDxfId="172" dataCellStyle="Comma"/>
    <tableColumn id="9" xr3:uid="{00000000-0010-0000-1B00-000009000000}" name="Previously_x000a_Expended_x000a_Match" dataDxfId="171" dataCellStyle="Comma"/>
    <tableColumn id="10" xr3:uid="{00000000-0010-0000-1B00-00000A000000}" name="Current_x000a_Match" dataDxfId="170" dataCellStyle="Comma"/>
    <tableColumn id="11" xr3:uid="{00000000-0010-0000-1B00-00000B000000}" name="Total Match_x000a_Expended" dataDxfId="169" dataCellStyle="Comma">
      <calculatedColumnFormula>J8+I8</calculatedColumnFormula>
    </tableColumn>
    <tableColumn id="12" xr3:uid="{00000000-0010-0000-1B00-00000C000000}" name="Remaining_x000a_Balance" dataDxfId="168" dataCellStyle="Comma">
      <calculatedColumnFormula>H8-K8</calculatedColumnFormula>
    </tableColumn>
    <tableColumn id="13" xr3:uid="{00000000-0010-0000-1B00-00000D000000}" name="Percentage_x000a_Expended" dataDxfId="167" dataCellStyle="Percent">
      <calculatedColumnFormula>ROUNDDOWN(IFERROR(K8/H8, 0),3)</calculatedColumnFormula>
    </tableColumn>
    <tableColumn id="14" xr3:uid="{00000000-0010-0000-1B00-00000E000000}" name="Column1" dataDxfId="166"/>
    <tableColumn id="15" xr3:uid="{00000000-0010-0000-1B00-00000F000000}" name="Column2" dataDxfId="165"/>
    <tableColumn id="16" xr3:uid="{00000000-0010-0000-1B00-000010000000}" name="Column3" dataDxfId="164"/>
    <tableColumn id="17" xr3:uid="{00000000-0010-0000-1B00-000011000000}" name="Column4" dataDxfId="163"/>
    <tableColumn id="18" xr3:uid="{00000000-0010-0000-1B00-000012000000}" name="Column5" dataDxfId="162"/>
    <tableColumn id="19" xr3:uid="{00000000-0010-0000-1B00-000013000000}" name="Column6" dataDxfId="161"/>
    <tableColumn id="20" xr3:uid="{00000000-0010-0000-1B00-000014000000}" name="Column7" dataDxfId="160"/>
    <tableColumn id="21" xr3:uid="{00000000-0010-0000-1B00-000015000000}" name="Column8" dataDxfId="159"/>
    <tableColumn id="22" xr3:uid="{00000000-0010-0000-1B00-000016000000}" name="Column9" dataDxfId="158"/>
    <tableColumn id="23" xr3:uid="{00000000-0010-0000-1B00-000017000000}" name="Column10" dataDxfId="157"/>
  </tableColumns>
  <tableStyleInfo name="TableStyleLight16" showFirstColumn="0" showLastColumn="0" showRowStripes="1" showColumnStripes="0"/>
  <extLst>
    <ext xmlns:x14="http://schemas.microsoft.com/office/spreadsheetml/2009/9/main" uri="{504A1905-F514-4f6f-8877-14C23A59335A}">
      <x14:table altTextSummary="Match tabl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C000000}" name="Table_CC" displayName="Table_CC" ref="A7:W30" totalsRowShown="0" headerRowDxfId="156" dataDxfId="155" tableBorderDxfId="154">
  <autoFilter ref="A7:W30" xr:uid="{00000000-0009-0000-0100-000031000000}"/>
  <tableColumns count="23">
    <tableColumn id="1" xr3:uid="{00000000-0010-0000-1C00-000001000000}" name="Project" dataDxfId="153"/>
    <tableColumn id="2" xr3:uid="{00000000-0010-0000-1C00-000002000000}" name="Consulting Firm /_x000a_Consultant Name" dataDxfId="152"/>
    <tableColumn id="3" xr3:uid="{00000000-0010-0000-1C00-000003000000}" name="Project /_x000a_Description of Services" dataDxfId="151"/>
    <tableColumn id="4" xr3:uid="{00000000-0010-0000-1C00-000004000000}" name="Deliverable" dataDxfId="150"/>
    <tableColumn id="5" xr3:uid="{00000000-0010-0000-1C00-000005000000}" name="Solution_x000a_Area" dataDxfId="149" dataCellStyle="Comma"/>
    <tableColumn id="6" xr3:uid="{00000000-0010-0000-1C00-000006000000}" name="Solution Area_x000a_Sub-Category" dataDxfId="148" dataCellStyle="Comma"/>
    <tableColumn id="7" xr3:uid="{00000000-0010-0000-1C00-000007000000}" name="Expenditure_x000a_Category" dataDxfId="147" dataCellStyle="Comma"/>
    <tableColumn id="8" xr3:uid="{00000000-0010-0000-1C00-000008000000}" name="Noncompetitive_x000a_Procurement_x000a_over $250k" dataDxfId="146"/>
    <tableColumn id="9" xr3:uid="{00000000-0010-0000-1C00-000009000000}" name="Hold_x000a_Trigger" dataDxfId="145"/>
    <tableColumn id="10" xr3:uid="{00000000-0010-0000-1C00-00000A000000}" name="Approval_x000a_Date" dataDxfId="144"/>
    <tableColumn id="11" xr3:uid="{00000000-0010-0000-1C00-00000B000000}" name="Period of_x000a_Expenditure" dataDxfId="143"/>
    <tableColumn id="12" xr3:uid="{00000000-0010-0000-1C00-00000C000000}" name="Fee for Deliverable" dataDxfId="142" dataCellStyle="Comma"/>
    <tableColumn id="13" xr3:uid="{00000000-0010-0000-1C00-00000D000000}" name="Total Cost Charged to Grant" dataDxfId="141" dataCellStyle="Comma"/>
    <tableColumn id="14" xr3:uid="{00000000-0010-0000-1C00-00000E000000}" name="Column1" dataDxfId="140"/>
    <tableColumn id="15" xr3:uid="{00000000-0010-0000-1C00-00000F000000}" name="Column2" dataDxfId="139"/>
    <tableColumn id="16" xr3:uid="{00000000-0010-0000-1C00-000010000000}" name="Column3" dataDxfId="138"/>
    <tableColumn id="17" xr3:uid="{00000000-0010-0000-1C00-000011000000}" name="Column4" dataDxfId="137"/>
    <tableColumn id="18" xr3:uid="{00000000-0010-0000-1C00-000012000000}" name="Column5" dataDxfId="136"/>
    <tableColumn id="19" xr3:uid="{00000000-0010-0000-1C00-000013000000}" name="Column6" dataDxfId="135"/>
    <tableColumn id="20" xr3:uid="{00000000-0010-0000-1C00-000014000000}" name="Column7" dataDxfId="134"/>
    <tableColumn id="21" xr3:uid="{00000000-0010-0000-1C00-000015000000}" name="Column8" dataDxfId="133"/>
    <tableColumn id="22" xr3:uid="{00000000-0010-0000-1C00-000016000000}" name="Column9" dataDxfId="132"/>
    <tableColumn id="23" xr3:uid="{00000000-0010-0000-1C00-000017000000}" name="Column10" dataDxfId="131"/>
  </tableColumns>
  <tableStyleInfo name="TableStyleLight16" showFirstColumn="0" showLastColumn="0" showRowStripes="1" showColumnStripes="0"/>
  <extLst>
    <ext xmlns:x14="http://schemas.microsoft.com/office/spreadsheetml/2009/9/main" uri="{504A1905-F514-4f6f-8877-14C23A59335A}">
      <x14:table altTextSummary="Consultant/Contractor table"/>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D000000}" name="Table_Personnel" displayName="Table_Personnel" ref="A7:S30" totalsRowShown="0" headerRowDxfId="130" dataDxfId="129" tableBorderDxfId="128" dataCellStyle="Comma">
  <autoFilter ref="A7:S30" xr:uid="{00000000-0009-0000-0100-000032000000}"/>
  <tableColumns count="19">
    <tableColumn id="1" xr3:uid="{00000000-0010-0000-1D00-000001000000}" name="Project" dataDxfId="127"/>
    <tableColumn id="2" xr3:uid="{00000000-0010-0000-1D00-000002000000}" name="Employee Name" dataDxfId="126"/>
    <tableColumn id="3" xr3:uid="{00000000-0010-0000-1D00-000003000000}" name="Project /_x000a_Deliverable" dataDxfId="125"/>
    <tableColumn id="4" xr3:uid="{00000000-0010-0000-1D00-000004000000}" name="Solution_x000a_Area" dataDxfId="124" dataCellStyle="Comma"/>
    <tableColumn id="5" xr3:uid="{00000000-0010-0000-1D00-000005000000}" name="Solution Area_x000a_Sub-Category" dataDxfId="123" dataCellStyle="Comma"/>
    <tableColumn id="6" xr3:uid="{00000000-0010-0000-1D00-000006000000}" name="Dates of Payroll Period" dataDxfId="122" dataCellStyle="Comma"/>
    <tableColumn id="7" xr3:uid="{00000000-0010-0000-1D00-000007000000}" name="Total Salary &amp; Benefits Charged for this Reporting Period " dataDxfId="121" dataCellStyle="Comma"/>
    <tableColumn id="8" xr3:uid="{00000000-0010-0000-1D00-000008000000}" name="Total Project Hours" dataDxfId="120" dataCellStyle="Comma"/>
    <tableColumn id="9" xr3:uid="{00000000-0010-0000-1D00-000009000000}" name="Total Cost Charged to Grant" dataDxfId="119" dataCellStyle="Comma"/>
    <tableColumn id="10" xr3:uid="{00000000-0010-0000-1D00-00000A000000}" name="Column1" dataDxfId="118" dataCellStyle="Comma"/>
    <tableColumn id="11" xr3:uid="{00000000-0010-0000-1D00-00000B000000}" name="Column2" dataDxfId="117" dataCellStyle="Comma"/>
    <tableColumn id="12" xr3:uid="{00000000-0010-0000-1D00-00000C000000}" name="Column3" dataDxfId="116" dataCellStyle="Comma"/>
    <tableColumn id="13" xr3:uid="{00000000-0010-0000-1D00-00000D000000}" name="Column4" dataDxfId="115" dataCellStyle="Comma"/>
    <tableColumn id="14" xr3:uid="{00000000-0010-0000-1D00-00000E000000}" name="Column5" dataDxfId="114" dataCellStyle="Comma"/>
    <tableColumn id="15" xr3:uid="{00000000-0010-0000-1D00-00000F000000}" name="Column6" dataDxfId="113" dataCellStyle="Comma"/>
    <tableColumn id="16" xr3:uid="{00000000-0010-0000-1D00-000010000000}" name="Column7" dataDxfId="112" dataCellStyle="Comma"/>
    <tableColumn id="17" xr3:uid="{00000000-0010-0000-1D00-000011000000}" name="Column8" dataDxfId="111" dataCellStyle="Comma"/>
    <tableColumn id="18" xr3:uid="{00000000-0010-0000-1D00-000012000000}" name="Column9" dataDxfId="110" dataCellStyle="Comma"/>
    <tableColumn id="19" xr3:uid="{00000000-0010-0000-1D00-000013000000}" name="Column10" dataDxfId="109" dataCellStyle="Comma"/>
  </tableColumns>
  <tableStyleInfo name="TableStyleLight16" showFirstColumn="0" showLastColumn="0" showRowStripes="1" showColumnStripes="0"/>
  <extLst>
    <ext xmlns:x14="http://schemas.microsoft.com/office/spreadsheetml/2009/9/main" uri="{504A1905-F514-4f6f-8877-14C23A59335A}">
      <x14:table altTextSummary="Personnel table"/>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E000000}" name="Table_Indirect" displayName="Table_Indirect" ref="A7:T30" totalsRowShown="0" headerRowDxfId="106" dataDxfId="105" tableBorderDxfId="104" dataCellStyle="Comma">
  <autoFilter ref="A7:T30" xr:uid="{00000000-0009-0000-0100-000030000000}"/>
  <tableColumns count="20">
    <tableColumn id="1" xr3:uid="{00000000-0010-0000-1E00-000001000000}" name="Project" dataDxfId="103"/>
    <tableColumn id="2" xr3:uid="{00000000-0010-0000-1E00-000002000000}" name="Activity" dataDxfId="102"/>
    <tableColumn id="3" xr3:uid="{00000000-0010-0000-1E00-000003000000}" name="Solution Area_x000a_Sub-Category" dataDxfId="101"/>
    <tableColumn id="4" xr3:uid="{00000000-0010-0000-1E00-000004000000}" name="ICR Base" dataDxfId="100" dataCellStyle="Comma"/>
    <tableColumn id="5" xr3:uid="{00000000-0010-0000-1E00-000005000000}" name="Rate" dataDxfId="99" dataCellStyle="Comma"/>
    <tableColumn id="6" xr3:uid="{00000000-0010-0000-1E00-000006000000}" name="Budgeted_x000a_Cost" dataDxfId="98" dataCellStyle="Comma"/>
    <tableColumn id="7" xr3:uid="{00000000-0010-0000-1E00-000007000000}" name="Previously Approved_x000a_Amount" dataDxfId="97" dataCellStyle="Comma"/>
    <tableColumn id="8" xr3:uid="{00000000-0010-0000-1E00-000008000000}" name="Amount_x000a_This Request" dataDxfId="96" dataCellStyle="Comma"/>
    <tableColumn id="9" xr3:uid="{00000000-0010-0000-1E00-000009000000}" name="Total _x000a_Approved" dataDxfId="95" dataCellStyle="Comma">
      <calculatedColumnFormula>H8+G8</calculatedColumnFormula>
    </tableColumn>
    <tableColumn id="10" xr3:uid="{00000000-0010-0000-1E00-00000A000000}" name="Remaining_x000a_Balance" dataDxfId="94" dataCellStyle="Comma">
      <calculatedColumnFormula>F8-I8</calculatedColumnFormula>
    </tableColumn>
    <tableColumn id="11" xr3:uid="{00000000-0010-0000-1E00-00000B000000}" name="Column1" dataDxfId="93" dataCellStyle="Comma"/>
    <tableColumn id="12" xr3:uid="{00000000-0010-0000-1E00-00000C000000}" name="Column2" dataDxfId="92" dataCellStyle="Comma"/>
    <tableColumn id="13" xr3:uid="{00000000-0010-0000-1E00-00000D000000}" name="Column3" dataDxfId="91" dataCellStyle="Comma"/>
    <tableColumn id="14" xr3:uid="{00000000-0010-0000-1E00-00000E000000}" name="Column4" dataDxfId="90" dataCellStyle="Comma"/>
    <tableColumn id="15" xr3:uid="{00000000-0010-0000-1E00-00000F000000}" name="Column5" dataDxfId="89" dataCellStyle="Comma"/>
    <tableColumn id="16" xr3:uid="{00000000-0010-0000-1E00-000010000000}" name="Column6" dataDxfId="88" dataCellStyle="Comma"/>
    <tableColumn id="17" xr3:uid="{00000000-0010-0000-1E00-000011000000}" name="Column7" dataDxfId="87" dataCellStyle="Comma"/>
    <tableColumn id="18" xr3:uid="{00000000-0010-0000-1E00-000012000000}" name="Column8" dataDxfId="86" dataCellStyle="Comma"/>
    <tableColumn id="19" xr3:uid="{00000000-0010-0000-1E00-000013000000}" name="Column9" dataDxfId="85" dataCellStyle="Comma"/>
    <tableColumn id="20" xr3:uid="{00000000-0010-0000-1E00-000014000000}" name="Column10" dataDxfId="84" dataCellStyle="Comma"/>
  </tableColumns>
  <tableStyleInfo name="TableStyleLight16" showFirstColumn="0" showLastColumn="0" showRowStripes="1" showColumnStripes="0"/>
  <extLst>
    <ext xmlns:x14="http://schemas.microsoft.com/office/spreadsheetml/2009/9/main" uri="{504A1905-F514-4f6f-8877-14C23A59335A}">
      <x14:table altTextSummary="Indirecct Costs table"/>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F000000}" name="Table_ICR1" displayName="Table_ICR1" ref="A10:N16" totalsRowCount="1" headerRowDxfId="83" dataDxfId="81" headerRowBorderDxfId="82" tableBorderDxfId="80" totalsRowBorderDxfId="79">
  <autoFilter ref="A10:N15" xr:uid="{00000000-0009-0000-0100-000036000000}"/>
  <tableColumns count="14">
    <tableColumn id="1" xr3:uid="{00000000-0010-0000-1F00-000001000000}" name="DIRECT COSTS" totalsRowLabel="SUBTOTAL ELIGIBLE DIRECT COSTS" dataDxfId="78" totalsRowDxfId="77"/>
    <tableColumn id="2" xr3:uid="{00000000-0010-0000-1F00-000002000000}" name="TOTAL COSTS" totalsRowFunction="sum" dataDxfId="76" totalsRowDxfId="75"/>
    <tableColumn id="3" xr3:uid="{00000000-0010-0000-1F00-000003000000}" name="LESS DISTORTING COSTS" totalsRowFunction="sum" dataDxfId="74" totalsRowDxfId="73"/>
    <tableColumn id="4" xr3:uid="{00000000-0010-0000-1F00-000004000000}" name="COSTS APPLICABLE TO ICR" totalsRowFunction="sum" dataDxfId="72" totalsRowDxfId="71">
      <calculatedColumnFormula>(Table_ICR1[[#This Row],[TOTAL COSTS]])-(Table_ICR1[[#This Row],[LESS DISTORTING COSTS]])</calculatedColumnFormula>
    </tableColumn>
    <tableColumn id="5" xr3:uid="{00000000-0010-0000-1F00-000005000000}" name="Column1" dataDxfId="70" totalsRowDxfId="69"/>
    <tableColumn id="6" xr3:uid="{00000000-0010-0000-1F00-000006000000}" name="Column2" dataDxfId="68" totalsRowDxfId="67"/>
    <tableColumn id="7" xr3:uid="{00000000-0010-0000-1F00-000007000000}" name="Column3" dataDxfId="66" totalsRowDxfId="65"/>
    <tableColumn id="8" xr3:uid="{00000000-0010-0000-1F00-000008000000}" name="Column4" dataDxfId="64" totalsRowDxfId="63"/>
    <tableColumn id="9" xr3:uid="{00000000-0010-0000-1F00-000009000000}" name="Column5" dataDxfId="62" totalsRowDxfId="61"/>
    <tableColumn id="10" xr3:uid="{00000000-0010-0000-1F00-00000A000000}" name="Column6" dataDxfId="60" totalsRowDxfId="59"/>
    <tableColumn id="11" xr3:uid="{00000000-0010-0000-1F00-00000B000000}" name="Column7" dataDxfId="58" totalsRowDxfId="57"/>
    <tableColumn id="12" xr3:uid="{00000000-0010-0000-1F00-00000C000000}" name="Column8" dataDxfId="56" totalsRowDxfId="55"/>
    <tableColumn id="13" xr3:uid="{00000000-0010-0000-1F00-00000D000000}" name="Column9" dataDxfId="54" totalsRowDxfId="53"/>
    <tableColumn id="14" xr3:uid="{00000000-0010-0000-1F00-00000E000000}" name="Column10" totalsRowFunction="count" dataDxfId="52" totalsRowDxfId="51"/>
  </tableColumns>
  <tableStyleInfo name="TableStyleLight16" showFirstColumn="0" showLastColumn="0" showRowStripes="1" showColumnStripes="0"/>
  <extLst>
    <ext xmlns:x14="http://schemas.microsoft.com/office/spreadsheetml/2009/9/main" uri="{504A1905-F514-4f6f-8877-14C23A59335A}">
      <x14:table altTextSummary="Direct Costs table"/>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0000000}" name="Table_ICR2" displayName="Table_ICR2" ref="A18:N27" totalsRowCount="1" headerRowDxfId="50" dataDxfId="49" tableBorderDxfId="48">
  <autoFilter ref="A18:N26" xr:uid="{00000000-0009-0000-0100-000037000000}"/>
  <tableColumns count="14">
    <tableColumn id="1" xr3:uid="{00000000-0010-0000-2000-000001000000}" name="SUBAWARDS" totalsRowLabel="SUBTOTAL ELIGIBLE SUBAWARD COSTS" dataDxfId="47" totalsRowDxfId="46"/>
    <tableColumn id="2" xr3:uid="{00000000-0010-0000-2000-000002000000}" name="TOTAL COSTS" totalsRowFunction="sum" dataDxfId="45" totalsRowDxfId="44"/>
    <tableColumn id="3" xr3:uid="{00000000-0010-0000-2000-000003000000}" name="LESS EXCLUDED SUBAWARD COSTS" totalsRowFunction="sum" dataDxfId="43" totalsRowDxfId="42">
      <calculatedColumnFormula>IF(Table_ICR2[[#This Row],[TOTAL COSTS]]&gt;25000,Table_ICR2[[#This Row],[TOTAL COSTS]]-25000,0)</calculatedColumnFormula>
    </tableColumn>
    <tableColumn id="4" xr3:uid="{00000000-0010-0000-2000-000004000000}" name="COSTS APPLICABLE TO ICR" totalsRowFunction="sum" dataDxfId="41" totalsRowDxfId="40">
      <calculatedColumnFormula>(Table_ICR2[[#This Row],[TOTAL COSTS]])-(Table_ICR2[[#This Row],[LESS EXCLUDED SUBAWARD COSTS]])</calculatedColumnFormula>
    </tableColumn>
    <tableColumn id="5" xr3:uid="{00000000-0010-0000-2000-000005000000}" name="Column1" dataDxfId="39" totalsRowDxfId="38"/>
    <tableColumn id="6" xr3:uid="{00000000-0010-0000-2000-000006000000}" name="Column2" dataDxfId="37" totalsRowDxfId="36"/>
    <tableColumn id="7" xr3:uid="{00000000-0010-0000-2000-000007000000}" name="Column3" dataDxfId="35" totalsRowDxfId="34"/>
    <tableColumn id="8" xr3:uid="{00000000-0010-0000-2000-000008000000}" name="Column4" dataDxfId="33" totalsRowDxfId="32"/>
    <tableColumn id="9" xr3:uid="{00000000-0010-0000-2000-000009000000}" name="Column5" dataDxfId="31" totalsRowDxfId="30"/>
    <tableColumn id="10" xr3:uid="{00000000-0010-0000-2000-00000A000000}" name="Column6" dataDxfId="29" totalsRowDxfId="28"/>
    <tableColumn id="11" xr3:uid="{00000000-0010-0000-2000-00000B000000}" name="Column7" dataDxfId="27" totalsRowDxfId="26"/>
    <tableColumn id="12" xr3:uid="{00000000-0010-0000-2000-00000C000000}" name="Column8" dataDxfId="25" totalsRowDxfId="24"/>
    <tableColumn id="13" xr3:uid="{00000000-0010-0000-2000-00000D000000}" name="Column9" dataDxfId="23" totalsRowDxfId="22"/>
    <tableColumn id="14" xr3:uid="{00000000-0010-0000-2000-00000E000000}" name="Column10" totalsRowFunction="count" dataDxfId="21" totalsRowDxfId="20"/>
  </tableColumns>
  <tableStyleInfo name="TableStyleLight16" showFirstColumn="0" showLastColumn="0" showRowStripes="1" showColumnStripes="0"/>
  <extLst>
    <ext xmlns:x14="http://schemas.microsoft.com/office/spreadsheetml/2009/9/main" uri="{504A1905-F514-4f6f-8877-14C23A59335A}">
      <x14:table altTextSummary="Subaward costs table"/>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1000000}" name="Table_ICR3" displayName="Table_ICR3" ref="A6:N8" totalsRowShown="0" headerRowDxfId="19" dataDxfId="17" headerRowBorderDxfId="18" tableBorderDxfId="16" totalsRowBorderDxfId="15">
  <autoFilter ref="A6:N8" xr:uid="{00000000-0009-0000-0100-000039000000}"/>
  <tableColumns count="14">
    <tableColumn id="4" xr3:uid="{00000000-0010-0000-2100-000004000000}" name="FUNDING SOURCE" dataDxfId="14"/>
    <tableColumn id="1" xr3:uid="{00000000-0010-0000-2100-000001000000}" name="ICR PERIOD (Mo/Yr through Mo/Yr)" dataDxfId="13"/>
    <tableColumn id="2" xr3:uid="{00000000-0010-0000-2100-000002000000}" name="INDIRECT COST RATE FOR PERIOD" dataDxfId="12"/>
    <tableColumn id="3" xr3:uid="{00000000-0010-0000-2100-000003000000}" name="ICR BASE" dataDxfId="11"/>
    <tableColumn id="5" xr3:uid="{00000000-0010-0000-2100-000005000000}" name="Column1" dataDxfId="10"/>
    <tableColumn id="6" xr3:uid="{00000000-0010-0000-2100-000006000000}" name="Column2" dataDxfId="9"/>
    <tableColumn id="7" xr3:uid="{00000000-0010-0000-2100-000007000000}" name="Column3" dataDxfId="8"/>
    <tableColumn id="8" xr3:uid="{00000000-0010-0000-2100-000008000000}" name="Column4" dataDxfId="7"/>
    <tableColumn id="9" xr3:uid="{00000000-0010-0000-2100-000009000000}" name="Column5" dataDxfId="6"/>
    <tableColumn id="10" xr3:uid="{00000000-0010-0000-2100-00000A000000}" name="Column6" dataDxfId="5"/>
    <tableColumn id="11" xr3:uid="{00000000-0010-0000-2100-00000B000000}" name="Column7" dataDxfId="4"/>
    <tableColumn id="12" xr3:uid="{00000000-0010-0000-2100-00000C000000}" name="Column8" dataDxfId="3"/>
    <tableColumn id="13" xr3:uid="{00000000-0010-0000-2100-00000D000000}" name="Column9" dataDxfId="2"/>
    <tableColumn id="14" xr3:uid="{00000000-0010-0000-2100-00000E000000}" name="Column10" dataDxfId="1"/>
  </tableColumns>
  <tableStyleInfo name="TableStyleLight16" showFirstColumn="0" showLastColumn="0" showRowStripes="1" showColumnStripes="0"/>
  <extLst>
    <ext xmlns:x14="http://schemas.microsoft.com/office/spreadsheetml/2009/9/main" uri="{504A1905-F514-4f6f-8877-14C23A59335A}">
      <x14:table altTextSummary="Indirect Cost Rate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0000"/>
        </a:solidFill>
        <a:ln w="19050">
          <a:solidFill>
            <a:srgbClr val="000000"/>
          </a:solidFill>
          <a:miter lim="800000"/>
          <a:headEnd/>
          <a:tailEnd/>
        </a:ln>
      </a:spPr>
      <a:bodyPr vertOverflow="clip" wrap="square" lIns="36576" tIns="27432" rIns="36576" bIns="27432" anchor="ctr" upright="1"/>
      <a:lstStyle>
        <a:defPPr algn="ctr" rtl="0">
          <a:defRPr sz="1400" b="1" i="0" strike="noStrike">
            <a:solidFill>
              <a:srgbClr val="FFFFFF"/>
            </a:solidFill>
            <a:latin typeface="Tahoma"/>
            <a:cs typeface="Tahoma"/>
          </a:defRPr>
        </a:defPPr>
      </a:lstStyle>
    </a:spDef>
    <a:lnDef>
      <a:spPr bwMode="auto">
        <a:xfrm>
          <a:off x="0" y="0"/>
          <a:ext cx="1" cy="1"/>
        </a:xfrm>
        <a:custGeom>
          <a:avLst/>
          <a:gdLst/>
          <a:ahLst/>
          <a:cxnLst/>
          <a:rect l="0" t="0" r="0" b="0"/>
          <a:pathLst/>
        </a:custGeom>
        <a:solidFill>
          <a:srgbClr val="FFCC99"/>
        </a:solidFill>
        <a:ln w="9525" cap="flat" cmpd="sng" algn="ctr">
          <a:solidFill>
            <a:srgbClr val="FF6600"/>
          </a:solidFill>
          <a:prstDash val="solid"/>
          <a:round/>
          <a:headEnd type="none" w="med" len="med"/>
          <a:tailEnd type="none" w="med" len="med"/>
        </a:ln>
        <a:effectLst/>
      </a:spPr>
      <a:bodyPr vertOverflow="clip" wrap="square" lIns="36576" tIns="27432" rIns="36576" bIns="27432"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13" Type="http://schemas.openxmlformats.org/officeDocument/2006/relationships/table" Target="../tables/table7.xml"/><Relationship Id="rId18" Type="http://schemas.openxmlformats.org/officeDocument/2006/relationships/table" Target="../tables/table12.xml"/><Relationship Id="rId3" Type="http://schemas.openxmlformats.org/officeDocument/2006/relationships/hyperlink" Target="mailto:hseep@fema.dhs.gov" TargetMode="External"/><Relationship Id="rId21" Type="http://schemas.openxmlformats.org/officeDocument/2006/relationships/table" Target="../tables/table15.xml"/><Relationship Id="rId7" Type="http://schemas.openxmlformats.org/officeDocument/2006/relationships/table" Target="../tables/table1.xml"/><Relationship Id="rId12" Type="http://schemas.openxmlformats.org/officeDocument/2006/relationships/table" Target="../tables/table6.xml"/><Relationship Id="rId17" Type="http://schemas.openxmlformats.org/officeDocument/2006/relationships/table" Target="../tables/table11.xml"/><Relationship Id="rId2" Type="http://schemas.openxmlformats.org/officeDocument/2006/relationships/hyperlink" Target="https://w3.calema.ca.gov/WebPage/trainreq.nsf/TrainRequest?OpenForm" TargetMode="External"/><Relationship Id="rId16" Type="http://schemas.openxmlformats.org/officeDocument/2006/relationships/table" Target="../tables/table10.xml"/><Relationship Id="rId20" Type="http://schemas.openxmlformats.org/officeDocument/2006/relationships/table" Target="../tables/table14.xml"/><Relationship Id="rId1" Type="http://schemas.openxmlformats.org/officeDocument/2006/relationships/hyperlink" Target="https://www.fema.gov/authorized-equipment-list" TargetMode="External"/><Relationship Id="rId6" Type="http://schemas.openxmlformats.org/officeDocument/2006/relationships/printerSettings" Target="../printerSettings/printerSettings2.bin"/><Relationship Id="rId11" Type="http://schemas.openxmlformats.org/officeDocument/2006/relationships/table" Target="../tables/table5.xml"/><Relationship Id="rId5" Type="http://schemas.openxmlformats.org/officeDocument/2006/relationships/hyperlink" Target="https://www.gsa.gov/about-us/organization/federal-acquisition-service/office-of-systems-management/integrated-award-environment-iae/iae-systems-information-kit/unique-entity-identifier-update" TargetMode="External"/><Relationship Id="rId15" Type="http://schemas.openxmlformats.org/officeDocument/2006/relationships/table" Target="../tables/table9.xml"/><Relationship Id="rId23" Type="http://schemas.openxmlformats.org/officeDocument/2006/relationships/table" Target="../tables/table17.xml"/><Relationship Id="rId10" Type="http://schemas.openxmlformats.org/officeDocument/2006/relationships/table" Target="../tables/table4.xml"/><Relationship Id="rId19" Type="http://schemas.openxmlformats.org/officeDocument/2006/relationships/table" Target="../tables/table13.xml"/><Relationship Id="rId4" Type="http://schemas.openxmlformats.org/officeDocument/2006/relationships/hyperlink" Target="https://www.gsa.gov/about-us/organization/federal-acquisition-service/office-of-systems-management/integrated-award-environment-iae/iae-systems-information-kit/unique-entity-identifier-update" TargetMode="External"/><Relationship Id="rId9" Type="http://schemas.openxmlformats.org/officeDocument/2006/relationships/table" Target="../tables/table3.xml"/><Relationship Id="rId14" Type="http://schemas.openxmlformats.org/officeDocument/2006/relationships/table" Target="../tables/table8.xml"/><Relationship Id="rId22" Type="http://schemas.openxmlformats.org/officeDocument/2006/relationships/table" Target="../tables/table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table" Target="../tables/table2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vmlDrawing" Target="../drawings/vmlDrawing3.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printerSettings" Target="../printerSettings/printerSettings16.bin"/><Relationship Id="rId4" Type="http://schemas.openxmlformats.org/officeDocument/2006/relationships/table" Target="../tables/table3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ource">
    <tabColor theme="1" tint="0.34998626667073579"/>
  </sheetPr>
  <dimension ref="A1:H175"/>
  <sheetViews>
    <sheetView showGridLines="0" zoomScale="75" workbookViewId="0">
      <selection activeCell="A2" sqref="A2:G2"/>
    </sheetView>
  </sheetViews>
  <sheetFormatPr defaultRowHeight="13.2" x14ac:dyDescent="0.25"/>
  <cols>
    <col min="1" max="1" width="61.44140625" bestFit="1" customWidth="1"/>
    <col min="2" max="2" width="32.109375" bestFit="1" customWidth="1"/>
    <col min="3" max="3" width="10.6640625" style="86" customWidth="1"/>
    <col min="4" max="4" width="53.44140625" bestFit="1" customWidth="1"/>
    <col min="5" max="5" width="34.33203125" bestFit="1" customWidth="1"/>
    <col min="6" max="7" width="30" bestFit="1" customWidth="1"/>
    <col min="8" max="8" width="26.33203125" bestFit="1" customWidth="1"/>
  </cols>
  <sheetData>
    <row r="1" spans="1:8" s="411" customFormat="1" ht="13.8" thickBot="1" x14ac:dyDescent="0.3">
      <c r="A1" s="411" t="s">
        <v>584</v>
      </c>
    </row>
    <row r="2" spans="1:8" ht="30" customHeight="1" thickBot="1" x14ac:dyDescent="0.3">
      <c r="A2" s="563" t="s">
        <v>0</v>
      </c>
      <c r="B2" s="564"/>
      <c r="C2" s="565"/>
      <c r="D2" s="565"/>
      <c r="E2" s="565"/>
      <c r="F2" s="565"/>
      <c r="G2" s="566"/>
      <c r="H2" s="135"/>
    </row>
    <row r="3" spans="1:8" x14ac:dyDescent="0.25">
      <c r="A3" s="550" t="s">
        <v>490</v>
      </c>
      <c r="B3" s="551"/>
      <c r="C3" s="99"/>
      <c r="D3" s="134" t="s">
        <v>491</v>
      </c>
    </row>
    <row r="4" spans="1:8" x14ac:dyDescent="0.25">
      <c r="A4" s="101" t="s">
        <v>36</v>
      </c>
      <c r="B4" s="102" t="s">
        <v>481</v>
      </c>
      <c r="C4" s="128"/>
      <c r="D4" s="106" t="s">
        <v>212</v>
      </c>
    </row>
    <row r="5" spans="1:8" x14ac:dyDescent="0.25">
      <c r="A5" s="101" t="s">
        <v>22</v>
      </c>
      <c r="B5" s="102" t="s">
        <v>482</v>
      </c>
      <c r="C5" s="128"/>
      <c r="D5" s="106" t="s">
        <v>104</v>
      </c>
    </row>
    <row r="6" spans="1:8" x14ac:dyDescent="0.25">
      <c r="A6" s="101" t="s">
        <v>2</v>
      </c>
      <c r="B6" s="102" t="s">
        <v>483</v>
      </c>
      <c r="C6" s="128"/>
      <c r="D6" s="106" t="s">
        <v>105</v>
      </c>
    </row>
    <row r="7" spans="1:8" x14ac:dyDescent="0.25">
      <c r="A7" s="101" t="s">
        <v>19</v>
      </c>
      <c r="B7" s="102" t="s">
        <v>484</v>
      </c>
      <c r="C7" s="128"/>
      <c r="D7" s="106" t="s">
        <v>108</v>
      </c>
    </row>
    <row r="8" spans="1:8" x14ac:dyDescent="0.25">
      <c r="A8" s="101" t="s">
        <v>20</v>
      </c>
      <c r="B8" s="102" t="s">
        <v>485</v>
      </c>
      <c r="C8" s="128"/>
      <c r="D8" s="106" t="s">
        <v>106</v>
      </c>
    </row>
    <row r="9" spans="1:8" x14ac:dyDescent="0.25">
      <c r="A9" s="101" t="s">
        <v>66</v>
      </c>
      <c r="B9" s="102" t="s">
        <v>486</v>
      </c>
      <c r="C9" s="128"/>
      <c r="D9" s="106" t="s">
        <v>332</v>
      </c>
    </row>
    <row r="10" spans="1:8" ht="15" customHeight="1" x14ac:dyDescent="0.25">
      <c r="A10" s="101" t="s">
        <v>130</v>
      </c>
      <c r="B10" s="102" t="s">
        <v>487</v>
      </c>
      <c r="C10" s="128"/>
      <c r="D10" s="106" t="s">
        <v>113</v>
      </c>
    </row>
    <row r="11" spans="1:8" x14ac:dyDescent="0.25">
      <c r="A11" s="101" t="s">
        <v>133</v>
      </c>
      <c r="B11" s="102" t="s">
        <v>488</v>
      </c>
      <c r="C11" s="128"/>
      <c r="D11" s="106" t="s">
        <v>172</v>
      </c>
    </row>
    <row r="12" spans="1:8" ht="13.8" thickBot="1" x14ac:dyDescent="0.3">
      <c r="A12" s="103" t="s">
        <v>478</v>
      </c>
      <c r="B12" s="104" t="s">
        <v>489</v>
      </c>
      <c r="C12" s="128"/>
      <c r="D12" s="107" t="s">
        <v>103</v>
      </c>
    </row>
    <row r="13" spans="1:8" x14ac:dyDescent="0.25">
      <c r="A13" s="94"/>
      <c r="B13" s="94"/>
      <c r="C13" s="94"/>
      <c r="D13" s="106" t="s">
        <v>110</v>
      </c>
    </row>
    <row r="14" spans="1:8" x14ac:dyDescent="0.25">
      <c r="B14" s="100"/>
      <c r="C14" s="100"/>
      <c r="D14" s="106" t="s">
        <v>114</v>
      </c>
    </row>
    <row r="15" spans="1:8" ht="13.8" x14ac:dyDescent="0.25">
      <c r="B15" s="90"/>
      <c r="C15" s="90"/>
      <c r="D15" s="106" t="s">
        <v>116</v>
      </c>
    </row>
    <row r="16" spans="1:8" x14ac:dyDescent="0.25">
      <c r="B16" s="95"/>
      <c r="C16" s="95"/>
      <c r="D16" s="107" t="s">
        <v>107</v>
      </c>
    </row>
    <row r="17" spans="2:4" x14ac:dyDescent="0.25">
      <c r="B17" s="95"/>
      <c r="C17" s="95"/>
      <c r="D17" s="107" t="s">
        <v>111</v>
      </c>
    </row>
    <row r="18" spans="2:4" x14ac:dyDescent="0.25">
      <c r="B18" s="95"/>
      <c r="C18" s="95"/>
      <c r="D18" s="106" t="s">
        <v>171</v>
      </c>
    </row>
    <row r="19" spans="2:4" x14ac:dyDescent="0.25">
      <c r="B19" s="95"/>
      <c r="C19" s="95"/>
      <c r="D19" s="106" t="s">
        <v>109</v>
      </c>
    </row>
    <row r="20" spans="2:4" ht="15" customHeight="1" x14ac:dyDescent="0.25">
      <c r="B20" s="95"/>
      <c r="C20" s="95"/>
      <c r="D20" s="106" t="s">
        <v>118</v>
      </c>
    </row>
    <row r="21" spans="2:4" x14ac:dyDescent="0.25">
      <c r="B21" s="95"/>
      <c r="C21" s="95"/>
      <c r="D21" s="106" t="s">
        <v>213</v>
      </c>
    </row>
    <row r="22" spans="2:4" x14ac:dyDescent="0.25">
      <c r="B22" s="95"/>
      <c r="C22" s="95"/>
      <c r="D22" s="106" t="s">
        <v>119</v>
      </c>
    </row>
    <row r="23" spans="2:4" x14ac:dyDescent="0.25">
      <c r="B23" s="95"/>
      <c r="C23" s="95"/>
      <c r="D23" s="106" t="s">
        <v>170</v>
      </c>
    </row>
    <row r="24" spans="2:4" x14ac:dyDescent="0.25">
      <c r="B24" s="95"/>
      <c r="C24" s="95"/>
      <c r="D24" s="106" t="s">
        <v>122</v>
      </c>
    </row>
    <row r="25" spans="2:4" x14ac:dyDescent="0.25">
      <c r="B25" s="95"/>
      <c r="C25" s="95"/>
      <c r="D25" s="107" t="s">
        <v>102</v>
      </c>
    </row>
    <row r="26" spans="2:4" x14ac:dyDescent="0.25">
      <c r="B26" s="95"/>
      <c r="C26" s="95"/>
      <c r="D26" s="106" t="s">
        <v>117</v>
      </c>
    </row>
    <row r="27" spans="2:4" x14ac:dyDescent="0.25">
      <c r="B27" s="95"/>
      <c r="C27" s="95"/>
      <c r="D27" s="107" t="s">
        <v>36</v>
      </c>
    </row>
    <row r="28" spans="2:4" x14ac:dyDescent="0.25">
      <c r="B28" s="95"/>
      <c r="C28" s="95"/>
      <c r="D28" s="106" t="s">
        <v>181</v>
      </c>
    </row>
    <row r="29" spans="2:4" x14ac:dyDescent="0.25">
      <c r="B29" s="95"/>
      <c r="C29" s="95"/>
      <c r="D29" s="107" t="s">
        <v>101</v>
      </c>
    </row>
    <row r="30" spans="2:4" x14ac:dyDescent="0.25">
      <c r="B30" s="95"/>
      <c r="C30" s="95"/>
      <c r="D30" s="106" t="s">
        <v>112</v>
      </c>
    </row>
    <row r="31" spans="2:4" x14ac:dyDescent="0.25">
      <c r="B31" s="95"/>
      <c r="C31" s="95"/>
      <c r="D31" s="106" t="s">
        <v>120</v>
      </c>
    </row>
    <row r="32" spans="2:4" x14ac:dyDescent="0.25">
      <c r="B32" s="95"/>
      <c r="C32" s="95"/>
      <c r="D32" s="107" t="s">
        <v>115</v>
      </c>
    </row>
    <row r="33" spans="1:8" x14ac:dyDescent="0.25">
      <c r="B33" s="95"/>
      <c r="C33" s="95"/>
      <c r="D33" s="106" t="s">
        <v>123</v>
      </c>
    </row>
    <row r="34" spans="1:8" x14ac:dyDescent="0.25">
      <c r="B34" s="95"/>
      <c r="C34" s="95"/>
      <c r="D34" s="106" t="s">
        <v>121</v>
      </c>
    </row>
    <row r="35" spans="1:8" ht="15" customHeight="1" thickBot="1" x14ac:dyDescent="0.3">
      <c r="B35" s="95"/>
      <c r="C35" s="95"/>
      <c r="D35" s="108" t="s">
        <v>169</v>
      </c>
    </row>
    <row r="36" spans="1:8" ht="20.100000000000001" customHeight="1" thickBot="1" x14ac:dyDescent="0.3">
      <c r="B36" s="94"/>
      <c r="C36" s="94"/>
    </row>
    <row r="37" spans="1:8" ht="30" customHeight="1" thickBot="1" x14ac:dyDescent="0.3">
      <c r="A37" s="575" t="s">
        <v>432</v>
      </c>
      <c r="B37" s="576"/>
      <c r="C37" s="576"/>
      <c r="D37" s="576"/>
      <c r="E37" s="576"/>
      <c r="F37" s="576"/>
      <c r="G37" s="577"/>
      <c r="H37" s="86"/>
    </row>
    <row r="38" spans="1:8" x14ac:dyDescent="0.25">
      <c r="A38" s="567" t="s">
        <v>481</v>
      </c>
      <c r="B38" s="568"/>
      <c r="C38" s="99"/>
      <c r="D38" s="130" t="s">
        <v>492</v>
      </c>
      <c r="E38" s="133" t="s">
        <v>493</v>
      </c>
      <c r="F38" s="133" t="s">
        <v>494</v>
      </c>
      <c r="G38" s="131" t="s">
        <v>495</v>
      </c>
    </row>
    <row r="39" spans="1:8" x14ac:dyDescent="0.25">
      <c r="A39" s="109" t="s">
        <v>76</v>
      </c>
      <c r="B39" s="102" t="s">
        <v>492</v>
      </c>
      <c r="C39" s="97"/>
      <c r="D39" s="101" t="s">
        <v>496</v>
      </c>
      <c r="E39" s="91" t="s">
        <v>176</v>
      </c>
      <c r="F39" s="91" t="s">
        <v>176</v>
      </c>
      <c r="G39" s="114" t="s">
        <v>175</v>
      </c>
    </row>
    <row r="40" spans="1:8" x14ac:dyDescent="0.25">
      <c r="A40" s="109" t="s">
        <v>173</v>
      </c>
      <c r="B40" s="102" t="s">
        <v>493</v>
      </c>
      <c r="C40" s="97"/>
      <c r="D40" s="109" t="s">
        <v>176</v>
      </c>
      <c r="E40" s="91" t="s">
        <v>79</v>
      </c>
      <c r="F40" s="91" t="s">
        <v>79</v>
      </c>
      <c r="G40" s="114" t="s">
        <v>174</v>
      </c>
    </row>
    <row r="41" spans="1:8" x14ac:dyDescent="0.25">
      <c r="A41" s="109" t="s">
        <v>88</v>
      </c>
      <c r="B41" s="102" t="s">
        <v>494</v>
      </c>
      <c r="C41" s="97"/>
      <c r="D41" s="109" t="s">
        <v>87</v>
      </c>
      <c r="E41" s="91" t="s">
        <v>127</v>
      </c>
      <c r="F41" s="161" t="s">
        <v>89</v>
      </c>
      <c r="G41" s="114"/>
    </row>
    <row r="42" spans="1:8" ht="13.8" thickBot="1" x14ac:dyDescent="0.3">
      <c r="A42" s="110" t="s">
        <v>157</v>
      </c>
      <c r="B42" s="104" t="s">
        <v>495</v>
      </c>
      <c r="C42" s="97"/>
      <c r="D42" s="109" t="s">
        <v>156</v>
      </c>
      <c r="E42" s="91"/>
      <c r="F42" s="161" t="s">
        <v>156</v>
      </c>
      <c r="G42" s="114"/>
    </row>
    <row r="43" spans="1:8" ht="13.8" thickBot="1" x14ac:dyDescent="0.3">
      <c r="A43" s="89"/>
      <c r="B43" s="89"/>
      <c r="C43" s="96"/>
      <c r="D43" s="110" t="s">
        <v>31</v>
      </c>
      <c r="E43" s="115"/>
      <c r="F43" s="160" t="s">
        <v>31</v>
      </c>
      <c r="G43" s="116"/>
      <c r="H43" s="96"/>
    </row>
    <row r="44" spans="1:8" ht="20.100000000000001" customHeight="1" thickBot="1" x14ac:dyDescent="0.3"/>
    <row r="45" spans="1:8" ht="30" customHeight="1" thickBot="1" x14ac:dyDescent="0.3">
      <c r="A45" s="578" t="s">
        <v>431</v>
      </c>
      <c r="B45" s="579"/>
      <c r="C45" s="579"/>
      <c r="D45" s="580"/>
      <c r="E45" s="580"/>
      <c r="F45" s="579"/>
      <c r="G45" s="581"/>
    </row>
    <row r="46" spans="1:8" x14ac:dyDescent="0.25">
      <c r="A46" s="552" t="s">
        <v>482</v>
      </c>
      <c r="B46" s="553"/>
      <c r="C46" s="146"/>
      <c r="D46" s="111" t="s">
        <v>497</v>
      </c>
      <c r="E46" s="113" t="s">
        <v>498</v>
      </c>
    </row>
    <row r="47" spans="1:8" x14ac:dyDescent="0.25">
      <c r="A47" s="109" t="s">
        <v>129</v>
      </c>
      <c r="B47" s="119" t="s">
        <v>497</v>
      </c>
      <c r="C47" s="139"/>
      <c r="D47" s="117" t="s">
        <v>79</v>
      </c>
      <c r="E47" s="118" t="s">
        <v>176</v>
      </c>
    </row>
    <row r="48" spans="1:8" ht="13.8" thickBot="1" x14ac:dyDescent="0.3">
      <c r="A48" s="103" t="s">
        <v>476</v>
      </c>
      <c r="B48" s="123" t="s">
        <v>498</v>
      </c>
      <c r="C48" s="145"/>
      <c r="D48" s="157"/>
      <c r="E48" s="118" t="s">
        <v>178</v>
      </c>
    </row>
    <row r="49" spans="1:7" x14ac:dyDescent="0.25">
      <c r="D49" s="157"/>
      <c r="E49" s="119" t="s">
        <v>475</v>
      </c>
    </row>
    <row r="50" spans="1:7" x14ac:dyDescent="0.25">
      <c r="D50" s="157"/>
      <c r="E50" s="118" t="s">
        <v>78</v>
      </c>
    </row>
    <row r="51" spans="1:7" x14ac:dyDescent="0.25">
      <c r="D51" s="157"/>
      <c r="E51" s="118" t="s">
        <v>31</v>
      </c>
    </row>
    <row r="52" spans="1:7" ht="13.8" thickBot="1" x14ac:dyDescent="0.3">
      <c r="D52" s="158"/>
      <c r="E52" s="121" t="s">
        <v>167</v>
      </c>
    </row>
    <row r="53" spans="1:7" ht="20.100000000000001" customHeight="1" thickBot="1" x14ac:dyDescent="0.3"/>
    <row r="54" spans="1:7" ht="30" customHeight="1" thickBot="1" x14ac:dyDescent="0.3">
      <c r="A54" s="582" t="s">
        <v>429</v>
      </c>
      <c r="B54" s="583"/>
      <c r="C54" s="583"/>
      <c r="D54" s="583"/>
      <c r="E54" s="583"/>
      <c r="F54" s="583"/>
      <c r="G54" s="584"/>
    </row>
    <row r="55" spans="1:7" x14ac:dyDescent="0.25">
      <c r="A55" s="132" t="s">
        <v>483</v>
      </c>
    </row>
    <row r="56" spans="1:7" x14ac:dyDescent="0.25">
      <c r="A56" s="124" t="s">
        <v>422</v>
      </c>
    </row>
    <row r="57" spans="1:7" x14ac:dyDescent="0.25">
      <c r="A57" s="124" t="s">
        <v>420</v>
      </c>
    </row>
    <row r="58" spans="1:7" x14ac:dyDescent="0.25">
      <c r="A58" s="124" t="s">
        <v>450</v>
      </c>
    </row>
    <row r="59" spans="1:7" x14ac:dyDescent="0.25">
      <c r="A59" s="124" t="s">
        <v>421</v>
      </c>
    </row>
    <row r="60" spans="1:7" x14ac:dyDescent="0.25">
      <c r="A60" s="124" t="s">
        <v>436</v>
      </c>
    </row>
    <row r="61" spans="1:7" x14ac:dyDescent="0.25">
      <c r="A61" s="124" t="s">
        <v>437</v>
      </c>
    </row>
    <row r="62" spans="1:7" x14ac:dyDescent="0.25">
      <c r="A62" s="124" t="s">
        <v>451</v>
      </c>
    </row>
    <row r="63" spans="1:7" x14ac:dyDescent="0.25">
      <c r="A63" s="124" t="s">
        <v>452</v>
      </c>
    </row>
    <row r="64" spans="1:7" x14ac:dyDescent="0.25">
      <c r="A64" s="124" t="s">
        <v>423</v>
      </c>
    </row>
    <row r="65" spans="1:7" x14ac:dyDescent="0.25">
      <c r="A65" s="124" t="s">
        <v>424</v>
      </c>
    </row>
    <row r="66" spans="1:7" ht="13.8" thickBot="1" x14ac:dyDescent="0.3">
      <c r="A66" s="125" t="s">
        <v>425</v>
      </c>
    </row>
    <row r="67" spans="1:7" ht="20.100000000000001" customHeight="1" thickBot="1" x14ac:dyDescent="0.3"/>
    <row r="68" spans="1:7" ht="30" customHeight="1" thickBot="1" x14ac:dyDescent="0.3">
      <c r="A68" s="591" t="s">
        <v>430</v>
      </c>
      <c r="B68" s="592"/>
      <c r="C68" s="592"/>
      <c r="D68" s="592"/>
      <c r="E68" s="592"/>
      <c r="F68" s="592"/>
      <c r="G68" s="593"/>
    </row>
    <row r="69" spans="1:7" x14ac:dyDescent="0.25">
      <c r="A69" s="567" t="s">
        <v>484</v>
      </c>
      <c r="B69" s="568"/>
      <c r="C69" s="99"/>
      <c r="D69" s="111" t="s">
        <v>499</v>
      </c>
      <c r="E69" s="112" t="s">
        <v>500</v>
      </c>
      <c r="F69" s="113" t="s">
        <v>501</v>
      </c>
    </row>
    <row r="70" spans="1:7" x14ac:dyDescent="0.25">
      <c r="A70" s="117" t="s">
        <v>77</v>
      </c>
      <c r="B70" s="119" t="s">
        <v>499</v>
      </c>
      <c r="C70" s="139"/>
      <c r="D70" s="117" t="s">
        <v>331</v>
      </c>
      <c r="E70" s="93" t="s">
        <v>176</v>
      </c>
      <c r="F70" s="118" t="s">
        <v>176</v>
      </c>
    </row>
    <row r="71" spans="1:7" x14ac:dyDescent="0.25">
      <c r="A71" s="117" t="s">
        <v>188</v>
      </c>
      <c r="B71" s="119" t="s">
        <v>500</v>
      </c>
      <c r="C71" s="139"/>
      <c r="D71" s="159" t="s">
        <v>31</v>
      </c>
      <c r="E71" s="93" t="s">
        <v>79</v>
      </c>
      <c r="F71" s="118" t="s">
        <v>79</v>
      </c>
    </row>
    <row r="72" spans="1:7" ht="13.8" thickBot="1" x14ac:dyDescent="0.3">
      <c r="A72" s="120" t="s">
        <v>180</v>
      </c>
      <c r="B72" s="123" t="s">
        <v>501</v>
      </c>
      <c r="C72" s="139"/>
      <c r="D72" s="117" t="s">
        <v>90</v>
      </c>
      <c r="E72" s="93" t="s">
        <v>127</v>
      </c>
      <c r="F72" s="118" t="s">
        <v>331</v>
      </c>
    </row>
    <row r="73" spans="1:7" x14ac:dyDescent="0.25">
      <c r="D73" s="157"/>
      <c r="E73" s="93" t="s">
        <v>87</v>
      </c>
      <c r="F73" s="118" t="s">
        <v>127</v>
      </c>
    </row>
    <row r="74" spans="1:7" x14ac:dyDescent="0.25">
      <c r="D74" s="157"/>
      <c r="E74" s="93" t="s">
        <v>156</v>
      </c>
      <c r="F74" s="118" t="s">
        <v>31</v>
      </c>
    </row>
    <row r="75" spans="1:7" ht="13.8" thickBot="1" x14ac:dyDescent="0.3">
      <c r="D75" s="158"/>
      <c r="E75" s="126" t="s">
        <v>31</v>
      </c>
      <c r="F75" s="121" t="s">
        <v>90</v>
      </c>
    </row>
    <row r="76" spans="1:7" ht="20.100000000000001" customHeight="1" thickBot="1" x14ac:dyDescent="0.3"/>
    <row r="77" spans="1:7" ht="30" customHeight="1" thickBot="1" x14ac:dyDescent="0.3">
      <c r="A77" s="585" t="s">
        <v>67</v>
      </c>
      <c r="B77" s="586"/>
      <c r="C77" s="586"/>
      <c r="D77" s="586"/>
      <c r="E77" s="586"/>
      <c r="F77" s="586"/>
      <c r="G77" s="587"/>
    </row>
    <row r="78" spans="1:7" x14ac:dyDescent="0.25">
      <c r="A78" s="567" t="s">
        <v>485</v>
      </c>
      <c r="B78" s="568"/>
      <c r="C78" s="99"/>
      <c r="D78" s="127" t="s">
        <v>502</v>
      </c>
      <c r="E78" s="122" t="s">
        <v>503</v>
      </c>
      <c r="G78" s="87"/>
    </row>
    <row r="79" spans="1:7" x14ac:dyDescent="0.25">
      <c r="A79" s="117" t="s">
        <v>189</v>
      </c>
      <c r="B79" s="119" t="s">
        <v>502</v>
      </c>
      <c r="C79" s="139"/>
      <c r="D79" s="109" t="s">
        <v>176</v>
      </c>
      <c r="E79" s="114" t="s">
        <v>176</v>
      </c>
    </row>
    <row r="80" spans="1:7" ht="13.8" thickBot="1" x14ac:dyDescent="0.3">
      <c r="A80" s="120" t="s">
        <v>177</v>
      </c>
      <c r="B80" s="123" t="s">
        <v>503</v>
      </c>
      <c r="C80" s="139"/>
      <c r="D80" s="109" t="s">
        <v>79</v>
      </c>
      <c r="E80" s="114" t="s">
        <v>127</v>
      </c>
    </row>
    <row r="81" spans="1:7" x14ac:dyDescent="0.25">
      <c r="C81" s="98"/>
      <c r="D81" s="109" t="s">
        <v>87</v>
      </c>
      <c r="E81" s="114" t="s">
        <v>156</v>
      </c>
    </row>
    <row r="82" spans="1:7" ht="13.8" thickBot="1" x14ac:dyDescent="0.3">
      <c r="D82" s="110" t="s">
        <v>31</v>
      </c>
      <c r="E82" s="162"/>
    </row>
    <row r="83" spans="1:7" s="86" customFormat="1" ht="20.100000000000001" customHeight="1" thickBot="1" x14ac:dyDescent="0.3">
      <c r="D83" s="100"/>
      <c r="E83" s="100"/>
    </row>
    <row r="84" spans="1:7" s="86" customFormat="1" ht="30" customHeight="1" thickBot="1" x14ac:dyDescent="0.3">
      <c r="A84" s="594" t="s">
        <v>66</v>
      </c>
      <c r="B84" s="595"/>
      <c r="C84" s="596"/>
      <c r="D84" s="595"/>
      <c r="E84" s="596"/>
      <c r="F84" s="596"/>
      <c r="G84" s="597"/>
    </row>
    <row r="85" spans="1:7" s="86" customFormat="1" x14ac:dyDescent="0.25">
      <c r="A85" s="550" t="s">
        <v>486</v>
      </c>
      <c r="B85" s="551"/>
      <c r="D85" s="105" t="s">
        <v>504</v>
      </c>
      <c r="E85" s="100"/>
    </row>
    <row r="86" spans="1:7" s="86" customFormat="1" ht="13.8" thickBot="1" x14ac:dyDescent="0.3">
      <c r="A86" s="143" t="s">
        <v>18</v>
      </c>
      <c r="B86" s="123" t="s">
        <v>504</v>
      </c>
      <c r="D86" s="150" t="s">
        <v>176</v>
      </c>
      <c r="E86" s="100"/>
    </row>
    <row r="87" spans="1:7" s="86" customFormat="1" x14ac:dyDescent="0.25">
      <c r="A87" s="145"/>
      <c r="B87" s="145"/>
      <c r="D87" s="150" t="s">
        <v>79</v>
      </c>
      <c r="E87" s="100"/>
    </row>
    <row r="88" spans="1:7" s="86" customFormat="1" x14ac:dyDescent="0.25">
      <c r="A88" s="145"/>
      <c r="B88" s="145"/>
      <c r="D88" s="150" t="s">
        <v>78</v>
      </c>
      <c r="E88" s="100"/>
    </row>
    <row r="89" spans="1:7" s="86" customFormat="1" x14ac:dyDescent="0.25">
      <c r="A89" s="145"/>
      <c r="B89" s="145"/>
      <c r="D89" s="150" t="s">
        <v>479</v>
      </c>
      <c r="E89" s="100"/>
    </row>
    <row r="90" spans="1:7" s="86" customFormat="1" x14ac:dyDescent="0.25">
      <c r="A90" s="145"/>
      <c r="B90" s="145"/>
      <c r="D90" s="150" t="s">
        <v>475</v>
      </c>
      <c r="E90" s="100"/>
    </row>
    <row r="91" spans="1:7" s="86" customFormat="1" x14ac:dyDescent="0.25">
      <c r="A91" s="145"/>
      <c r="B91" s="145"/>
      <c r="D91" s="150" t="s">
        <v>31</v>
      </c>
      <c r="E91" s="100"/>
    </row>
    <row r="92" spans="1:7" s="86" customFormat="1" ht="13.8" thickBot="1" x14ac:dyDescent="0.3">
      <c r="A92" s="145"/>
      <c r="B92" s="145"/>
      <c r="D92" s="151" t="s">
        <v>167</v>
      </c>
      <c r="E92" s="100"/>
    </row>
    <row r="93" spans="1:7" s="86" customFormat="1" ht="20.100000000000001" customHeight="1" thickBot="1" x14ac:dyDescent="0.3">
      <c r="A93" s="145"/>
      <c r="B93" s="145"/>
      <c r="D93" s="100"/>
      <c r="E93" s="100"/>
    </row>
    <row r="94" spans="1:7" s="86" customFormat="1" ht="30" customHeight="1" thickBot="1" x14ac:dyDescent="0.3">
      <c r="A94" s="569" t="s">
        <v>537</v>
      </c>
      <c r="B94" s="570"/>
      <c r="C94" s="570"/>
      <c r="D94" s="570"/>
      <c r="E94" s="570"/>
      <c r="F94" s="570"/>
      <c r="G94" s="571"/>
    </row>
    <row r="95" spans="1:7" s="86" customFormat="1" x14ac:dyDescent="0.25">
      <c r="A95" s="154" t="s">
        <v>487</v>
      </c>
      <c r="B95" s="129"/>
      <c r="D95" s="146"/>
      <c r="E95" s="146"/>
    </row>
    <row r="96" spans="1:7" s="86" customFormat="1" x14ac:dyDescent="0.25">
      <c r="A96" s="152" t="s">
        <v>131</v>
      </c>
      <c r="B96" s="139"/>
      <c r="D96" s="100"/>
      <c r="E96" s="100"/>
    </row>
    <row r="97" spans="1:8" s="86" customFormat="1" ht="13.8" thickBot="1" x14ac:dyDescent="0.3">
      <c r="A97" s="153" t="s">
        <v>132</v>
      </c>
      <c r="B97" s="139"/>
      <c r="D97" s="100"/>
      <c r="E97" s="100"/>
    </row>
    <row r="98" spans="1:8" s="86" customFormat="1" ht="20.100000000000001" customHeight="1" thickBot="1" x14ac:dyDescent="0.3">
      <c r="A98" s="145"/>
      <c r="B98" s="145"/>
      <c r="D98" s="100"/>
      <c r="E98" s="100"/>
    </row>
    <row r="99" spans="1:8" s="86" customFormat="1" ht="30" customHeight="1" thickBot="1" x14ac:dyDescent="0.3">
      <c r="A99" s="572" t="s">
        <v>538</v>
      </c>
      <c r="B99" s="573"/>
      <c r="C99" s="573"/>
      <c r="D99" s="573"/>
      <c r="E99" s="573"/>
      <c r="F99" s="573"/>
      <c r="G99" s="574"/>
    </row>
    <row r="100" spans="1:8" s="86" customFormat="1" x14ac:dyDescent="0.25">
      <c r="A100" s="154" t="s">
        <v>488</v>
      </c>
      <c r="B100" s="145"/>
      <c r="D100" s="100"/>
      <c r="E100" s="100"/>
    </row>
    <row r="101" spans="1:8" s="86" customFormat="1" x14ac:dyDescent="0.25">
      <c r="A101" s="152" t="s">
        <v>134</v>
      </c>
      <c r="B101" s="145"/>
      <c r="D101" s="100"/>
      <c r="E101" s="100"/>
    </row>
    <row r="102" spans="1:8" s="86" customFormat="1" x14ac:dyDescent="0.25">
      <c r="A102" s="152" t="s">
        <v>135</v>
      </c>
      <c r="B102" s="145"/>
      <c r="D102" s="100"/>
      <c r="E102" s="100"/>
    </row>
    <row r="103" spans="1:8" s="86" customFormat="1" x14ac:dyDescent="0.25">
      <c r="A103" s="152" t="s">
        <v>136</v>
      </c>
      <c r="B103" s="145"/>
      <c r="D103" s="100"/>
      <c r="E103" s="100"/>
    </row>
    <row r="104" spans="1:8" s="86" customFormat="1" ht="13.8" thickBot="1" x14ac:dyDescent="0.3">
      <c r="A104" s="153" t="s">
        <v>137</v>
      </c>
      <c r="B104" s="145"/>
      <c r="D104" s="100"/>
      <c r="E104" s="100"/>
    </row>
    <row r="105" spans="1:8" s="86" customFormat="1" ht="20.100000000000001" customHeight="1" thickBot="1" x14ac:dyDescent="0.3">
      <c r="B105" s="155"/>
      <c r="C105" s="155"/>
      <c r="D105" s="155"/>
      <c r="E105" s="155"/>
      <c r="F105" s="155"/>
      <c r="G105" s="155"/>
    </row>
    <row r="106" spans="1:8" s="86" customFormat="1" ht="30" customHeight="1" thickBot="1" x14ac:dyDescent="0.3">
      <c r="A106" s="588" t="s">
        <v>166</v>
      </c>
      <c r="B106" s="589"/>
      <c r="C106" s="589"/>
      <c r="D106" s="589"/>
      <c r="E106" s="589"/>
      <c r="F106" s="589"/>
      <c r="G106" s="590"/>
    </row>
    <row r="107" spans="1:8" s="86" customFormat="1" x14ac:dyDescent="0.25">
      <c r="A107" s="142" t="s">
        <v>489</v>
      </c>
      <c r="B107" s="145"/>
      <c r="D107" s="100"/>
      <c r="E107" s="100"/>
    </row>
    <row r="108" spans="1:8" s="86" customFormat="1" ht="13.8" thickBot="1" x14ac:dyDescent="0.3">
      <c r="A108" s="153" t="s">
        <v>155</v>
      </c>
      <c r="B108" s="145"/>
      <c r="D108" s="128"/>
      <c r="E108" s="100"/>
    </row>
    <row r="109" spans="1:8" ht="20.100000000000001" customHeight="1" thickBot="1" x14ac:dyDescent="0.3">
      <c r="D109" s="86"/>
      <c r="E109" s="86"/>
      <c r="F109" s="86"/>
      <c r="G109" s="86"/>
    </row>
    <row r="110" spans="1:8" ht="30" customHeight="1" thickBot="1" x14ac:dyDescent="0.3">
      <c r="A110" s="547" t="s">
        <v>412</v>
      </c>
      <c r="B110" s="548"/>
      <c r="C110" s="548"/>
      <c r="D110" s="548"/>
      <c r="E110" s="548"/>
      <c r="F110" s="548"/>
      <c r="G110" s="549"/>
      <c r="H110" s="135"/>
    </row>
    <row r="111" spans="1:8" x14ac:dyDescent="0.25">
      <c r="A111" s="550" t="s">
        <v>505</v>
      </c>
      <c r="B111" s="551"/>
      <c r="C111" s="99"/>
    </row>
    <row r="112" spans="1:8" x14ac:dyDescent="0.25">
      <c r="A112" s="101" t="s">
        <v>36</v>
      </c>
      <c r="B112" s="102" t="s">
        <v>506</v>
      </c>
      <c r="C112" s="128"/>
    </row>
    <row r="113" spans="1:6" x14ac:dyDescent="0.25">
      <c r="A113" s="101" t="s">
        <v>22</v>
      </c>
      <c r="B113" s="102" t="s">
        <v>507</v>
      </c>
      <c r="C113" s="128"/>
    </row>
    <row r="114" spans="1:6" x14ac:dyDescent="0.25">
      <c r="A114" s="101" t="s">
        <v>2</v>
      </c>
      <c r="B114" s="102" t="s">
        <v>508</v>
      </c>
      <c r="C114" s="128"/>
    </row>
    <row r="115" spans="1:6" x14ac:dyDescent="0.25">
      <c r="A115" s="101" t="s">
        <v>19</v>
      </c>
      <c r="B115" s="102" t="s">
        <v>509</v>
      </c>
      <c r="C115" s="128"/>
    </row>
    <row r="116" spans="1:6" x14ac:dyDescent="0.25">
      <c r="A116" s="101" t="s">
        <v>20</v>
      </c>
      <c r="B116" s="102" t="s">
        <v>510</v>
      </c>
      <c r="C116" s="128"/>
    </row>
    <row r="117" spans="1:6" x14ac:dyDescent="0.25">
      <c r="A117" s="101" t="s">
        <v>66</v>
      </c>
      <c r="B117" s="102" t="s">
        <v>511</v>
      </c>
      <c r="C117" s="128"/>
    </row>
    <row r="118" spans="1:6" x14ac:dyDescent="0.25">
      <c r="A118" s="101" t="s">
        <v>130</v>
      </c>
      <c r="B118" s="102" t="s">
        <v>512</v>
      </c>
      <c r="C118" s="128"/>
    </row>
    <row r="119" spans="1:6" ht="13.8" thickBot="1" x14ac:dyDescent="0.3">
      <c r="A119" s="103" t="s">
        <v>133</v>
      </c>
      <c r="B119" s="104" t="s">
        <v>513</v>
      </c>
      <c r="C119" s="128"/>
    </row>
    <row r="120" spans="1:6" ht="20.100000000000001" customHeight="1" thickBot="1" x14ac:dyDescent="0.3"/>
    <row r="121" spans="1:6" x14ac:dyDescent="0.25">
      <c r="A121" s="554" t="s">
        <v>506</v>
      </c>
      <c r="B121" s="555"/>
      <c r="C121" s="146"/>
      <c r="D121" s="111" t="s">
        <v>514</v>
      </c>
      <c r="E121" s="112" t="s">
        <v>515</v>
      </c>
      <c r="F121" s="113" t="s">
        <v>516</v>
      </c>
    </row>
    <row r="122" spans="1:6" ht="13.8" thickBot="1" x14ac:dyDescent="0.3">
      <c r="A122" s="109" t="s">
        <v>76</v>
      </c>
      <c r="B122" s="102" t="s">
        <v>514</v>
      </c>
      <c r="C122" s="97"/>
      <c r="D122" s="103" t="s">
        <v>176</v>
      </c>
      <c r="E122" s="115" t="s">
        <v>176</v>
      </c>
      <c r="F122" s="116" t="s">
        <v>176</v>
      </c>
    </row>
    <row r="123" spans="1:6" x14ac:dyDescent="0.25">
      <c r="A123" s="109" t="s">
        <v>477</v>
      </c>
      <c r="B123" s="102" t="s">
        <v>515</v>
      </c>
      <c r="C123" s="97"/>
      <c r="D123" s="100"/>
      <c r="E123" s="100"/>
      <c r="F123" s="100"/>
    </row>
    <row r="124" spans="1:6" ht="13.8" thickBot="1" x14ac:dyDescent="0.3">
      <c r="A124" s="110" t="s">
        <v>88</v>
      </c>
      <c r="B124" s="104" t="s">
        <v>516</v>
      </c>
      <c r="C124" s="97"/>
      <c r="D124" s="100"/>
      <c r="E124" s="100"/>
      <c r="F124" s="100"/>
    </row>
    <row r="125" spans="1:6" ht="20.100000000000001" customHeight="1" thickBot="1" x14ac:dyDescent="0.3">
      <c r="A125" s="96"/>
      <c r="B125" s="97"/>
      <c r="C125" s="97"/>
      <c r="D125" s="96"/>
    </row>
    <row r="126" spans="1:6" x14ac:dyDescent="0.25">
      <c r="A126" s="552" t="s">
        <v>507</v>
      </c>
      <c r="B126" s="553"/>
      <c r="C126" s="146"/>
      <c r="D126" s="142" t="s">
        <v>518</v>
      </c>
    </row>
    <row r="127" spans="1:6" ht="13.8" thickBot="1" x14ac:dyDescent="0.3">
      <c r="A127" s="137" t="s">
        <v>222</v>
      </c>
      <c r="B127" s="138" t="s">
        <v>518</v>
      </c>
      <c r="C127" s="97"/>
      <c r="D127" s="140" t="s">
        <v>176</v>
      </c>
    </row>
    <row r="128" spans="1:6" ht="20.100000000000001" customHeight="1" thickBot="1" x14ac:dyDescent="0.3">
      <c r="A128" s="96"/>
      <c r="B128" s="97"/>
      <c r="C128" s="97"/>
      <c r="D128" s="98"/>
    </row>
    <row r="129" spans="1:5" x14ac:dyDescent="0.25">
      <c r="A129" s="554" t="s">
        <v>508</v>
      </c>
      <c r="B129" s="555"/>
      <c r="C129" s="146"/>
      <c r="D129" s="142" t="s">
        <v>520</v>
      </c>
      <c r="E129" s="98"/>
    </row>
    <row r="130" spans="1:5" ht="13.8" thickBot="1" x14ac:dyDescent="0.3">
      <c r="A130" s="103" t="s">
        <v>15</v>
      </c>
      <c r="B130" s="141" t="s">
        <v>520</v>
      </c>
      <c r="C130" s="136"/>
      <c r="D130" s="144" t="s">
        <v>176</v>
      </c>
      <c r="E130" s="98"/>
    </row>
    <row r="131" spans="1:5" ht="20.100000000000001" customHeight="1" thickBot="1" x14ac:dyDescent="0.3">
      <c r="A131" s="86"/>
      <c r="B131" s="98"/>
      <c r="C131" s="98"/>
      <c r="D131" s="98"/>
      <c r="E131" s="98"/>
    </row>
    <row r="132" spans="1:5" x14ac:dyDescent="0.25">
      <c r="A132" s="545" t="s">
        <v>509</v>
      </c>
      <c r="B132" s="546"/>
      <c r="C132" s="99"/>
      <c r="D132" s="111" t="s">
        <v>519</v>
      </c>
      <c r="E132" s="113" t="s">
        <v>521</v>
      </c>
    </row>
    <row r="133" spans="1:5" ht="13.8" thickBot="1" x14ac:dyDescent="0.3">
      <c r="A133" s="117" t="s">
        <v>188</v>
      </c>
      <c r="B133" s="119" t="s">
        <v>519</v>
      </c>
      <c r="C133" s="139"/>
      <c r="D133" s="103" t="s">
        <v>176</v>
      </c>
      <c r="E133" s="104" t="s">
        <v>176</v>
      </c>
    </row>
    <row r="134" spans="1:5" ht="13.8" thickBot="1" x14ac:dyDescent="0.3">
      <c r="A134" s="120" t="s">
        <v>180</v>
      </c>
      <c r="B134" s="123" t="s">
        <v>521</v>
      </c>
      <c r="C134" s="139"/>
      <c r="D134" s="86"/>
    </row>
    <row r="135" spans="1:5" ht="20.100000000000001" customHeight="1" thickBot="1" x14ac:dyDescent="0.3">
      <c r="A135" s="86"/>
      <c r="B135" s="86"/>
      <c r="C135" s="98"/>
      <c r="D135" s="86"/>
    </row>
    <row r="136" spans="1:5" x14ac:dyDescent="0.25">
      <c r="A136" s="550" t="s">
        <v>510</v>
      </c>
      <c r="B136" s="551"/>
      <c r="D136" s="111" t="s">
        <v>522</v>
      </c>
      <c r="E136" s="113" t="s">
        <v>523</v>
      </c>
    </row>
    <row r="137" spans="1:5" ht="13.8" thickBot="1" x14ac:dyDescent="0.3">
      <c r="A137" s="117" t="s">
        <v>189</v>
      </c>
      <c r="B137" s="119" t="s">
        <v>522</v>
      </c>
      <c r="D137" s="103" t="s">
        <v>176</v>
      </c>
      <c r="E137" s="104" t="s">
        <v>176</v>
      </c>
    </row>
    <row r="138" spans="1:5" ht="13.8" thickBot="1" x14ac:dyDescent="0.3">
      <c r="A138" s="120" t="s">
        <v>177</v>
      </c>
      <c r="B138" s="123" t="s">
        <v>523</v>
      </c>
    </row>
    <row r="139" spans="1:5" ht="20.100000000000001" customHeight="1" thickBot="1" x14ac:dyDescent="0.3"/>
    <row r="140" spans="1:5" x14ac:dyDescent="0.25">
      <c r="A140" s="545" t="s">
        <v>511</v>
      </c>
      <c r="B140" s="546"/>
      <c r="D140" s="142" t="s">
        <v>524</v>
      </c>
    </row>
    <row r="141" spans="1:5" ht="13.8" thickBot="1" x14ac:dyDescent="0.3">
      <c r="A141" s="143" t="s">
        <v>18</v>
      </c>
      <c r="B141" s="123" t="s">
        <v>524</v>
      </c>
      <c r="D141" s="144" t="s">
        <v>176</v>
      </c>
    </row>
    <row r="142" spans="1:5" ht="20.100000000000001" customHeight="1" thickBot="1" x14ac:dyDescent="0.3"/>
    <row r="143" spans="1:5" x14ac:dyDescent="0.25">
      <c r="A143" s="550" t="s">
        <v>512</v>
      </c>
      <c r="B143" s="551"/>
      <c r="D143" s="111" t="s">
        <v>525</v>
      </c>
      <c r="E143" s="113" t="s">
        <v>526</v>
      </c>
    </row>
    <row r="144" spans="1:5" ht="13.8" thickBot="1" x14ac:dyDescent="0.3">
      <c r="A144" s="117" t="s">
        <v>131</v>
      </c>
      <c r="B144" s="119" t="s">
        <v>525</v>
      </c>
      <c r="D144" s="147" t="s">
        <v>176</v>
      </c>
      <c r="E144" s="148" t="s">
        <v>176</v>
      </c>
    </row>
    <row r="145" spans="1:7" ht="13.8" thickBot="1" x14ac:dyDescent="0.3">
      <c r="A145" s="120" t="s">
        <v>132</v>
      </c>
      <c r="B145" s="123" t="s">
        <v>526</v>
      </c>
    </row>
    <row r="146" spans="1:7" ht="20.100000000000001" customHeight="1" thickBot="1" x14ac:dyDescent="0.3"/>
    <row r="147" spans="1:7" x14ac:dyDescent="0.25">
      <c r="A147" s="550" t="s">
        <v>513</v>
      </c>
      <c r="B147" s="551"/>
      <c r="D147" s="111" t="s">
        <v>517</v>
      </c>
      <c r="E147" s="112" t="s">
        <v>527</v>
      </c>
      <c r="F147" s="112" t="s">
        <v>528</v>
      </c>
      <c r="G147" s="113" t="s">
        <v>529</v>
      </c>
    </row>
    <row r="148" spans="1:7" ht="13.8" thickBot="1" x14ac:dyDescent="0.3">
      <c r="A148" s="117" t="s">
        <v>134</v>
      </c>
      <c r="B148" s="119" t="s">
        <v>517</v>
      </c>
      <c r="D148" s="147" t="s">
        <v>176</v>
      </c>
      <c r="E148" s="149" t="s">
        <v>176</v>
      </c>
      <c r="F148" s="149" t="s">
        <v>176</v>
      </c>
      <c r="G148" s="148" t="s">
        <v>176</v>
      </c>
    </row>
    <row r="149" spans="1:7" x14ac:dyDescent="0.25">
      <c r="A149" s="117" t="s">
        <v>135</v>
      </c>
      <c r="B149" s="119" t="s">
        <v>527</v>
      </c>
    </row>
    <row r="150" spans="1:7" x14ac:dyDescent="0.25">
      <c r="A150" s="117" t="s">
        <v>136</v>
      </c>
      <c r="B150" s="156" t="s">
        <v>528</v>
      </c>
    </row>
    <row r="151" spans="1:7" ht="13.8" thickBot="1" x14ac:dyDescent="0.3">
      <c r="A151" s="120" t="s">
        <v>137</v>
      </c>
      <c r="B151" s="148" t="s">
        <v>529</v>
      </c>
    </row>
    <row r="152" spans="1:7" ht="20.100000000000001" customHeight="1" thickBot="1" x14ac:dyDescent="0.3"/>
    <row r="153" spans="1:7" ht="30" customHeight="1" thickBot="1" x14ac:dyDescent="0.3">
      <c r="A153" s="558" t="s">
        <v>69</v>
      </c>
      <c r="B153" s="559"/>
      <c r="C153" s="559"/>
      <c r="D153" s="559"/>
      <c r="E153" s="559"/>
      <c r="F153" s="559"/>
      <c r="G153" s="560"/>
    </row>
    <row r="154" spans="1:7" x14ac:dyDescent="0.25">
      <c r="A154" s="550" t="s">
        <v>530</v>
      </c>
      <c r="B154" s="551"/>
      <c r="C154" s="99"/>
      <c r="D154" s="86"/>
      <c r="E154" s="86"/>
      <c r="F154" s="86"/>
      <c r="G154" s="86"/>
    </row>
    <row r="155" spans="1:7" x14ac:dyDescent="0.25">
      <c r="A155" s="101" t="s">
        <v>36</v>
      </c>
      <c r="B155" s="102" t="s">
        <v>531</v>
      </c>
      <c r="C155" s="128"/>
      <c r="D155" s="86"/>
      <c r="E155" s="86"/>
      <c r="F155" s="86"/>
      <c r="G155" s="86"/>
    </row>
    <row r="156" spans="1:7" x14ac:dyDescent="0.25">
      <c r="A156" s="101" t="s">
        <v>22</v>
      </c>
      <c r="B156" s="102" t="s">
        <v>532</v>
      </c>
      <c r="C156" s="128"/>
      <c r="D156" s="86"/>
      <c r="E156" s="86"/>
      <c r="F156" s="86"/>
      <c r="G156" s="86"/>
    </row>
    <row r="157" spans="1:7" x14ac:dyDescent="0.25">
      <c r="A157" s="101" t="s">
        <v>19</v>
      </c>
      <c r="B157" s="102" t="s">
        <v>533</v>
      </c>
      <c r="C157" s="128"/>
      <c r="D157" s="86"/>
      <c r="E157" s="86"/>
      <c r="F157" s="86"/>
      <c r="G157" s="86"/>
    </row>
    <row r="158" spans="1:7" x14ac:dyDescent="0.25">
      <c r="A158" s="101" t="s">
        <v>20</v>
      </c>
      <c r="B158" s="102" t="s">
        <v>534</v>
      </c>
      <c r="C158" s="128"/>
      <c r="D158" s="86"/>
      <c r="E158" s="86"/>
      <c r="F158" s="86"/>
      <c r="G158" s="86"/>
    </row>
    <row r="159" spans="1:7" x14ac:dyDescent="0.25">
      <c r="A159" s="101" t="s">
        <v>66</v>
      </c>
      <c r="B159" s="102" t="s">
        <v>535</v>
      </c>
      <c r="C159" s="128"/>
      <c r="D159" s="86"/>
      <c r="E159" s="86"/>
      <c r="F159" s="86"/>
      <c r="G159" s="86"/>
    </row>
    <row r="160" spans="1:7" ht="20.100000000000001" customHeight="1" thickBot="1" x14ac:dyDescent="0.3"/>
    <row r="161" spans="1:7" x14ac:dyDescent="0.25">
      <c r="A161" s="127" t="s">
        <v>536</v>
      </c>
      <c r="B161" s="561" t="s">
        <v>532</v>
      </c>
      <c r="C161" s="562"/>
      <c r="D161" s="112" t="s">
        <v>533</v>
      </c>
      <c r="E161" s="112" t="s">
        <v>534</v>
      </c>
      <c r="F161" s="113" t="s">
        <v>535</v>
      </c>
    </row>
    <row r="162" spans="1:7" x14ac:dyDescent="0.25">
      <c r="A162" s="117" t="s">
        <v>179</v>
      </c>
      <c r="B162" s="556" t="s">
        <v>129</v>
      </c>
      <c r="C162" s="557"/>
      <c r="D162" s="93" t="s">
        <v>77</v>
      </c>
      <c r="E162" s="92" t="s">
        <v>189</v>
      </c>
      <c r="F162" s="119" t="s">
        <v>18</v>
      </c>
    </row>
    <row r="163" spans="1:7" x14ac:dyDescent="0.25">
      <c r="A163" s="117" t="s">
        <v>88</v>
      </c>
      <c r="B163" s="556"/>
      <c r="C163" s="557"/>
      <c r="D163" s="93" t="s">
        <v>188</v>
      </c>
      <c r="E163" s="93"/>
      <c r="F163" s="118"/>
    </row>
    <row r="164" spans="1:7" ht="13.8" thickBot="1" x14ac:dyDescent="0.3">
      <c r="A164" s="120"/>
      <c r="B164" s="601"/>
      <c r="C164" s="602"/>
      <c r="D164" s="126" t="s">
        <v>180</v>
      </c>
      <c r="E164" s="126"/>
      <c r="F164" s="121"/>
    </row>
    <row r="165" spans="1:7" ht="20.100000000000001" customHeight="1" thickBot="1" x14ac:dyDescent="0.3">
      <c r="A165" s="88"/>
      <c r="B165" s="88"/>
      <c r="C165" s="88"/>
      <c r="D165" s="88"/>
      <c r="E165" s="88"/>
      <c r="F165" s="88"/>
    </row>
    <row r="166" spans="1:7" ht="30" customHeight="1" thickBot="1" x14ac:dyDescent="0.3">
      <c r="A166" s="598" t="s">
        <v>59</v>
      </c>
      <c r="B166" s="599"/>
      <c r="C166" s="599"/>
      <c r="D166" s="599"/>
      <c r="E166" s="599"/>
      <c r="F166" s="599"/>
      <c r="G166" s="600"/>
    </row>
    <row r="167" spans="1:7" x14ac:dyDescent="0.25">
      <c r="A167" s="542" t="s">
        <v>480</v>
      </c>
      <c r="B167" s="543"/>
      <c r="C167" s="543"/>
      <c r="D167" s="543"/>
      <c r="E167" s="543"/>
      <c r="F167" s="543"/>
      <c r="G167" s="543"/>
    </row>
    <row r="168" spans="1:7" x14ac:dyDescent="0.25">
      <c r="A168" s="544"/>
      <c r="B168" s="544"/>
      <c r="C168" s="544"/>
      <c r="D168" s="544"/>
      <c r="E168" s="544"/>
      <c r="F168" s="544"/>
      <c r="G168" s="544"/>
    </row>
    <row r="169" spans="1:7" ht="13.8" thickBot="1" x14ac:dyDescent="0.3"/>
    <row r="170" spans="1:7" ht="35.1" customHeight="1" thickBot="1" x14ac:dyDescent="0.3">
      <c r="A170" s="539" t="s">
        <v>577</v>
      </c>
      <c r="B170" s="540"/>
      <c r="C170" s="540"/>
      <c r="D170" s="540"/>
      <c r="E170" s="540"/>
      <c r="F170" s="540"/>
      <c r="G170" s="541"/>
    </row>
    <row r="172" spans="1:7" x14ac:dyDescent="0.25">
      <c r="A172" s="409" t="s">
        <v>578</v>
      </c>
    </row>
    <row r="173" spans="1:7" x14ac:dyDescent="0.25">
      <c r="A173" s="161" t="s">
        <v>581</v>
      </c>
    </row>
    <row r="174" spans="1:7" x14ac:dyDescent="0.25">
      <c r="A174" s="161" t="s">
        <v>579</v>
      </c>
    </row>
    <row r="175" spans="1:7" x14ac:dyDescent="0.25">
      <c r="A175" s="161" t="s">
        <v>580</v>
      </c>
    </row>
  </sheetData>
  <sheetProtection algorithmName="SHA-512" hashValue="PBpyU71pI1ZU2Btf/tATKTRUJN2SGJuaCvTz90ecNha6vRMV+Ee5AXiY6tVtx/AecKIA2K+X2Oy4QKQQKXU/yA==" saltValue="pAtRhlKGWESSgk4vi3GyCA==" spinCount="100000" sheet="1" objects="1" scenarios="1"/>
  <sortState xmlns:xlrd2="http://schemas.microsoft.com/office/spreadsheetml/2017/richdata2" ref="A173:A175">
    <sortCondition ref="A173:A175"/>
  </sortState>
  <mergeCells count="35">
    <mergeCell ref="A84:G84"/>
    <mergeCell ref="A85:B85"/>
    <mergeCell ref="A154:B154"/>
    <mergeCell ref="A166:G166"/>
    <mergeCell ref="B164:C164"/>
    <mergeCell ref="A2:G2"/>
    <mergeCell ref="A121:B121"/>
    <mergeCell ref="A69:B69"/>
    <mergeCell ref="A78:B78"/>
    <mergeCell ref="A111:B111"/>
    <mergeCell ref="A38:B38"/>
    <mergeCell ref="A46:B46"/>
    <mergeCell ref="A3:B3"/>
    <mergeCell ref="A94:G94"/>
    <mergeCell ref="A99:G99"/>
    <mergeCell ref="A37:G37"/>
    <mergeCell ref="A45:G45"/>
    <mergeCell ref="A54:G54"/>
    <mergeCell ref="A77:G77"/>
    <mergeCell ref="A106:G106"/>
    <mergeCell ref="A68:G68"/>
    <mergeCell ref="A170:G170"/>
    <mergeCell ref="A167:G168"/>
    <mergeCell ref="A132:B132"/>
    <mergeCell ref="A110:G110"/>
    <mergeCell ref="A136:B136"/>
    <mergeCell ref="A140:B140"/>
    <mergeCell ref="A143:B143"/>
    <mergeCell ref="A147:B147"/>
    <mergeCell ref="A126:B126"/>
    <mergeCell ref="A129:B129"/>
    <mergeCell ref="B162:C162"/>
    <mergeCell ref="B163:C163"/>
    <mergeCell ref="A153:G153"/>
    <mergeCell ref="B161:C16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s">
    <tabColor theme="3" tint="-0.249977111117893"/>
    <pageSetUpPr fitToPage="1"/>
  </sheetPr>
  <dimension ref="A1:I275"/>
  <sheetViews>
    <sheetView showGridLines="0" zoomScale="70" zoomScaleNormal="70" zoomScaleSheetLayoutView="50" zoomScalePageLayoutView="70" workbookViewId="0">
      <selection sqref="A1:B1"/>
    </sheetView>
  </sheetViews>
  <sheetFormatPr defaultColWidth="0" defaultRowHeight="13.2" zeroHeight="1" x14ac:dyDescent="0.25"/>
  <cols>
    <col min="1" max="1" width="58.88671875" style="12" customWidth="1"/>
    <col min="2" max="2" width="171.109375" style="12" customWidth="1"/>
    <col min="3" max="3" width="0.44140625" style="12" customWidth="1"/>
    <col min="4" max="4" width="9.109375" style="12" hidden="1" customWidth="1"/>
    <col min="5" max="9" width="0" style="12" hidden="1" customWidth="1"/>
    <col min="10" max="16384" width="9.109375" style="12" hidden="1"/>
  </cols>
  <sheetData>
    <row r="1" spans="1:2" ht="27.9" customHeight="1" x14ac:dyDescent="0.25">
      <c r="A1" s="633" t="s">
        <v>322</v>
      </c>
      <c r="B1" s="634"/>
    </row>
    <row r="2" spans="1:2" ht="57.75" customHeight="1" thickBot="1" x14ac:dyDescent="0.3">
      <c r="A2" s="624" t="s">
        <v>627</v>
      </c>
      <c r="B2" s="624"/>
    </row>
    <row r="3" spans="1:2" s="13" customFormat="1" ht="24.9" customHeight="1" thickBot="1" x14ac:dyDescent="0.4">
      <c r="A3" s="604" t="s">
        <v>365</v>
      </c>
      <c r="B3" s="605"/>
    </row>
    <row r="4" spans="1:2" ht="55.5" customHeight="1" x14ac:dyDescent="0.25">
      <c r="A4" s="635" t="s">
        <v>366</v>
      </c>
      <c r="B4" s="636"/>
    </row>
    <row r="5" spans="1:2" s="14" customFormat="1" ht="24.9" customHeight="1" x14ac:dyDescent="0.25">
      <c r="A5" s="246" t="s">
        <v>275</v>
      </c>
      <c r="B5" s="247" t="s">
        <v>276</v>
      </c>
    </row>
    <row r="6" spans="1:2" s="15" customFormat="1" ht="155.1" customHeight="1" x14ac:dyDescent="0.25">
      <c r="A6" s="33" t="s">
        <v>273</v>
      </c>
      <c r="B6" s="34" t="s">
        <v>613</v>
      </c>
    </row>
    <row r="7" spans="1:2" s="15" customFormat="1" ht="250.5" customHeight="1" x14ac:dyDescent="0.25">
      <c r="A7" s="33" t="s">
        <v>274</v>
      </c>
      <c r="B7" s="34" t="s">
        <v>277</v>
      </c>
    </row>
    <row r="8" spans="1:2" s="15" customFormat="1" ht="249" customHeight="1" x14ac:dyDescent="0.25">
      <c r="A8" s="35" t="s">
        <v>590</v>
      </c>
      <c r="B8" s="36" t="s">
        <v>309</v>
      </c>
    </row>
    <row r="9" spans="1:2" ht="24.9" customHeight="1" x14ac:dyDescent="0.25">
      <c r="A9" s="637" t="s">
        <v>278</v>
      </c>
      <c r="B9" s="637"/>
    </row>
    <row r="10" spans="1:2" s="16" customFormat="1" ht="24.9" customHeight="1" x14ac:dyDescent="0.25">
      <c r="A10" s="254" t="s">
        <v>279</v>
      </c>
      <c r="B10" s="255" t="s">
        <v>280</v>
      </c>
    </row>
    <row r="11" spans="1:2" s="16" customFormat="1" ht="44.1" customHeight="1" x14ac:dyDescent="0.25">
      <c r="A11" s="506" t="s">
        <v>595</v>
      </c>
      <c r="B11" s="509" t="s">
        <v>596</v>
      </c>
    </row>
    <row r="12" spans="1:2" s="16" customFormat="1" ht="44.1" customHeight="1" x14ac:dyDescent="0.25">
      <c r="A12" s="506" t="s">
        <v>597</v>
      </c>
      <c r="B12" s="251" t="s">
        <v>598</v>
      </c>
    </row>
    <row r="13" spans="1:2" s="16" customFormat="1" ht="44.1" customHeight="1" x14ac:dyDescent="0.25">
      <c r="A13" s="506" t="s">
        <v>599</v>
      </c>
      <c r="B13" s="251" t="s">
        <v>600</v>
      </c>
    </row>
    <row r="14" spans="1:2" s="16" customFormat="1" ht="44.1" customHeight="1" x14ac:dyDescent="0.25">
      <c r="A14" s="506" t="s">
        <v>601</v>
      </c>
      <c r="B14" s="251" t="s">
        <v>612</v>
      </c>
    </row>
    <row r="15" spans="1:2" s="16" customFormat="1" ht="44.1" customHeight="1" x14ac:dyDescent="0.25">
      <c r="A15" s="37" t="s">
        <v>592</v>
      </c>
      <c r="B15" s="38" t="s">
        <v>282</v>
      </c>
    </row>
    <row r="16" spans="1:2" s="16" customFormat="1" ht="44.1" customHeight="1" x14ac:dyDescent="0.25">
      <c r="A16" s="37" t="s">
        <v>593</v>
      </c>
      <c r="B16" s="38" t="s">
        <v>283</v>
      </c>
    </row>
    <row r="17" spans="1:9" s="16" customFormat="1" ht="44.1" customHeight="1" x14ac:dyDescent="0.25">
      <c r="A17" s="37" t="s">
        <v>594</v>
      </c>
      <c r="B17" s="38" t="s">
        <v>284</v>
      </c>
    </row>
    <row r="18" spans="1:9" s="16" customFormat="1" ht="44.1" customHeight="1" x14ac:dyDescent="0.25">
      <c r="A18" s="37" t="s">
        <v>377</v>
      </c>
      <c r="B18" s="38" t="s">
        <v>376</v>
      </c>
    </row>
    <row r="19" spans="1:9" s="16" customFormat="1" ht="44.1" customHeight="1" x14ac:dyDescent="0.25">
      <c r="A19" s="37" t="s">
        <v>378</v>
      </c>
      <c r="B19" s="38" t="s">
        <v>363</v>
      </c>
    </row>
    <row r="20" spans="1:9" s="16" customFormat="1" ht="44.1" customHeight="1" x14ac:dyDescent="0.25">
      <c r="A20" s="37" t="s">
        <v>591</v>
      </c>
      <c r="B20" s="39" t="s">
        <v>602</v>
      </c>
    </row>
    <row r="21" spans="1:9" s="16" customFormat="1" ht="44.1" customHeight="1" x14ac:dyDescent="0.25">
      <c r="A21" s="37" t="s">
        <v>402</v>
      </c>
      <c r="B21" s="39" t="s">
        <v>438</v>
      </c>
    </row>
    <row r="22" spans="1:9" s="16" customFormat="1" ht="44.1" customHeight="1" x14ac:dyDescent="0.25">
      <c r="A22" s="37" t="s">
        <v>281</v>
      </c>
      <c r="B22" s="39" t="s">
        <v>285</v>
      </c>
    </row>
    <row r="23" spans="1:9" s="16" customFormat="1" ht="44.1" customHeight="1" x14ac:dyDescent="0.25">
      <c r="A23" s="37" t="s">
        <v>12</v>
      </c>
      <c r="B23" s="38" t="s">
        <v>286</v>
      </c>
    </row>
    <row r="24" spans="1:9" s="16" customFormat="1" ht="44.1" customHeight="1" x14ac:dyDescent="0.25">
      <c r="A24" s="37" t="s">
        <v>128</v>
      </c>
      <c r="B24" s="38" t="s">
        <v>403</v>
      </c>
    </row>
    <row r="25" spans="1:9" s="16" customFormat="1" ht="44.1" customHeight="1" x14ac:dyDescent="0.25">
      <c r="A25" s="40" t="s">
        <v>13</v>
      </c>
      <c r="B25" s="41" t="s">
        <v>404</v>
      </c>
      <c r="C25" s="17"/>
      <c r="D25" s="17"/>
      <c r="E25" s="17"/>
      <c r="F25" s="17"/>
      <c r="G25" s="17"/>
      <c r="H25" s="17"/>
      <c r="I25" s="17"/>
    </row>
    <row r="26" spans="1:9" s="18" customFormat="1" ht="24.9" customHeight="1" x14ac:dyDescent="0.25">
      <c r="A26" s="632" t="s">
        <v>434</v>
      </c>
      <c r="B26" s="632"/>
    </row>
    <row r="27" spans="1:9" s="18" customFormat="1" ht="24.9" customHeight="1" x14ac:dyDescent="0.25">
      <c r="A27" s="246" t="s">
        <v>435</v>
      </c>
      <c r="B27" s="247" t="s">
        <v>280</v>
      </c>
    </row>
    <row r="28" spans="1:9" s="18" customFormat="1" ht="44.1" customHeight="1" x14ac:dyDescent="0.25">
      <c r="A28" s="48" t="s">
        <v>559</v>
      </c>
      <c r="B28" s="251" t="s">
        <v>561</v>
      </c>
    </row>
    <row r="29" spans="1:9" s="18" customFormat="1" ht="44.1" customHeight="1" x14ac:dyDescent="0.25">
      <c r="A29" s="48" t="s">
        <v>582</v>
      </c>
      <c r="B29" s="410" t="s">
        <v>583</v>
      </c>
    </row>
    <row r="30" spans="1:9" s="18" customFormat="1" ht="44.1" customHeight="1" x14ac:dyDescent="0.25">
      <c r="A30" s="506" t="s">
        <v>588</v>
      </c>
      <c r="B30" s="507" t="s">
        <v>589</v>
      </c>
    </row>
    <row r="31" spans="1:9" s="18" customFormat="1" ht="44.1" customHeight="1" x14ac:dyDescent="0.25">
      <c r="A31" s="530" t="s">
        <v>615</v>
      </c>
      <c r="B31" s="529" t="s">
        <v>616</v>
      </c>
    </row>
    <row r="32" spans="1:9" s="18" customFormat="1" ht="44.1" customHeight="1" x14ac:dyDescent="0.25">
      <c r="A32" s="48" t="s">
        <v>560</v>
      </c>
      <c r="B32" s="252" t="s">
        <v>562</v>
      </c>
    </row>
    <row r="33" spans="1:2" s="19" customFormat="1" ht="24.9" customHeight="1" thickBot="1" x14ac:dyDescent="0.3">
      <c r="A33" s="610" t="s">
        <v>406</v>
      </c>
      <c r="B33" s="610"/>
    </row>
    <row r="34" spans="1:2" s="20" customFormat="1" ht="24.9" customHeight="1" thickBot="1" x14ac:dyDescent="0.3">
      <c r="A34" s="604" t="s">
        <v>367</v>
      </c>
      <c r="B34" s="605"/>
    </row>
    <row r="35" spans="1:2" s="21" customFormat="1" ht="88.5" customHeight="1" x14ac:dyDescent="0.25">
      <c r="A35" s="606" t="s">
        <v>603</v>
      </c>
      <c r="B35" s="606"/>
    </row>
    <row r="36" spans="1:2" ht="24.9" customHeight="1" x14ac:dyDescent="0.25">
      <c r="A36" s="246" t="s">
        <v>287</v>
      </c>
      <c r="B36" s="247" t="s">
        <v>276</v>
      </c>
    </row>
    <row r="37" spans="1:2" ht="105" customHeight="1" x14ac:dyDescent="0.25">
      <c r="A37" s="42" t="s">
        <v>148</v>
      </c>
      <c r="B37" s="34" t="s">
        <v>380</v>
      </c>
    </row>
    <row r="38" spans="1:2" ht="99" customHeight="1" x14ac:dyDescent="0.25">
      <c r="A38" s="504" t="s">
        <v>586</v>
      </c>
      <c r="B38" s="505" t="s">
        <v>587</v>
      </c>
    </row>
    <row r="39" spans="1:2" ht="44.1" customHeight="1" x14ac:dyDescent="0.25">
      <c r="A39" s="42" t="s">
        <v>290</v>
      </c>
      <c r="B39" s="34" t="s">
        <v>194</v>
      </c>
    </row>
    <row r="40" spans="1:2" ht="99" customHeight="1" x14ac:dyDescent="0.25">
      <c r="A40" s="504" t="s">
        <v>607</v>
      </c>
      <c r="B40" s="505" t="s">
        <v>587</v>
      </c>
    </row>
    <row r="41" spans="1:2" ht="44.1" customHeight="1" x14ac:dyDescent="0.25">
      <c r="A41" s="42" t="s">
        <v>289</v>
      </c>
      <c r="B41" s="34" t="s">
        <v>182</v>
      </c>
    </row>
    <row r="42" spans="1:2" ht="44.1" customHeight="1" x14ac:dyDescent="0.25">
      <c r="A42" s="42" t="s">
        <v>291</v>
      </c>
      <c r="B42" s="34" t="s">
        <v>183</v>
      </c>
    </row>
    <row r="43" spans="1:2" ht="44.1" customHeight="1" x14ac:dyDescent="0.25">
      <c r="A43" s="42" t="s">
        <v>292</v>
      </c>
      <c r="B43" s="34" t="s">
        <v>229</v>
      </c>
    </row>
    <row r="44" spans="1:2" ht="44.1" customHeight="1" x14ac:dyDescent="0.25">
      <c r="A44" s="42" t="s">
        <v>293</v>
      </c>
      <c r="B44" s="34" t="s">
        <v>230</v>
      </c>
    </row>
    <row r="45" spans="1:2" ht="65.099999999999994" customHeight="1" x14ac:dyDescent="0.25">
      <c r="A45" s="42" t="s">
        <v>294</v>
      </c>
      <c r="B45" s="34" t="s">
        <v>379</v>
      </c>
    </row>
    <row r="46" spans="1:2" ht="65.099999999999994" customHeight="1" x14ac:dyDescent="0.25">
      <c r="A46" s="42" t="s">
        <v>364</v>
      </c>
      <c r="B46" s="34" t="s">
        <v>333</v>
      </c>
    </row>
    <row r="47" spans="1:2" ht="44.1" customHeight="1" x14ac:dyDescent="0.25">
      <c r="A47" s="42" t="s">
        <v>99</v>
      </c>
      <c r="B47" s="34" t="s">
        <v>53</v>
      </c>
    </row>
    <row r="48" spans="1:2" ht="44.1" customHeight="1" x14ac:dyDescent="0.25">
      <c r="A48" s="43" t="s">
        <v>195</v>
      </c>
      <c r="B48" s="34" t="s">
        <v>193</v>
      </c>
    </row>
    <row r="49" spans="1:5" ht="44.1" customHeight="1" x14ac:dyDescent="0.25">
      <c r="A49" s="42" t="s">
        <v>288</v>
      </c>
      <c r="B49" s="34" t="s">
        <v>231</v>
      </c>
    </row>
    <row r="50" spans="1:5" s="22" customFormat="1" ht="44.1" customHeight="1" x14ac:dyDescent="0.25">
      <c r="A50" s="44" t="s">
        <v>191</v>
      </c>
      <c r="B50" s="36" t="s">
        <v>405</v>
      </c>
    </row>
    <row r="51" spans="1:5" ht="24.9" customHeight="1" thickBot="1" x14ac:dyDescent="0.3">
      <c r="A51" s="607" t="s">
        <v>406</v>
      </c>
      <c r="B51" s="607"/>
    </row>
    <row r="52" spans="1:5" s="18" customFormat="1" ht="24.9" customHeight="1" thickBot="1" x14ac:dyDescent="0.3">
      <c r="A52" s="608" t="s">
        <v>568</v>
      </c>
      <c r="B52" s="609"/>
      <c r="C52" s="23"/>
      <c r="D52" s="23"/>
      <c r="E52" s="23"/>
    </row>
    <row r="53" spans="1:5" s="19" customFormat="1" ht="45" customHeight="1" thickBot="1" x14ac:dyDescent="0.3">
      <c r="A53" s="606" t="s">
        <v>196</v>
      </c>
      <c r="B53" s="606"/>
    </row>
    <row r="54" spans="1:5" s="20" customFormat="1" ht="24.9" customHeight="1" thickBot="1" x14ac:dyDescent="0.3">
      <c r="A54" s="608" t="s">
        <v>569</v>
      </c>
      <c r="B54" s="609"/>
    </row>
    <row r="55" spans="1:5" ht="45" customHeight="1" x14ac:dyDescent="0.25">
      <c r="A55" s="606" t="s">
        <v>462</v>
      </c>
      <c r="B55" s="614"/>
    </row>
    <row r="56" spans="1:5" ht="24.9" customHeight="1" x14ac:dyDescent="0.25">
      <c r="A56" s="247" t="s">
        <v>326</v>
      </c>
      <c r="B56" s="247" t="s">
        <v>276</v>
      </c>
    </row>
    <row r="57" spans="1:5" ht="44.1" customHeight="1" x14ac:dyDescent="0.25">
      <c r="A57" s="45" t="s">
        <v>325</v>
      </c>
      <c r="B57" s="34" t="s">
        <v>471</v>
      </c>
    </row>
    <row r="58" spans="1:5" ht="44.1" customHeight="1" x14ac:dyDescent="0.25">
      <c r="A58" s="45" t="s">
        <v>224</v>
      </c>
      <c r="B58" s="34" t="s">
        <v>295</v>
      </c>
    </row>
    <row r="59" spans="1:5" ht="44.1" customHeight="1" x14ac:dyDescent="0.25">
      <c r="A59" s="45" t="s">
        <v>147</v>
      </c>
      <c r="B59" s="34" t="s">
        <v>168</v>
      </c>
    </row>
    <row r="60" spans="1:5" ht="44.1" customHeight="1" x14ac:dyDescent="0.25">
      <c r="A60" s="45" t="s">
        <v>25</v>
      </c>
      <c r="B60" s="34" t="s">
        <v>558</v>
      </c>
    </row>
    <row r="61" spans="1:5" ht="44.1" customHeight="1" x14ac:dyDescent="0.25">
      <c r="A61" s="45" t="s">
        <v>208</v>
      </c>
      <c r="B61" s="34" t="s">
        <v>299</v>
      </c>
    </row>
    <row r="62" spans="1:5" ht="44.1" customHeight="1" x14ac:dyDescent="0.25">
      <c r="A62" s="45" t="s">
        <v>8</v>
      </c>
      <c r="B62" s="34" t="s">
        <v>300</v>
      </c>
    </row>
    <row r="63" spans="1:5" ht="44.1" customHeight="1" x14ac:dyDescent="0.25">
      <c r="A63" s="45" t="s">
        <v>37</v>
      </c>
      <c r="B63" s="34" t="s">
        <v>200</v>
      </c>
    </row>
    <row r="64" spans="1:5" ht="44.1" customHeight="1" x14ac:dyDescent="0.25">
      <c r="A64" s="45" t="s">
        <v>38</v>
      </c>
      <c r="B64" s="34" t="s">
        <v>184</v>
      </c>
    </row>
    <row r="65" spans="1:2" ht="44.1" customHeight="1" x14ac:dyDescent="0.25">
      <c r="A65" s="45" t="s">
        <v>225</v>
      </c>
      <c r="B65" s="34" t="s">
        <v>226</v>
      </c>
    </row>
    <row r="66" spans="1:2" ht="44.1" customHeight="1" x14ac:dyDescent="0.25">
      <c r="A66" s="45" t="s">
        <v>227</v>
      </c>
      <c r="B66" s="34" t="s">
        <v>228</v>
      </c>
    </row>
    <row r="67" spans="1:2" ht="44.1" customHeight="1" x14ac:dyDescent="0.25">
      <c r="A67" s="45" t="s">
        <v>296</v>
      </c>
      <c r="B67" s="34" t="s">
        <v>297</v>
      </c>
    </row>
    <row r="68" spans="1:2" ht="44.1" customHeight="1" x14ac:dyDescent="0.25">
      <c r="A68" s="45" t="s">
        <v>298</v>
      </c>
      <c r="B68" s="34" t="s">
        <v>301</v>
      </c>
    </row>
    <row r="69" spans="1:2" ht="44.1" customHeight="1" x14ac:dyDescent="0.25">
      <c r="A69" s="45" t="s">
        <v>302</v>
      </c>
      <c r="B69" s="34" t="s">
        <v>381</v>
      </c>
    </row>
    <row r="70" spans="1:2" ht="44.1" customHeight="1" x14ac:dyDescent="0.25">
      <c r="A70" s="45" t="s">
        <v>23</v>
      </c>
      <c r="B70" s="34" t="s">
        <v>466</v>
      </c>
    </row>
    <row r="71" spans="1:2" ht="44.1" customHeight="1" x14ac:dyDescent="0.25">
      <c r="A71" s="45" t="s">
        <v>24</v>
      </c>
      <c r="B71" s="39" t="s">
        <v>399</v>
      </c>
    </row>
    <row r="72" spans="1:2" ht="44.1" customHeight="1" x14ac:dyDescent="0.25">
      <c r="A72" s="45" t="s">
        <v>400</v>
      </c>
      <c r="B72" s="39" t="s">
        <v>401</v>
      </c>
    </row>
    <row r="73" spans="1:2" ht="44.1" customHeight="1" x14ac:dyDescent="0.25">
      <c r="A73" s="45" t="s">
        <v>27</v>
      </c>
      <c r="B73" s="34" t="s">
        <v>304</v>
      </c>
    </row>
    <row r="74" spans="1:2" ht="45" customHeight="1" x14ac:dyDescent="0.25">
      <c r="A74" s="46" t="s">
        <v>199</v>
      </c>
      <c r="B74" s="36" t="s">
        <v>305</v>
      </c>
    </row>
    <row r="75" spans="1:2" ht="24.9" customHeight="1" thickBot="1" x14ac:dyDescent="0.3">
      <c r="A75" s="617" t="s">
        <v>406</v>
      </c>
      <c r="B75" s="618"/>
    </row>
    <row r="76" spans="1:2" s="22" customFormat="1" ht="24.9" customHeight="1" thickBot="1" x14ac:dyDescent="0.3">
      <c r="A76" s="604" t="s">
        <v>409</v>
      </c>
      <c r="B76" s="605"/>
    </row>
    <row r="77" spans="1:2" ht="24.9" customHeight="1" x14ac:dyDescent="0.25">
      <c r="A77" s="615" t="s">
        <v>406</v>
      </c>
      <c r="B77" s="615"/>
    </row>
    <row r="78" spans="1:2" s="14" customFormat="1" ht="24.9" customHeight="1" x14ac:dyDescent="0.25">
      <c r="A78" s="246" t="s">
        <v>326</v>
      </c>
      <c r="B78" s="247" t="s">
        <v>276</v>
      </c>
    </row>
    <row r="79" spans="1:2" ht="44.1" customHeight="1" x14ac:dyDescent="0.25">
      <c r="A79" s="37" t="s">
        <v>25</v>
      </c>
      <c r="B79" s="47" t="s">
        <v>382</v>
      </c>
    </row>
    <row r="80" spans="1:2" ht="44.1" customHeight="1" x14ac:dyDescent="0.25">
      <c r="A80" s="37" t="s">
        <v>147</v>
      </c>
      <c r="B80" s="47" t="s">
        <v>197</v>
      </c>
    </row>
    <row r="81" spans="1:2" ht="44.1" customHeight="1" x14ac:dyDescent="0.25">
      <c r="A81" s="37" t="s">
        <v>35</v>
      </c>
      <c r="B81" s="47" t="s">
        <v>1</v>
      </c>
    </row>
    <row r="82" spans="1:2" ht="44.1" customHeight="1" x14ac:dyDescent="0.25">
      <c r="A82" s="37" t="s">
        <v>38</v>
      </c>
      <c r="B82" s="47" t="s">
        <v>383</v>
      </c>
    </row>
    <row r="83" spans="1:2" ht="44.1" customHeight="1" x14ac:dyDescent="0.25">
      <c r="A83" s="37" t="s">
        <v>73</v>
      </c>
      <c r="B83" s="34" t="s">
        <v>185</v>
      </c>
    </row>
    <row r="84" spans="1:2" ht="44.1" customHeight="1" x14ac:dyDescent="0.25">
      <c r="A84" s="37" t="s">
        <v>10</v>
      </c>
      <c r="B84" s="34" t="s">
        <v>384</v>
      </c>
    </row>
    <row r="85" spans="1:2" ht="44.1" customHeight="1" x14ac:dyDescent="0.25">
      <c r="A85" s="37" t="s">
        <v>334</v>
      </c>
      <c r="B85" s="47" t="s">
        <v>61</v>
      </c>
    </row>
    <row r="86" spans="1:2" s="19" customFormat="1" ht="44.1" customHeight="1" x14ac:dyDescent="0.25">
      <c r="A86" s="45" t="s">
        <v>40</v>
      </c>
      <c r="B86" s="34" t="s">
        <v>340</v>
      </c>
    </row>
    <row r="87" spans="1:2" s="19" customFormat="1" ht="44.1" customHeight="1" x14ac:dyDescent="0.25">
      <c r="A87" s="45" t="s">
        <v>41</v>
      </c>
      <c r="B87" s="34" t="s">
        <v>341</v>
      </c>
    </row>
    <row r="88" spans="1:2" s="19" customFormat="1" ht="44.1" customHeight="1" x14ac:dyDescent="0.25">
      <c r="A88" s="37" t="s">
        <v>158</v>
      </c>
      <c r="B88" s="47" t="s">
        <v>307</v>
      </c>
    </row>
    <row r="89" spans="1:2" s="19" customFormat="1" ht="44.1" customHeight="1" x14ac:dyDescent="0.25">
      <c r="A89" s="37" t="s">
        <v>302</v>
      </c>
      <c r="B89" s="34" t="s">
        <v>386</v>
      </c>
    </row>
    <row r="90" spans="1:2" ht="44.1" customHeight="1" x14ac:dyDescent="0.25">
      <c r="A90" s="37" t="s">
        <v>23</v>
      </c>
      <c r="B90" s="34" t="s">
        <v>466</v>
      </c>
    </row>
    <row r="91" spans="1:2" ht="44.1" customHeight="1" x14ac:dyDescent="0.25">
      <c r="A91" s="37" t="s">
        <v>24</v>
      </c>
      <c r="B91" s="34" t="s">
        <v>303</v>
      </c>
    </row>
    <row r="92" spans="1:2" ht="44.1" customHeight="1" x14ac:dyDescent="0.25">
      <c r="A92" s="40" t="s">
        <v>27</v>
      </c>
      <c r="B92" s="36" t="s">
        <v>304</v>
      </c>
    </row>
    <row r="93" spans="1:2" ht="24.9" customHeight="1" thickBot="1" x14ac:dyDescent="0.3">
      <c r="A93" s="617" t="s">
        <v>406</v>
      </c>
      <c r="B93" s="617"/>
    </row>
    <row r="94" spans="1:2" ht="24.9" customHeight="1" thickBot="1" x14ac:dyDescent="0.3">
      <c r="A94" s="604" t="s">
        <v>408</v>
      </c>
      <c r="B94" s="605"/>
    </row>
    <row r="95" spans="1:2" ht="24.9" customHeight="1" x14ac:dyDescent="0.25">
      <c r="A95" s="616" t="s">
        <v>406</v>
      </c>
      <c r="B95" s="616"/>
    </row>
    <row r="96" spans="1:2" s="16" customFormat="1" ht="24.9" customHeight="1" x14ac:dyDescent="0.25">
      <c r="A96" s="246" t="s">
        <v>326</v>
      </c>
      <c r="B96" s="247" t="s">
        <v>276</v>
      </c>
    </row>
    <row r="97" spans="1:2" s="24" customFormat="1" ht="44.1" customHeight="1" x14ac:dyDescent="0.35">
      <c r="A97" s="48" t="s">
        <v>25</v>
      </c>
      <c r="B97" s="49" t="s">
        <v>382</v>
      </c>
    </row>
    <row r="98" spans="1:2" s="19" customFormat="1" ht="44.1" customHeight="1" x14ac:dyDescent="0.25">
      <c r="A98" s="48" t="s">
        <v>147</v>
      </c>
      <c r="B98" s="49" t="s">
        <v>197</v>
      </c>
    </row>
    <row r="99" spans="1:2" s="20" customFormat="1" ht="44.1" customHeight="1" x14ac:dyDescent="0.25">
      <c r="A99" s="48" t="s">
        <v>22</v>
      </c>
      <c r="B99" s="49" t="s">
        <v>385</v>
      </c>
    </row>
    <row r="100" spans="1:2" ht="44.1" customHeight="1" x14ac:dyDescent="0.25">
      <c r="A100" s="48" t="s">
        <v>38</v>
      </c>
      <c r="B100" s="49" t="s">
        <v>383</v>
      </c>
    </row>
    <row r="101" spans="1:2" ht="44.1" customHeight="1" x14ac:dyDescent="0.25">
      <c r="A101" s="48" t="s">
        <v>73</v>
      </c>
      <c r="B101" s="50" t="s">
        <v>185</v>
      </c>
    </row>
    <row r="102" spans="1:2" ht="44.1" customHeight="1" x14ac:dyDescent="0.25">
      <c r="A102" s="48" t="s">
        <v>60</v>
      </c>
      <c r="B102" s="49" t="s">
        <v>62</v>
      </c>
    </row>
    <row r="103" spans="1:2" ht="44.1" customHeight="1" x14ac:dyDescent="0.25">
      <c r="A103" s="48" t="s">
        <v>158</v>
      </c>
      <c r="B103" s="49" t="s">
        <v>307</v>
      </c>
    </row>
    <row r="104" spans="1:2" ht="44.1" customHeight="1" x14ac:dyDescent="0.25">
      <c r="A104" s="48" t="s">
        <v>302</v>
      </c>
      <c r="B104" s="50" t="s">
        <v>386</v>
      </c>
    </row>
    <row r="105" spans="1:2" ht="44.1" customHeight="1" x14ac:dyDescent="0.25">
      <c r="A105" s="48" t="s">
        <v>23</v>
      </c>
      <c r="B105" s="50" t="s">
        <v>466</v>
      </c>
    </row>
    <row r="106" spans="1:2" ht="44.1" customHeight="1" x14ac:dyDescent="0.25">
      <c r="A106" s="48" t="s">
        <v>24</v>
      </c>
      <c r="B106" s="50" t="s">
        <v>303</v>
      </c>
    </row>
    <row r="107" spans="1:2" s="19" customFormat="1" ht="45" customHeight="1" x14ac:dyDescent="0.25">
      <c r="A107" s="51" t="s">
        <v>27</v>
      </c>
      <c r="B107" s="52" t="s">
        <v>304</v>
      </c>
    </row>
    <row r="108" spans="1:2" ht="24.9" customHeight="1" thickBot="1" x14ac:dyDescent="0.3">
      <c r="A108" s="613" t="s">
        <v>406</v>
      </c>
      <c r="B108" s="613"/>
    </row>
    <row r="109" spans="1:2" ht="24.9" customHeight="1" thickBot="1" x14ac:dyDescent="0.3">
      <c r="A109" s="604" t="s">
        <v>411</v>
      </c>
      <c r="B109" s="605"/>
    </row>
    <row r="110" spans="1:2" ht="24.9" customHeight="1" x14ac:dyDescent="0.25">
      <c r="A110" s="629" t="s">
        <v>406</v>
      </c>
      <c r="B110" s="629"/>
    </row>
    <row r="111" spans="1:2" ht="24.9" customHeight="1" x14ac:dyDescent="0.25">
      <c r="A111" s="246" t="s">
        <v>326</v>
      </c>
      <c r="B111" s="247" t="s">
        <v>276</v>
      </c>
    </row>
    <row r="112" spans="1:2" ht="44.1" customHeight="1" x14ac:dyDescent="0.25">
      <c r="A112" s="45" t="s">
        <v>25</v>
      </c>
      <c r="B112" s="47" t="s">
        <v>382</v>
      </c>
    </row>
    <row r="113" spans="1:2" ht="44.1" customHeight="1" x14ac:dyDescent="0.25">
      <c r="A113" s="45" t="s">
        <v>335</v>
      </c>
      <c r="B113" s="34" t="s">
        <v>201</v>
      </c>
    </row>
    <row r="114" spans="1:2" s="17" customFormat="1" ht="44.1" customHeight="1" x14ac:dyDescent="0.25">
      <c r="A114" s="45" t="s">
        <v>4</v>
      </c>
      <c r="B114" s="80" t="s">
        <v>468</v>
      </c>
    </row>
    <row r="115" spans="1:2" s="24" customFormat="1" ht="44.1" customHeight="1" x14ac:dyDescent="0.35">
      <c r="A115" s="45" t="s">
        <v>336</v>
      </c>
      <c r="B115" s="34" t="s">
        <v>198</v>
      </c>
    </row>
    <row r="116" spans="1:2" s="19" customFormat="1" ht="44.1" customHeight="1" x14ac:dyDescent="0.25">
      <c r="A116" s="45" t="s">
        <v>38</v>
      </c>
      <c r="B116" s="34" t="s">
        <v>383</v>
      </c>
    </row>
    <row r="117" spans="1:2" s="25" customFormat="1" ht="44.1" customHeight="1" x14ac:dyDescent="0.25">
      <c r="A117" s="45" t="s">
        <v>16</v>
      </c>
      <c r="B117" s="34" t="s">
        <v>164</v>
      </c>
    </row>
    <row r="118" spans="1:2" ht="44.1" customHeight="1" x14ac:dyDescent="0.25">
      <c r="A118" s="45" t="s">
        <v>7</v>
      </c>
      <c r="B118" s="34" t="s">
        <v>3</v>
      </c>
    </row>
    <row r="119" spans="1:2" ht="44.1" customHeight="1" x14ac:dyDescent="0.25">
      <c r="A119" s="45" t="s">
        <v>32</v>
      </c>
      <c r="B119" s="34" t="s">
        <v>387</v>
      </c>
    </row>
    <row r="120" spans="1:2" ht="44.1" customHeight="1" x14ac:dyDescent="0.25">
      <c r="A120" s="45" t="s">
        <v>419</v>
      </c>
      <c r="B120" s="53" t="s">
        <v>388</v>
      </c>
    </row>
    <row r="121" spans="1:2" ht="44.1" customHeight="1" x14ac:dyDescent="0.25">
      <c r="A121" s="45" t="s">
        <v>11</v>
      </c>
      <c r="B121" s="34" t="s">
        <v>308</v>
      </c>
    </row>
    <row r="122" spans="1:2" ht="44.1" customHeight="1" x14ac:dyDescent="0.25">
      <c r="A122" s="45" t="s">
        <v>28</v>
      </c>
      <c r="B122" s="34" t="s">
        <v>30</v>
      </c>
    </row>
    <row r="123" spans="1:2" ht="44.1" customHeight="1" x14ac:dyDescent="0.25">
      <c r="A123" s="45" t="s">
        <v>338</v>
      </c>
      <c r="B123" s="34" t="s">
        <v>33</v>
      </c>
    </row>
    <row r="124" spans="1:2" ht="44.1" customHeight="1" x14ac:dyDescent="0.25">
      <c r="A124" s="45" t="s">
        <v>334</v>
      </c>
      <c r="B124" s="34" t="s">
        <v>61</v>
      </c>
    </row>
    <row r="125" spans="1:2" ht="44.1" customHeight="1" x14ac:dyDescent="0.25">
      <c r="A125" s="45" t="s">
        <v>40</v>
      </c>
      <c r="B125" s="34" t="s">
        <v>340</v>
      </c>
    </row>
    <row r="126" spans="1:2" ht="44.1" customHeight="1" x14ac:dyDescent="0.25">
      <c r="A126" s="45" t="s">
        <v>41</v>
      </c>
      <c r="B126" s="34" t="s">
        <v>341</v>
      </c>
    </row>
    <row r="127" spans="1:2" ht="44.1" customHeight="1" x14ac:dyDescent="0.25">
      <c r="A127" s="45" t="s">
        <v>158</v>
      </c>
      <c r="B127" s="47" t="s">
        <v>307</v>
      </c>
    </row>
    <row r="128" spans="1:2" ht="44.1" customHeight="1" x14ac:dyDescent="0.25">
      <c r="A128" s="45" t="s">
        <v>302</v>
      </c>
      <c r="B128" s="34" t="s">
        <v>386</v>
      </c>
    </row>
    <row r="129" spans="1:2" ht="44.1" customHeight="1" x14ac:dyDescent="0.25">
      <c r="A129" s="45" t="s">
        <v>23</v>
      </c>
      <c r="B129" s="34" t="s">
        <v>466</v>
      </c>
    </row>
    <row r="130" spans="1:2" ht="44.1" customHeight="1" x14ac:dyDescent="0.25">
      <c r="A130" s="45" t="s">
        <v>24</v>
      </c>
      <c r="B130" s="34" t="s">
        <v>303</v>
      </c>
    </row>
    <row r="131" spans="1:2" ht="44.1" customHeight="1" x14ac:dyDescent="0.25">
      <c r="A131" s="46" t="s">
        <v>27</v>
      </c>
      <c r="B131" s="36" t="s">
        <v>304</v>
      </c>
    </row>
    <row r="132" spans="1:2" ht="24.9" customHeight="1" thickBot="1" x14ac:dyDescent="0.3">
      <c r="A132" s="617" t="s">
        <v>406</v>
      </c>
      <c r="B132" s="618"/>
    </row>
    <row r="133" spans="1:2" ht="24.9" customHeight="1" thickBot="1" x14ac:dyDescent="0.3">
      <c r="A133" s="604" t="s">
        <v>407</v>
      </c>
      <c r="B133" s="605"/>
    </row>
    <row r="134" spans="1:2" ht="24.9" customHeight="1" x14ac:dyDescent="0.25">
      <c r="A134" s="630" t="s">
        <v>406</v>
      </c>
      <c r="B134" s="631"/>
    </row>
    <row r="135" spans="1:2" ht="24.9" customHeight="1" x14ac:dyDescent="0.25">
      <c r="A135" s="246" t="s">
        <v>326</v>
      </c>
      <c r="B135" s="247" t="s">
        <v>276</v>
      </c>
    </row>
    <row r="136" spans="1:2" ht="44.1" customHeight="1" x14ac:dyDescent="0.25">
      <c r="A136" s="37" t="s">
        <v>25</v>
      </c>
      <c r="B136" s="47" t="s">
        <v>382</v>
      </c>
    </row>
    <row r="137" spans="1:2" ht="44.1" customHeight="1" x14ac:dyDescent="0.25">
      <c r="A137" s="37" t="s">
        <v>147</v>
      </c>
      <c r="B137" s="47" t="s">
        <v>197</v>
      </c>
    </row>
    <row r="138" spans="1:2" ht="44.1" customHeight="1" x14ac:dyDescent="0.25">
      <c r="A138" s="37" t="s">
        <v>29</v>
      </c>
      <c r="B138" s="47" t="s">
        <v>9</v>
      </c>
    </row>
    <row r="139" spans="1:2" ht="44.1" customHeight="1" x14ac:dyDescent="0.25">
      <c r="A139" s="37" t="s">
        <v>38</v>
      </c>
      <c r="B139" s="47" t="s">
        <v>383</v>
      </c>
    </row>
    <row r="140" spans="1:2" ht="44.1" customHeight="1" x14ac:dyDescent="0.25">
      <c r="A140" s="37" t="s">
        <v>73</v>
      </c>
      <c r="B140" s="34" t="s">
        <v>185</v>
      </c>
    </row>
    <row r="141" spans="1:2" ht="44.1" customHeight="1" x14ac:dyDescent="0.25">
      <c r="A141" s="37" t="s">
        <v>34</v>
      </c>
      <c r="B141" s="54" t="s">
        <v>410</v>
      </c>
    </row>
    <row r="142" spans="1:2" s="24" customFormat="1" ht="44.1" customHeight="1" x14ac:dyDescent="0.35">
      <c r="A142" s="37" t="s">
        <v>44</v>
      </c>
      <c r="B142" s="47" t="s">
        <v>45</v>
      </c>
    </row>
    <row r="143" spans="1:2" s="19" customFormat="1" ht="44.1" customHeight="1" x14ac:dyDescent="0.25">
      <c r="A143" s="37" t="s">
        <v>63</v>
      </c>
      <c r="B143" s="47" t="s">
        <v>85</v>
      </c>
    </row>
    <row r="144" spans="1:2" s="20" customFormat="1" ht="44.1" customHeight="1" x14ac:dyDescent="0.25">
      <c r="A144" s="37" t="s">
        <v>42</v>
      </c>
      <c r="B144" s="34" t="s">
        <v>43</v>
      </c>
    </row>
    <row r="145" spans="1:2" ht="44.1" customHeight="1" x14ac:dyDescent="0.25">
      <c r="A145" s="37" t="s">
        <v>339</v>
      </c>
      <c r="B145" s="47" t="s">
        <v>61</v>
      </c>
    </row>
    <row r="146" spans="1:2" ht="44.1" customHeight="1" x14ac:dyDescent="0.25">
      <c r="A146" s="37" t="s">
        <v>40</v>
      </c>
      <c r="B146" s="34" t="s">
        <v>340</v>
      </c>
    </row>
    <row r="147" spans="1:2" ht="44.1" customHeight="1" x14ac:dyDescent="0.25">
      <c r="A147" s="37" t="s">
        <v>41</v>
      </c>
      <c r="B147" s="34" t="s">
        <v>341</v>
      </c>
    </row>
    <row r="148" spans="1:2" ht="44.1" customHeight="1" x14ac:dyDescent="0.25">
      <c r="A148" s="37" t="s">
        <v>158</v>
      </c>
      <c r="B148" s="47" t="s">
        <v>307</v>
      </c>
    </row>
    <row r="149" spans="1:2" ht="44.1" customHeight="1" x14ac:dyDescent="0.25">
      <c r="A149" s="37" t="s">
        <v>302</v>
      </c>
      <c r="B149" s="34" t="s">
        <v>386</v>
      </c>
    </row>
    <row r="150" spans="1:2" ht="44.1" customHeight="1" x14ac:dyDescent="0.25">
      <c r="A150" s="37" t="s">
        <v>23</v>
      </c>
      <c r="B150" s="34" t="s">
        <v>466</v>
      </c>
    </row>
    <row r="151" spans="1:2" ht="44.1" customHeight="1" x14ac:dyDescent="0.25">
      <c r="A151" s="37" t="s">
        <v>24</v>
      </c>
      <c r="B151" s="34" t="s">
        <v>303</v>
      </c>
    </row>
    <row r="152" spans="1:2" ht="44.1" customHeight="1" x14ac:dyDescent="0.25">
      <c r="A152" s="40" t="s">
        <v>27</v>
      </c>
      <c r="B152" s="36" t="s">
        <v>304</v>
      </c>
    </row>
    <row r="153" spans="1:2" ht="24.9" customHeight="1" thickBot="1" x14ac:dyDescent="0.3">
      <c r="A153" s="610" t="s">
        <v>406</v>
      </c>
      <c r="B153" s="610"/>
    </row>
    <row r="154" spans="1:2" ht="24.9" customHeight="1" thickBot="1" x14ac:dyDescent="0.3">
      <c r="A154" s="608" t="s">
        <v>570</v>
      </c>
      <c r="B154" s="609"/>
    </row>
    <row r="155" spans="1:2" ht="24.9" customHeight="1" x14ac:dyDescent="0.25">
      <c r="A155" s="630" t="s">
        <v>406</v>
      </c>
      <c r="B155" s="631"/>
    </row>
    <row r="156" spans="1:2" ht="24.9" customHeight="1" x14ac:dyDescent="0.25">
      <c r="A156" s="246" t="s">
        <v>326</v>
      </c>
      <c r="B156" s="247" t="s">
        <v>276</v>
      </c>
    </row>
    <row r="157" spans="1:2" s="19" customFormat="1" ht="44.1" customHeight="1" x14ac:dyDescent="0.25">
      <c r="A157" s="73" t="s">
        <v>25</v>
      </c>
      <c r="B157" s="74" t="s">
        <v>382</v>
      </c>
    </row>
    <row r="158" spans="1:2" s="19" customFormat="1" ht="44.1" customHeight="1" x14ac:dyDescent="0.25">
      <c r="A158" s="73" t="s">
        <v>147</v>
      </c>
      <c r="B158" s="74" t="s">
        <v>197</v>
      </c>
    </row>
    <row r="159" spans="1:2" ht="44.1" customHeight="1" x14ac:dyDescent="0.25">
      <c r="A159" s="73" t="s">
        <v>453</v>
      </c>
      <c r="B159" s="74" t="s">
        <v>454</v>
      </c>
    </row>
    <row r="160" spans="1:2" ht="44.1" customHeight="1" x14ac:dyDescent="0.25">
      <c r="A160" s="73" t="s">
        <v>38</v>
      </c>
      <c r="B160" s="74" t="s">
        <v>383</v>
      </c>
    </row>
    <row r="161" spans="1:2" ht="44.1" customHeight="1" x14ac:dyDescent="0.25">
      <c r="A161" s="73" t="s">
        <v>73</v>
      </c>
      <c r="B161" s="75" t="s">
        <v>185</v>
      </c>
    </row>
    <row r="162" spans="1:2" ht="44.1" customHeight="1" x14ac:dyDescent="0.25">
      <c r="A162" s="73" t="s">
        <v>455</v>
      </c>
      <c r="B162" s="74" t="s">
        <v>456</v>
      </c>
    </row>
    <row r="163" spans="1:2" ht="44.1" customHeight="1" x14ac:dyDescent="0.25">
      <c r="A163" s="73" t="s">
        <v>42</v>
      </c>
      <c r="B163" s="76" t="s">
        <v>43</v>
      </c>
    </row>
    <row r="164" spans="1:2" ht="44.1" customHeight="1" x14ac:dyDescent="0.25">
      <c r="A164" s="73" t="s">
        <v>457</v>
      </c>
      <c r="B164" s="74" t="s">
        <v>458</v>
      </c>
    </row>
    <row r="165" spans="1:2" s="16" customFormat="1" ht="44.1" customHeight="1" x14ac:dyDescent="0.25">
      <c r="A165" s="73" t="s">
        <v>459</v>
      </c>
      <c r="B165" s="77" t="s">
        <v>460</v>
      </c>
    </row>
    <row r="166" spans="1:2" s="16" customFormat="1" ht="44.1" customHeight="1" x14ac:dyDescent="0.25">
      <c r="A166" s="73" t="s">
        <v>339</v>
      </c>
      <c r="B166" s="74" t="s">
        <v>61</v>
      </c>
    </row>
    <row r="167" spans="1:2" s="19" customFormat="1" ht="44.1" customHeight="1" x14ac:dyDescent="0.25">
      <c r="A167" s="73" t="s">
        <v>40</v>
      </c>
      <c r="B167" s="75" t="s">
        <v>340</v>
      </c>
    </row>
    <row r="168" spans="1:2" s="20" customFormat="1" ht="44.1" customHeight="1" x14ac:dyDescent="0.25">
      <c r="A168" s="73" t="s">
        <v>41</v>
      </c>
      <c r="B168" s="75" t="s">
        <v>341</v>
      </c>
    </row>
    <row r="169" spans="1:2" ht="44.1" customHeight="1" x14ac:dyDescent="0.25">
      <c r="A169" s="73" t="s">
        <v>158</v>
      </c>
      <c r="B169" s="74" t="s">
        <v>307</v>
      </c>
    </row>
    <row r="170" spans="1:2" ht="44.1" customHeight="1" x14ac:dyDescent="0.25">
      <c r="A170" s="73" t="s">
        <v>302</v>
      </c>
      <c r="B170" s="75" t="s">
        <v>461</v>
      </c>
    </row>
    <row r="171" spans="1:2" ht="44.1" customHeight="1" x14ac:dyDescent="0.25">
      <c r="A171" s="73" t="s">
        <v>23</v>
      </c>
      <c r="B171" s="75" t="s">
        <v>466</v>
      </c>
    </row>
    <row r="172" spans="1:2" ht="44.1" customHeight="1" x14ac:dyDescent="0.25">
      <c r="A172" s="73" t="s">
        <v>24</v>
      </c>
      <c r="B172" s="75" t="s">
        <v>303</v>
      </c>
    </row>
    <row r="173" spans="1:2" ht="44.1" customHeight="1" x14ac:dyDescent="0.25">
      <c r="A173" s="78" t="s">
        <v>27</v>
      </c>
      <c r="B173" s="79" t="s">
        <v>304</v>
      </c>
    </row>
    <row r="174" spans="1:2" ht="24.9" customHeight="1" thickBot="1" x14ac:dyDescent="0.3">
      <c r="A174" s="617" t="s">
        <v>406</v>
      </c>
      <c r="B174" s="617"/>
    </row>
    <row r="175" spans="1:2" ht="24.9" customHeight="1" thickBot="1" x14ac:dyDescent="0.3">
      <c r="A175" s="611" t="s">
        <v>563</v>
      </c>
      <c r="B175" s="605"/>
    </row>
    <row r="176" spans="1:2" ht="24.9" customHeight="1" x14ac:dyDescent="0.25">
      <c r="A176" s="612" t="s">
        <v>406</v>
      </c>
      <c r="B176" s="612"/>
    </row>
    <row r="177" spans="1:2" ht="24.9" customHeight="1" x14ac:dyDescent="0.25">
      <c r="A177" s="246" t="s">
        <v>326</v>
      </c>
      <c r="B177" s="247" t="s">
        <v>276</v>
      </c>
    </row>
    <row r="178" spans="1:2" ht="44.1" customHeight="1" x14ac:dyDescent="0.25">
      <c r="A178" s="37" t="s">
        <v>25</v>
      </c>
      <c r="B178" s="47" t="s">
        <v>382</v>
      </c>
    </row>
    <row r="179" spans="1:2" ht="44.1" customHeight="1" x14ac:dyDescent="0.25">
      <c r="A179" s="37" t="s">
        <v>75</v>
      </c>
      <c r="B179" s="38" t="s">
        <v>81</v>
      </c>
    </row>
    <row r="180" spans="1:2" ht="44.1" customHeight="1" x14ac:dyDescent="0.25">
      <c r="A180" s="37" t="s">
        <v>38</v>
      </c>
      <c r="B180" s="47" t="s">
        <v>474</v>
      </c>
    </row>
    <row r="181" spans="1:2" s="19" customFormat="1" ht="44.1" customHeight="1" x14ac:dyDescent="0.25">
      <c r="A181" s="37" t="s">
        <v>73</v>
      </c>
      <c r="B181" s="34" t="s">
        <v>185</v>
      </c>
    </row>
    <row r="182" spans="1:2" s="19" customFormat="1" ht="44.1" customHeight="1" x14ac:dyDescent="0.25">
      <c r="A182" s="37" t="s">
        <v>60</v>
      </c>
      <c r="B182" s="47" t="s">
        <v>62</v>
      </c>
    </row>
    <row r="183" spans="1:2" ht="44.1" customHeight="1" x14ac:dyDescent="0.25">
      <c r="A183" s="37" t="s">
        <v>158</v>
      </c>
      <c r="B183" s="47" t="s">
        <v>307</v>
      </c>
    </row>
    <row r="184" spans="1:2" ht="44.1" customHeight="1" x14ac:dyDescent="0.25">
      <c r="A184" s="37" t="s">
        <v>302</v>
      </c>
      <c r="B184" s="34" t="s">
        <v>386</v>
      </c>
    </row>
    <row r="185" spans="1:2" ht="44.1" customHeight="1" x14ac:dyDescent="0.25">
      <c r="A185" s="37" t="s">
        <v>23</v>
      </c>
      <c r="B185" s="34" t="s">
        <v>466</v>
      </c>
    </row>
    <row r="186" spans="1:2" ht="44.1" customHeight="1" x14ac:dyDescent="0.25">
      <c r="A186" s="37" t="s">
        <v>24</v>
      </c>
      <c r="B186" s="34" t="s">
        <v>303</v>
      </c>
    </row>
    <row r="187" spans="1:2" ht="44.1" customHeight="1" x14ac:dyDescent="0.25">
      <c r="A187" s="40" t="s">
        <v>27</v>
      </c>
      <c r="B187" s="36" t="s">
        <v>304</v>
      </c>
    </row>
    <row r="188" spans="1:2" ht="24.9" customHeight="1" thickBot="1" x14ac:dyDescent="0.3">
      <c r="A188" s="610" t="s">
        <v>406</v>
      </c>
      <c r="B188" s="610"/>
    </row>
    <row r="189" spans="1:2" s="16" customFormat="1" ht="24.9" customHeight="1" thickBot="1" x14ac:dyDescent="0.3">
      <c r="A189" s="611" t="s">
        <v>564</v>
      </c>
      <c r="B189" s="605"/>
    </row>
    <row r="190" spans="1:2" s="13" customFormat="1" ht="63.9" customHeight="1" x14ac:dyDescent="0.35">
      <c r="A190" s="603" t="s">
        <v>368</v>
      </c>
      <c r="B190" s="603"/>
    </row>
    <row r="191" spans="1:2" s="16" customFormat="1" ht="24.9" customHeight="1" x14ac:dyDescent="0.25">
      <c r="A191" s="246" t="s">
        <v>326</v>
      </c>
      <c r="B191" s="247" t="s">
        <v>276</v>
      </c>
    </row>
    <row r="192" spans="1:2" s="27" customFormat="1" ht="44.1" customHeight="1" x14ac:dyDescent="0.25">
      <c r="A192" s="37" t="s">
        <v>25</v>
      </c>
      <c r="B192" s="47" t="s">
        <v>382</v>
      </c>
    </row>
    <row r="193" spans="1:2" s="16" customFormat="1" ht="44.1" customHeight="1" x14ac:dyDescent="0.25">
      <c r="A193" s="37" t="s">
        <v>75</v>
      </c>
      <c r="B193" s="38" t="s">
        <v>152</v>
      </c>
    </row>
    <row r="194" spans="1:2" s="16" customFormat="1" ht="44.1" customHeight="1" x14ac:dyDescent="0.25">
      <c r="A194" s="37" t="s">
        <v>38</v>
      </c>
      <c r="B194" s="34" t="s">
        <v>473</v>
      </c>
    </row>
    <row r="195" spans="1:2" s="16" customFormat="1" ht="44.1" customHeight="1" x14ac:dyDescent="0.25">
      <c r="A195" s="37" t="s">
        <v>149</v>
      </c>
      <c r="B195" s="38" t="s">
        <v>153</v>
      </c>
    </row>
    <row r="196" spans="1:2" s="16" customFormat="1" ht="44.1" customHeight="1" x14ac:dyDescent="0.25">
      <c r="A196" s="37" t="s">
        <v>150</v>
      </c>
      <c r="B196" s="38" t="s">
        <v>202</v>
      </c>
    </row>
    <row r="197" spans="1:2" s="16" customFormat="1" ht="44.1" customHeight="1" x14ac:dyDescent="0.25">
      <c r="A197" s="37" t="s">
        <v>158</v>
      </c>
      <c r="B197" s="47" t="s">
        <v>307</v>
      </c>
    </row>
    <row r="198" spans="1:2" s="16" customFormat="1" ht="44.1" customHeight="1" x14ac:dyDescent="0.25">
      <c r="A198" s="37" t="s">
        <v>310</v>
      </c>
      <c r="B198" s="34" t="s">
        <v>386</v>
      </c>
    </row>
    <row r="199" spans="1:2" s="16" customFormat="1" ht="44.1" customHeight="1" x14ac:dyDescent="0.25">
      <c r="A199" s="37" t="s">
        <v>23</v>
      </c>
      <c r="B199" s="34" t="s">
        <v>466</v>
      </c>
    </row>
    <row r="200" spans="1:2" s="16" customFormat="1" ht="44.1" customHeight="1" x14ac:dyDescent="0.25">
      <c r="A200" s="37" t="s">
        <v>24</v>
      </c>
      <c r="B200" s="34" t="s">
        <v>303</v>
      </c>
    </row>
    <row r="201" spans="1:2" s="16" customFormat="1" ht="44.1" customHeight="1" x14ac:dyDescent="0.25">
      <c r="A201" s="40" t="s">
        <v>27</v>
      </c>
      <c r="B201" s="36" t="s">
        <v>304</v>
      </c>
    </row>
    <row r="202" spans="1:2" s="16" customFormat="1" ht="24.9" customHeight="1" thickBot="1" x14ac:dyDescent="0.3">
      <c r="A202" s="617" t="s">
        <v>406</v>
      </c>
      <c r="B202" s="617"/>
    </row>
    <row r="203" spans="1:2" s="16" customFormat="1" ht="24.9" customHeight="1" thickBot="1" x14ac:dyDescent="0.3">
      <c r="A203" s="611" t="s">
        <v>565</v>
      </c>
      <c r="B203" s="605"/>
    </row>
    <row r="204" spans="1:2" s="16" customFormat="1" ht="24.9" customHeight="1" x14ac:dyDescent="0.25">
      <c r="A204" s="619" t="s">
        <v>406</v>
      </c>
      <c r="B204" s="620"/>
    </row>
    <row r="205" spans="1:2" s="16" customFormat="1" ht="24.9" customHeight="1" x14ac:dyDescent="0.25">
      <c r="A205" s="246" t="s">
        <v>326</v>
      </c>
      <c r="B205" s="247" t="s">
        <v>276</v>
      </c>
    </row>
    <row r="206" spans="1:2" s="28" customFormat="1" ht="44.1" customHeight="1" x14ac:dyDescent="0.25">
      <c r="A206" s="37" t="s">
        <v>25</v>
      </c>
      <c r="B206" s="47" t="s">
        <v>382</v>
      </c>
    </row>
    <row r="207" spans="1:2" s="29" customFormat="1" ht="44.1" customHeight="1" x14ac:dyDescent="0.25">
      <c r="A207" s="37" t="s">
        <v>311</v>
      </c>
      <c r="B207" s="38" t="s">
        <v>100</v>
      </c>
    </row>
    <row r="208" spans="1:2" s="16" customFormat="1" ht="44.1" customHeight="1" x14ac:dyDescent="0.25">
      <c r="A208" s="37" t="s">
        <v>72</v>
      </c>
      <c r="B208" s="39" t="s">
        <v>371</v>
      </c>
    </row>
    <row r="209" spans="1:2" s="27" customFormat="1" ht="44.1" customHeight="1" x14ac:dyDescent="0.25">
      <c r="A209" s="37" t="s">
        <v>92</v>
      </c>
      <c r="B209" s="39" t="s">
        <v>312</v>
      </c>
    </row>
    <row r="210" spans="1:2" s="16" customFormat="1" ht="44.1" customHeight="1" x14ac:dyDescent="0.25">
      <c r="A210" s="37" t="s">
        <v>37</v>
      </c>
      <c r="B210" s="47" t="s">
        <v>84</v>
      </c>
    </row>
    <row r="211" spans="1:2" s="16" customFormat="1" ht="44.1" customHeight="1" x14ac:dyDescent="0.25">
      <c r="A211" s="37" t="s">
        <v>38</v>
      </c>
      <c r="B211" s="34" t="s">
        <v>390</v>
      </c>
    </row>
    <row r="212" spans="1:2" s="16" customFormat="1" ht="44.1" customHeight="1" x14ac:dyDescent="0.25">
      <c r="A212" s="37" t="s">
        <v>73</v>
      </c>
      <c r="B212" s="34" t="s">
        <v>185</v>
      </c>
    </row>
    <row r="213" spans="1:2" s="16" customFormat="1" ht="44.1" customHeight="1" x14ac:dyDescent="0.25">
      <c r="A213" s="37" t="s">
        <v>339</v>
      </c>
      <c r="B213" s="47" t="s">
        <v>61</v>
      </c>
    </row>
    <row r="214" spans="1:2" s="16" customFormat="1" ht="44.1" customHeight="1" x14ac:dyDescent="0.25">
      <c r="A214" s="37" t="s">
        <v>40</v>
      </c>
      <c r="B214" s="34" t="s">
        <v>340</v>
      </c>
    </row>
    <row r="215" spans="1:2" s="16" customFormat="1" ht="44.1" customHeight="1" x14ac:dyDescent="0.25">
      <c r="A215" s="37" t="s">
        <v>41</v>
      </c>
      <c r="B215" s="34" t="s">
        <v>341</v>
      </c>
    </row>
    <row r="216" spans="1:2" s="16" customFormat="1" ht="44.1" customHeight="1" x14ac:dyDescent="0.25">
      <c r="A216" s="37" t="s">
        <v>74</v>
      </c>
      <c r="B216" s="38" t="s">
        <v>96</v>
      </c>
    </row>
    <row r="217" spans="1:2" s="16" customFormat="1" ht="44.1" customHeight="1" x14ac:dyDescent="0.25">
      <c r="A217" s="37" t="s">
        <v>93</v>
      </c>
      <c r="B217" s="39" t="s">
        <v>370</v>
      </c>
    </row>
    <row r="218" spans="1:2" s="16" customFormat="1" ht="44.1" customHeight="1" x14ac:dyDescent="0.25">
      <c r="A218" s="40" t="s">
        <v>203</v>
      </c>
      <c r="B218" s="41" t="s">
        <v>97</v>
      </c>
    </row>
    <row r="219" spans="1:2" s="16" customFormat="1" ht="24.9" customHeight="1" thickBot="1" x14ac:dyDescent="0.3">
      <c r="A219" s="617" t="s">
        <v>406</v>
      </c>
      <c r="B219" s="618"/>
    </row>
    <row r="220" spans="1:2" s="26" customFormat="1" ht="24.9" customHeight="1" thickBot="1" x14ac:dyDescent="0.4">
      <c r="A220" s="611" t="s">
        <v>566</v>
      </c>
      <c r="B220" s="605"/>
    </row>
    <row r="221" spans="1:2" s="16" customFormat="1" ht="24.9" customHeight="1" x14ac:dyDescent="0.25">
      <c r="A221" s="619" t="s">
        <v>406</v>
      </c>
      <c r="B221" s="620"/>
    </row>
    <row r="222" spans="1:2" s="27" customFormat="1" ht="24.9" customHeight="1" x14ac:dyDescent="0.25">
      <c r="A222" s="246" t="s">
        <v>326</v>
      </c>
      <c r="B222" s="247" t="s">
        <v>276</v>
      </c>
    </row>
    <row r="223" spans="1:2" s="16" customFormat="1" ht="44.1" customHeight="1" x14ac:dyDescent="0.25">
      <c r="A223" s="37" t="s">
        <v>91</v>
      </c>
      <c r="B223" s="47" t="s">
        <v>382</v>
      </c>
    </row>
    <row r="224" spans="1:2" s="16" customFormat="1" ht="44.1" customHeight="1" x14ac:dyDescent="0.25">
      <c r="A224" s="37" t="s">
        <v>80</v>
      </c>
      <c r="B224" s="38" t="s">
        <v>83</v>
      </c>
    </row>
    <row r="225" spans="1:2" s="16" customFormat="1" ht="44.1" customHeight="1" x14ac:dyDescent="0.25">
      <c r="A225" s="37" t="s">
        <v>91</v>
      </c>
      <c r="B225" s="38" t="s">
        <v>82</v>
      </c>
    </row>
    <row r="226" spans="1:2" s="16" customFormat="1" ht="44.1" customHeight="1" x14ac:dyDescent="0.25">
      <c r="A226" s="37" t="s">
        <v>26</v>
      </c>
      <c r="B226" s="34" t="s">
        <v>472</v>
      </c>
    </row>
    <row r="227" spans="1:2" s="16" customFormat="1" ht="44.1" customHeight="1" x14ac:dyDescent="0.25">
      <c r="A227" s="37" t="s">
        <v>37</v>
      </c>
      <c r="B227" s="47" t="s">
        <v>84</v>
      </c>
    </row>
    <row r="228" spans="1:2" s="16" customFormat="1" ht="44.1" customHeight="1" x14ac:dyDescent="0.25">
      <c r="A228" s="37" t="s">
        <v>38</v>
      </c>
      <c r="B228" s="34" t="s">
        <v>184</v>
      </c>
    </row>
    <row r="229" spans="1:2" s="16" customFormat="1" ht="44.1" customHeight="1" x14ac:dyDescent="0.25">
      <c r="A229" s="37" t="s">
        <v>68</v>
      </c>
      <c r="B229" s="47" t="s">
        <v>95</v>
      </c>
    </row>
    <row r="230" spans="1:2" s="16" customFormat="1" ht="44.1" customHeight="1" x14ac:dyDescent="0.25">
      <c r="A230" s="45" t="s">
        <v>313</v>
      </c>
      <c r="B230" s="38" t="s">
        <v>94</v>
      </c>
    </row>
    <row r="231" spans="1:2" s="16" customFormat="1" ht="44.1" customHeight="1" x14ac:dyDescent="0.25">
      <c r="A231" s="37" t="s">
        <v>70</v>
      </c>
      <c r="B231" s="38" t="s">
        <v>98</v>
      </c>
    </row>
    <row r="232" spans="1:2" s="16" customFormat="1" ht="44.1" customHeight="1" x14ac:dyDescent="0.25">
      <c r="A232" s="40" t="s">
        <v>203</v>
      </c>
      <c r="B232" s="41" t="s">
        <v>97</v>
      </c>
    </row>
    <row r="233" spans="1:2" s="16" customFormat="1" ht="24.9" customHeight="1" thickBot="1" x14ac:dyDescent="0.3">
      <c r="A233" s="617" t="s">
        <v>406</v>
      </c>
      <c r="B233" s="618"/>
    </row>
    <row r="234" spans="1:2" s="16" customFormat="1" ht="24.9" customHeight="1" thickBot="1" x14ac:dyDescent="0.3">
      <c r="A234" s="611" t="s">
        <v>567</v>
      </c>
      <c r="B234" s="605"/>
    </row>
    <row r="235" spans="1:2" s="16" customFormat="1" ht="24.9" customHeight="1" x14ac:dyDescent="0.25">
      <c r="A235" s="621" t="s">
        <v>406</v>
      </c>
      <c r="B235" s="622"/>
    </row>
    <row r="236" spans="1:2" s="16" customFormat="1" ht="24.9" customHeight="1" x14ac:dyDescent="0.25">
      <c r="A236" s="246" t="s">
        <v>326</v>
      </c>
      <c r="B236" s="247" t="s">
        <v>276</v>
      </c>
    </row>
    <row r="237" spans="1:2" s="16" customFormat="1" ht="44.1" customHeight="1" x14ac:dyDescent="0.25">
      <c r="A237" s="37" t="s">
        <v>25</v>
      </c>
      <c r="B237" s="47" t="s">
        <v>382</v>
      </c>
    </row>
    <row r="238" spans="1:2" s="16" customFormat="1" ht="44.1" customHeight="1" x14ac:dyDescent="0.25">
      <c r="A238" s="37" t="s">
        <v>147</v>
      </c>
      <c r="B238" s="47" t="s">
        <v>168</v>
      </c>
    </row>
    <row r="239" spans="1:2" s="16" customFormat="1" ht="44.1" customHeight="1" x14ac:dyDescent="0.25">
      <c r="A239" s="37" t="s">
        <v>208</v>
      </c>
      <c r="B239" s="47" t="s">
        <v>6</v>
      </c>
    </row>
    <row r="240" spans="1:2" s="26" customFormat="1" ht="44.1" customHeight="1" x14ac:dyDescent="0.35">
      <c r="A240" s="37" t="s">
        <v>154</v>
      </c>
      <c r="B240" s="47" t="s">
        <v>391</v>
      </c>
    </row>
    <row r="241" spans="1:2" s="16" customFormat="1" ht="65.099999999999994" customHeight="1" x14ac:dyDescent="0.25">
      <c r="A241" s="37" t="s">
        <v>37</v>
      </c>
      <c r="B241" s="47" t="s">
        <v>186</v>
      </c>
    </row>
    <row r="242" spans="1:2" s="27" customFormat="1" ht="63.9" customHeight="1" x14ac:dyDescent="0.25">
      <c r="A242" s="37" t="s">
        <v>38</v>
      </c>
      <c r="B242" s="34" t="s">
        <v>187</v>
      </c>
    </row>
    <row r="243" spans="1:2" s="16" customFormat="1" ht="44.1" customHeight="1" x14ac:dyDescent="0.25">
      <c r="A243" s="37" t="s">
        <v>64</v>
      </c>
      <c r="B243" s="47" t="s">
        <v>392</v>
      </c>
    </row>
    <row r="244" spans="1:2" s="16" customFormat="1" ht="44.1" customHeight="1" x14ac:dyDescent="0.25">
      <c r="A244" s="37" t="s">
        <v>316</v>
      </c>
      <c r="B244" s="47" t="s">
        <v>317</v>
      </c>
    </row>
    <row r="245" spans="1:2" s="16" customFormat="1" ht="44.1" customHeight="1" x14ac:dyDescent="0.25">
      <c r="A245" s="37" t="s">
        <v>302</v>
      </c>
      <c r="B245" s="34" t="s">
        <v>318</v>
      </c>
    </row>
    <row r="246" spans="1:2" s="16" customFormat="1" ht="44.1" customHeight="1" x14ac:dyDescent="0.25">
      <c r="A246" s="37" t="s">
        <v>204</v>
      </c>
      <c r="B246" s="34" t="s">
        <v>465</v>
      </c>
    </row>
    <row r="247" spans="1:2" s="16" customFormat="1" ht="44.1" customHeight="1" x14ac:dyDescent="0.25">
      <c r="A247" s="37" t="s">
        <v>65</v>
      </c>
      <c r="B247" s="34" t="s">
        <v>319</v>
      </c>
    </row>
    <row r="248" spans="1:2" s="16" customFormat="1" ht="44.1" customHeight="1" x14ac:dyDescent="0.25">
      <c r="A248" s="37" t="s">
        <v>27</v>
      </c>
      <c r="B248" s="34" t="s">
        <v>320</v>
      </c>
    </row>
    <row r="249" spans="1:2" s="16" customFormat="1" ht="44.1" customHeight="1" x14ac:dyDescent="0.25">
      <c r="A249" s="40" t="s">
        <v>165</v>
      </c>
      <c r="B249" s="36" t="s">
        <v>321</v>
      </c>
    </row>
    <row r="250" spans="1:2" s="16" customFormat="1" ht="24.9" customHeight="1" thickBot="1" x14ac:dyDescent="0.3">
      <c r="A250" s="623"/>
      <c r="B250" s="623"/>
    </row>
    <row r="251" spans="1:2" s="16" customFormat="1" ht="24.9" customHeight="1" thickBot="1" x14ac:dyDescent="0.3">
      <c r="A251" s="608" t="s">
        <v>617</v>
      </c>
      <c r="B251" s="609"/>
    </row>
    <row r="252" spans="1:2" s="16" customFormat="1" ht="24.9" customHeight="1" x14ac:dyDescent="0.25">
      <c r="A252" s="612" t="s">
        <v>406</v>
      </c>
      <c r="B252" s="624"/>
    </row>
    <row r="253" spans="1:2" s="16" customFormat="1" ht="24.9" customHeight="1" x14ac:dyDescent="0.25">
      <c r="A253" s="246" t="s">
        <v>326</v>
      </c>
      <c r="B253" s="247" t="s">
        <v>276</v>
      </c>
    </row>
    <row r="254" spans="1:2" s="16" customFormat="1" ht="44.1" customHeight="1" x14ac:dyDescent="0.25">
      <c r="A254" s="37" t="s">
        <v>232</v>
      </c>
      <c r="B254" s="47" t="s">
        <v>398</v>
      </c>
    </row>
    <row r="255" spans="1:2" s="16" customFormat="1" ht="44.1" customHeight="1" x14ac:dyDescent="0.25">
      <c r="A255" s="37" t="s">
        <v>233</v>
      </c>
      <c r="B255" s="47" t="s">
        <v>234</v>
      </c>
    </row>
    <row r="256" spans="1:2" s="16" customFormat="1" ht="44.1" customHeight="1" x14ac:dyDescent="0.25">
      <c r="A256" s="37" t="s">
        <v>149</v>
      </c>
      <c r="B256" s="47" t="s">
        <v>235</v>
      </c>
    </row>
    <row r="257" spans="1:2" s="16" customFormat="1" ht="44.1" customHeight="1" x14ac:dyDescent="0.25">
      <c r="A257" s="37" t="s">
        <v>160</v>
      </c>
      <c r="B257" s="47" t="s">
        <v>396</v>
      </c>
    </row>
    <row r="258" spans="1:2" s="16" customFormat="1" ht="44.1" customHeight="1" x14ac:dyDescent="0.25">
      <c r="A258" s="37" t="s">
        <v>215</v>
      </c>
      <c r="B258" s="38" t="s">
        <v>397</v>
      </c>
    </row>
    <row r="259" spans="1:2" s="16" customFormat="1" ht="44.1" customHeight="1" x14ac:dyDescent="0.25">
      <c r="A259" s="40" t="s">
        <v>161</v>
      </c>
      <c r="B259" s="55" t="s">
        <v>306</v>
      </c>
    </row>
    <row r="260" spans="1:2" s="16" customFormat="1" ht="44.1" customHeight="1" x14ac:dyDescent="0.25">
      <c r="A260" s="56" t="s">
        <v>394</v>
      </c>
      <c r="B260" s="55" t="s">
        <v>306</v>
      </c>
    </row>
    <row r="261" spans="1:2" s="16" customFormat="1" ht="44.1" customHeight="1" x14ac:dyDescent="0.25">
      <c r="A261" s="56" t="s">
        <v>395</v>
      </c>
      <c r="B261" s="55" t="s">
        <v>306</v>
      </c>
    </row>
    <row r="262" spans="1:2" s="16" customFormat="1" ht="44.1" customHeight="1" x14ac:dyDescent="0.25">
      <c r="A262" s="56" t="s">
        <v>393</v>
      </c>
      <c r="B262" s="57" t="s">
        <v>414</v>
      </c>
    </row>
    <row r="263" spans="1:2" s="16" customFormat="1" ht="24.9" customHeight="1" thickBot="1" x14ac:dyDescent="0.3">
      <c r="A263" s="617" t="s">
        <v>406</v>
      </c>
      <c r="B263" s="618"/>
    </row>
    <row r="264" spans="1:2" s="16" customFormat="1" ht="24.9" customHeight="1" thickBot="1" x14ac:dyDescent="0.3">
      <c r="A264" s="608" t="s">
        <v>618</v>
      </c>
      <c r="B264" s="609"/>
    </row>
    <row r="265" spans="1:2" s="16" customFormat="1" ht="24.9" customHeight="1" x14ac:dyDescent="0.25">
      <c r="A265" s="625" t="s">
        <v>369</v>
      </c>
      <c r="B265" s="626"/>
    </row>
    <row r="266" spans="1:2" s="16" customFormat="1" ht="24.9" customHeight="1" x14ac:dyDescent="0.25">
      <c r="A266" s="246" t="s">
        <v>287</v>
      </c>
      <c r="B266" s="247" t="s">
        <v>276</v>
      </c>
    </row>
    <row r="267" spans="1:2" s="16" customFormat="1" ht="44.1" customHeight="1" x14ac:dyDescent="0.25">
      <c r="A267" s="37" t="s">
        <v>325</v>
      </c>
      <c r="B267" s="34" t="s">
        <v>324</v>
      </c>
    </row>
    <row r="268" spans="1:2" s="16" customFormat="1" ht="44.1" customHeight="1" x14ac:dyDescent="0.25">
      <c r="A268" s="37" t="s">
        <v>223</v>
      </c>
      <c r="B268" s="47" t="s">
        <v>323</v>
      </c>
    </row>
    <row r="269" spans="1:2" s="29" customFormat="1" ht="44.1" customHeight="1" x14ac:dyDescent="0.25">
      <c r="A269" s="37" t="s">
        <v>138</v>
      </c>
      <c r="B269" s="47" t="s">
        <v>463</v>
      </c>
    </row>
    <row r="270" spans="1:2" s="16" customFormat="1" ht="44.1" customHeight="1" x14ac:dyDescent="0.25">
      <c r="A270" s="37" t="s">
        <v>23</v>
      </c>
      <c r="B270" s="47" t="s">
        <v>464</v>
      </c>
    </row>
    <row r="271" spans="1:2" s="27" customFormat="1" ht="44.1" customHeight="1" x14ac:dyDescent="0.25">
      <c r="A271" s="40" t="s">
        <v>205</v>
      </c>
      <c r="B271" s="55" t="s">
        <v>604</v>
      </c>
    </row>
    <row r="272" spans="1:2" s="16" customFormat="1" ht="24.9" customHeight="1" x14ac:dyDescent="0.25">
      <c r="A272" s="627" t="s">
        <v>406</v>
      </c>
      <c r="B272" s="628"/>
    </row>
    <row r="273" x14ac:dyDescent="0.25"/>
    <row r="274" x14ac:dyDescent="0.25"/>
    <row r="275" x14ac:dyDescent="0.25"/>
  </sheetData>
  <sheetProtection algorithmName="SHA-512" hashValue="H4eJW/MwwK6qyUgI0Xm1Zq/nH0PVXwzbgzPpMiap7JPr9xUDjhL8OJ2c5BW7A06R9Tal6MMIO0/sm2RwT6cgtA==" saltValue="uOKOtHxWZh3hrkEaKDqP+g==" spinCount="100000" sheet="1" objects="1" scenarios="1"/>
  <mergeCells count="51">
    <mergeCell ref="A26:B26"/>
    <mergeCell ref="A1:B1"/>
    <mergeCell ref="A2:B2"/>
    <mergeCell ref="A3:B3"/>
    <mergeCell ref="A4:B4"/>
    <mergeCell ref="A9:B9"/>
    <mergeCell ref="A264:B264"/>
    <mergeCell ref="A265:B265"/>
    <mergeCell ref="A272:B272"/>
    <mergeCell ref="A220:B220"/>
    <mergeCell ref="A110:B110"/>
    <mergeCell ref="A133:B133"/>
    <mergeCell ref="A203:B203"/>
    <mergeCell ref="A204:B204"/>
    <mergeCell ref="A132:B132"/>
    <mergeCell ref="A174:B174"/>
    <mergeCell ref="A219:B219"/>
    <mergeCell ref="A188:B188"/>
    <mergeCell ref="A202:B202"/>
    <mergeCell ref="A154:B154"/>
    <mergeCell ref="A155:B155"/>
    <mergeCell ref="A134:B134"/>
    <mergeCell ref="A263:B263"/>
    <mergeCell ref="A233:B233"/>
    <mergeCell ref="A221:B221"/>
    <mergeCell ref="A234:B234"/>
    <mergeCell ref="A235:B235"/>
    <mergeCell ref="A250:B250"/>
    <mergeCell ref="A251:B251"/>
    <mergeCell ref="A252:B252"/>
    <mergeCell ref="A33:B33"/>
    <mergeCell ref="A153:B153"/>
    <mergeCell ref="A175:B175"/>
    <mergeCell ref="A176:B176"/>
    <mergeCell ref="A189:B189"/>
    <mergeCell ref="A108:B108"/>
    <mergeCell ref="A55:B55"/>
    <mergeCell ref="A76:B76"/>
    <mergeCell ref="A77:B77"/>
    <mergeCell ref="A94:B94"/>
    <mergeCell ref="A95:B95"/>
    <mergeCell ref="A75:B75"/>
    <mergeCell ref="A93:B93"/>
    <mergeCell ref="A190:B190"/>
    <mergeCell ref="A109:B109"/>
    <mergeCell ref="A34:B34"/>
    <mergeCell ref="A35:B35"/>
    <mergeCell ref="A51:B51"/>
    <mergeCell ref="A52:B52"/>
    <mergeCell ref="A53:B53"/>
    <mergeCell ref="A54:B54"/>
  </mergeCells>
  <dataValidations count="1">
    <dataValidation allowBlank="1" showErrorMessage="1" prompt="This excel workbook has been created accessibly to the best of our ability.  There are 15 sets of instructions on this page. There are 15 work sheets. For guidance contact your program representative. " sqref="A1:B1" xr:uid="{00000000-0002-0000-0100-000000000000}"/>
  </dataValidations>
  <hyperlinks>
    <hyperlink ref="A52" location="'Auth Agent Contact Information'!A1" display="Auth. Agent Contact Information" xr:uid="{00000000-0004-0000-0100-000000000000}"/>
    <hyperlink ref="A34" location="Facesheet!A1" display="Grant Subaward Face Sheet" xr:uid="{00000000-0004-0000-0100-000001000000}"/>
    <hyperlink ref="A109" location="Equipment!A1" display="Equipment" xr:uid="{00000000-0004-0000-0100-000002000000}"/>
    <hyperlink ref="B114" r:id="rId1" tooltip="FEMA Authorized Equipment List (AEL)" display="https://www.fema.gov/authorized-equipment-list" xr:uid="{00000000-0004-0000-0100-000003000000}"/>
    <hyperlink ref="B141" r:id="rId2" tooltip=" CSTI Tracking Number Request Form" xr:uid="{00000000-0004-0000-0100-000004000000}"/>
    <hyperlink ref="A54:B54" location="'Project Ledger'!A1" tooltip="Section 4: Project Ledger" display="Section 4:  PROJECT LEDGER" xr:uid="{00000000-0004-0000-0100-000005000000}"/>
    <hyperlink ref="A76:B76" location="Planning!A1" tooltip="Section 5: Planning" display="Section 5:  PLANNING" xr:uid="{00000000-0004-0000-0100-000006000000}"/>
    <hyperlink ref="A94:B94" location="Organization!A1" tooltip="Section 6:  ORGANIZATION" display="Section 6:  ORGANIZATION" xr:uid="{00000000-0004-0000-0100-000007000000}"/>
    <hyperlink ref="A133:B133" location="Training!A1" tooltip="Section 8: Training" display="Section 8:  TRAINING" xr:uid="{00000000-0004-0000-0100-000008000000}"/>
    <hyperlink ref="A189:B189" location="'Indirect Costs'!A1" tooltip="Section 11:  INDIRECT COST" display="Section 11:  INDIRECT COST" xr:uid="{00000000-0004-0000-0100-000009000000}"/>
    <hyperlink ref="A203:B203" location="'Consultant-Contractor'!A1" tooltip="Section 12:  CONSULTANT / CONTRACTOR" display="Section 12:  CONSULTANT / CONTRACTOR" xr:uid="{00000000-0004-0000-0100-00000A000000}"/>
    <hyperlink ref="A220:B220" location="Personnel!A1" tooltip="Section 13:  PERSONNEL" display="Section 13:  PERSONNEL" xr:uid="{00000000-0004-0000-0100-00000B000000}"/>
    <hyperlink ref="A234:B234" location="Match!A1" tooltip="Section 14:  MATCH" display="Section 14:  MATCH" xr:uid="{00000000-0004-0000-0100-00000C000000}"/>
    <hyperlink ref="A264:B264" location="'AA Approval'!A1" tooltip="Section 15:  AUTHORIZED AGENT" display="Section 15:  AUTHORIZED AGENT" xr:uid="{00000000-0004-0000-0100-00000D000000}"/>
    <hyperlink ref="A34:B34" location="Facesheet!A1" tooltip="Grant Subaward Face Sheet" display="Section 2:   GRANT SUBAWARD FACE SHEET" xr:uid="{00000000-0004-0000-0100-00000E000000}"/>
    <hyperlink ref="A52:B52" location="'AA Info'!A1" tooltip="Section 3:  AUTHORIZED AGENT CONTACT INFORMATION" display="Section 3:  AUTHORIZED AGENT CONTACT INFORMATION" xr:uid="{00000000-0004-0000-0100-00000F000000}"/>
    <hyperlink ref="A109:B109" location="Equipment!A1" tooltip="Section 7:  EQUIPMENT" display="Section 7:  EQUIPMENT" xr:uid="{00000000-0004-0000-0100-000010000000}"/>
    <hyperlink ref="A175:B175" location="'M&amp;A'!A1" tooltip="Section 10:  M&amp;A" display="Section 10:  M&amp;A" xr:uid="{00000000-0004-0000-0100-000011000000}"/>
    <hyperlink ref="A154:B154" location="Exercise!A1" tooltip="Section 9: Exercise" display="Section 9:  EXERCISE" xr:uid="{00000000-0004-0000-0100-000012000000}"/>
    <hyperlink ref="B165" r:id="rId3" tooltip="Email AAR/IP to hseep@fema.dhs.gov" xr:uid="{00000000-0004-0000-0100-000013000000}"/>
    <hyperlink ref="B38" r:id="rId4" display="Effective April 4, 2022, the Federal Government transitioned from using the Data Universal Numbering System or DUNS number, to a new, non-proprietary identifier known as a Unique Entity Identifier or UEI. For entities that have an active registration in the System for Award Management (SAM) prior to this date, the UEI has automatically been assigned and no action is necessary. For all entities filing a new registration in SAM.gov on or after April 4, 2022, the UEI will be assigned to that entity as part of the SAM.gov registration process.  UEI registration information is available on GSA.gov at:  Unique Entity Identifier Update | GSA." xr:uid="{00000000-0004-0000-0100-000014000000}"/>
    <hyperlink ref="B40" r:id="rId5" display="Effective April 4, 2022, the Federal Government transitioned from using the Data Universal Numbering System or DUNS number, to a new, non-proprietary identifier known as a Unique Entity Identifier or UEI. For entities that have an active registration in the System for Award Management (SAM) prior to this date, the UEI has automatically been assigned and no action is necessary. For all entities filing a new registration in SAM.gov on or after April 4, 2022, the UEI will be assigned to that entity as part of the SAM.gov registration process.  UEI registration information is available on GSA.gov at:  Unique Entity Identifier Update | GSA." xr:uid="{00000000-0004-0000-0100-000015000000}"/>
    <hyperlink ref="A251:B251" location="ICR!A1" tooltip="Section 16: ICR Summary" display="Section 16:  ICR SUMMARY" xr:uid="{00000000-0004-0000-0100-000016000000}"/>
  </hyperlinks>
  <printOptions horizontalCentered="1"/>
  <pageMargins left="0.15" right="0.15" top="0.5" bottom="0.5" header="0.15" footer="0.15"/>
  <pageSetup scale="46" fitToHeight="0" orientation="portrait" r:id="rId6"/>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rowBreaks count="9" manualBreakCount="9">
    <brk id="25" max="1" man="1"/>
    <brk id="51" max="1" man="1"/>
    <brk id="75" max="1" man="1"/>
    <brk id="108" max="1" man="1"/>
    <brk id="132" max="1" man="1"/>
    <brk id="153" max="1" man="1"/>
    <brk id="188" max="1" man="1"/>
    <brk id="219" max="1" man="1"/>
    <brk id="250" max="1" man="1"/>
  </rowBreaks>
  <tableParts count="17">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acesheet">
    <tabColor theme="8" tint="0.39997558519241921"/>
    <pageSetUpPr fitToPage="1"/>
  </sheetPr>
  <dimension ref="A1:L106"/>
  <sheetViews>
    <sheetView showGridLines="0" showZeros="0" tabSelected="1" zoomScale="70" zoomScaleNormal="70" zoomScaleSheetLayoutView="55" zoomScalePageLayoutView="60" workbookViewId="0">
      <selection activeCell="A4" sqref="A4:J4"/>
    </sheetView>
  </sheetViews>
  <sheetFormatPr defaultColWidth="0" defaultRowHeight="13.2" zeroHeight="1" x14ac:dyDescent="0.25"/>
  <cols>
    <col min="1" max="1" width="13.33203125" style="360" customWidth="1"/>
    <col min="2" max="2" width="12.6640625" style="360" customWidth="1"/>
    <col min="3" max="3" width="14.6640625" style="360" customWidth="1"/>
    <col min="4" max="4" width="22.33203125" style="360" customWidth="1"/>
    <col min="5" max="5" width="22.109375" style="360" customWidth="1"/>
    <col min="6" max="6" width="22.33203125" style="360" customWidth="1"/>
    <col min="7" max="7" width="23.5546875" style="360" customWidth="1"/>
    <col min="8" max="8" width="24.88671875" style="360" customWidth="1"/>
    <col min="9" max="9" width="22.6640625" style="360" customWidth="1"/>
    <col min="10" max="10" width="24" style="360" customWidth="1"/>
    <col min="11" max="12" width="0.33203125" style="360" customWidth="1"/>
    <col min="13" max="16384" width="10.6640625" style="360" hidden="1"/>
  </cols>
  <sheetData>
    <row r="1" spans="1:10" ht="32.25" customHeight="1" x14ac:dyDescent="0.25">
      <c r="A1" s="639" t="s">
        <v>140</v>
      </c>
      <c r="B1" s="639"/>
      <c r="C1" s="639"/>
      <c r="D1" s="639"/>
      <c r="E1" s="639"/>
      <c r="F1" s="639"/>
      <c r="G1" s="639"/>
      <c r="H1" s="639"/>
      <c r="I1" s="639"/>
      <c r="J1" s="639"/>
    </row>
    <row r="2" spans="1:10" ht="23.25" customHeight="1" x14ac:dyDescent="0.25">
      <c r="A2" s="640" t="s">
        <v>141</v>
      </c>
      <c r="B2" s="640"/>
      <c r="C2" s="641"/>
      <c r="D2" s="641"/>
      <c r="E2" s="408" t="s">
        <v>124</v>
      </c>
      <c r="F2" s="361"/>
      <c r="G2" s="408" t="s">
        <v>342</v>
      </c>
      <c r="H2" s="362"/>
      <c r="I2" s="408" t="s">
        <v>143</v>
      </c>
      <c r="J2" s="256" t="s">
        <v>626</v>
      </c>
    </row>
    <row r="3" spans="1:10" s="363" customFormat="1" ht="39.75" customHeight="1" x14ac:dyDescent="0.45">
      <c r="A3" s="642" t="s">
        <v>139</v>
      </c>
      <c r="B3" s="642"/>
      <c r="C3" s="642"/>
      <c r="D3" s="642"/>
      <c r="E3" s="642"/>
      <c r="F3" s="642"/>
      <c r="G3" s="642"/>
      <c r="H3" s="642"/>
      <c r="I3" s="642"/>
      <c r="J3" s="642"/>
    </row>
    <row r="4" spans="1:10" s="364" customFormat="1" ht="21" customHeight="1" x14ac:dyDescent="0.25">
      <c r="A4" s="643" t="s">
        <v>144</v>
      </c>
      <c r="B4" s="643"/>
      <c r="C4" s="643"/>
      <c r="D4" s="643"/>
      <c r="E4" s="643"/>
      <c r="F4" s="643"/>
      <c r="G4" s="643"/>
      <c r="H4" s="643"/>
      <c r="I4" s="643"/>
      <c r="J4" s="643"/>
    </row>
    <row r="5" spans="1:10" ht="27" customHeight="1" x14ac:dyDescent="0.25">
      <c r="A5" s="638" t="s">
        <v>145</v>
      </c>
      <c r="B5" s="638"/>
      <c r="C5" s="638"/>
      <c r="D5" s="638"/>
      <c r="E5" s="638"/>
      <c r="F5" s="638"/>
      <c r="G5" s="638"/>
      <c r="H5" s="638"/>
      <c r="I5" s="638"/>
      <c r="J5" s="638"/>
    </row>
    <row r="6" spans="1:10" s="366" customFormat="1" ht="28.5" customHeight="1" x14ac:dyDescent="0.3">
      <c r="A6" s="644" t="s">
        <v>146</v>
      </c>
      <c r="B6" s="644"/>
      <c r="C6" s="645"/>
      <c r="D6" s="645"/>
      <c r="E6" s="645"/>
      <c r="F6" s="645"/>
      <c r="G6" s="645"/>
      <c r="H6" s="365" t="s">
        <v>572</v>
      </c>
      <c r="I6" s="646"/>
      <c r="J6" s="646"/>
    </row>
    <row r="7" spans="1:10" s="366" customFormat="1" ht="34.5" customHeight="1" x14ac:dyDescent="0.3">
      <c r="A7" s="644" t="s">
        <v>86</v>
      </c>
      <c r="B7" s="644"/>
      <c r="C7" s="644"/>
      <c r="D7" s="647"/>
      <c r="E7" s="647"/>
      <c r="F7" s="647"/>
      <c r="G7" s="647"/>
      <c r="H7" s="365" t="s">
        <v>573</v>
      </c>
      <c r="I7" s="648"/>
      <c r="J7" s="648"/>
    </row>
    <row r="8" spans="1:10" s="367" customFormat="1" ht="34.5" customHeight="1" x14ac:dyDescent="0.3">
      <c r="A8" s="644" t="s">
        <v>343</v>
      </c>
      <c r="B8" s="644"/>
      <c r="C8" s="644"/>
      <c r="D8" s="644"/>
      <c r="E8" s="649"/>
      <c r="F8" s="649"/>
      <c r="G8" s="649"/>
      <c r="H8" s="650"/>
      <c r="I8" s="650"/>
      <c r="J8" s="9"/>
    </row>
    <row r="9" spans="1:10" ht="15.75" customHeight="1" x14ac:dyDescent="0.25">
      <c r="A9" s="651" t="s">
        <v>344</v>
      </c>
      <c r="B9" s="651"/>
      <c r="C9" s="651"/>
      <c r="D9" s="651"/>
      <c r="E9" s="651"/>
      <c r="F9" s="651"/>
      <c r="G9" s="651"/>
      <c r="H9" s="368" t="s">
        <v>345</v>
      </c>
      <c r="I9" s="368"/>
      <c r="J9" s="369" t="s">
        <v>346</v>
      </c>
    </row>
    <row r="10" spans="1:10" s="367" customFormat="1" ht="34.5" customHeight="1" x14ac:dyDescent="0.3">
      <c r="A10" s="652" t="s">
        <v>125</v>
      </c>
      <c r="B10" s="652"/>
      <c r="C10" s="652"/>
      <c r="D10" s="653"/>
      <c r="E10" s="653"/>
      <c r="F10" s="653"/>
      <c r="G10" s="653"/>
      <c r="H10" s="654"/>
      <c r="I10" s="654"/>
      <c r="J10" s="370"/>
    </row>
    <row r="11" spans="1:10" s="367" customFormat="1" ht="15.75" customHeight="1" x14ac:dyDescent="0.25">
      <c r="A11" s="656" t="s">
        <v>347</v>
      </c>
      <c r="B11" s="656"/>
      <c r="C11" s="656"/>
      <c r="D11" s="656"/>
      <c r="E11" s="656"/>
      <c r="F11" s="656"/>
      <c r="G11" s="656"/>
      <c r="H11" s="657" t="s">
        <v>348</v>
      </c>
      <c r="I11" s="657"/>
      <c r="J11" s="371" t="s">
        <v>346</v>
      </c>
    </row>
    <row r="12" spans="1:10" s="373" customFormat="1" ht="34.5" customHeight="1" x14ac:dyDescent="0.3">
      <c r="A12" s="658" t="s">
        <v>427</v>
      </c>
      <c r="B12" s="658"/>
      <c r="C12" s="658"/>
      <c r="D12" s="659" t="s">
        <v>574</v>
      </c>
      <c r="E12" s="659"/>
      <c r="F12" s="659"/>
      <c r="G12" s="660" t="s">
        <v>571</v>
      </c>
      <c r="H12" s="372">
        <v>45108</v>
      </c>
      <c r="I12" s="661" t="s">
        <v>372</v>
      </c>
      <c r="J12" s="81">
        <v>45838</v>
      </c>
    </row>
    <row r="13" spans="1:10" s="367" customFormat="1" ht="15.75" customHeight="1" x14ac:dyDescent="0.25">
      <c r="A13" s="662"/>
      <c r="B13" s="662"/>
      <c r="C13" s="662"/>
      <c r="D13" s="662"/>
      <c r="E13" s="662"/>
      <c r="F13" s="662"/>
      <c r="G13" s="660"/>
      <c r="H13" s="406" t="s">
        <v>349</v>
      </c>
      <c r="I13" s="661"/>
      <c r="J13" s="406" t="s">
        <v>426</v>
      </c>
    </row>
    <row r="14" spans="1:10" s="376" customFormat="1" ht="34.5" customHeight="1" x14ac:dyDescent="0.3">
      <c r="A14" s="652" t="s">
        <v>151</v>
      </c>
      <c r="B14" s="652"/>
      <c r="C14" s="652"/>
      <c r="D14" s="663" t="s">
        <v>449</v>
      </c>
      <c r="E14" s="663"/>
      <c r="F14" s="664" t="s">
        <v>373</v>
      </c>
      <c r="G14" s="664"/>
      <c r="H14" s="664"/>
      <c r="I14" s="374"/>
      <c r="J14" s="375" t="s">
        <v>192</v>
      </c>
    </row>
    <row r="15" spans="1:10" s="377" customFormat="1" ht="8.25" customHeight="1" x14ac:dyDescent="0.25">
      <c r="A15" s="665"/>
      <c r="B15" s="665"/>
      <c r="C15" s="665"/>
      <c r="D15" s="665"/>
      <c r="E15" s="665"/>
      <c r="F15" s="665"/>
      <c r="G15" s="665"/>
      <c r="H15" s="665"/>
      <c r="I15" s="665"/>
      <c r="J15" s="665"/>
    </row>
    <row r="16" spans="1:10" s="381" customFormat="1" ht="63.75" customHeight="1" x14ac:dyDescent="0.25">
      <c r="A16" s="378" t="s">
        <v>350</v>
      </c>
      <c r="B16" s="378" t="s">
        <v>14</v>
      </c>
      <c r="C16" s="378" t="s">
        <v>46</v>
      </c>
      <c r="D16" s="405" t="s">
        <v>351</v>
      </c>
      <c r="E16" s="405" t="s">
        <v>352</v>
      </c>
      <c r="F16" s="405" t="s">
        <v>353</v>
      </c>
      <c r="G16" s="379" t="s">
        <v>354</v>
      </c>
      <c r="H16" s="380" t="s">
        <v>355</v>
      </c>
      <c r="I16" s="379" t="s">
        <v>356</v>
      </c>
      <c r="J16" s="379" t="s">
        <v>575</v>
      </c>
    </row>
    <row r="17" spans="1:10" s="381" customFormat="1" ht="24.9" customHeight="1" x14ac:dyDescent="0.25">
      <c r="A17" s="382">
        <v>8</v>
      </c>
      <c r="B17" s="383">
        <v>2023</v>
      </c>
      <c r="C17" s="383" t="s">
        <v>58</v>
      </c>
      <c r="D17" s="384"/>
      <c r="E17" s="385"/>
      <c r="F17" s="359">
        <f>D17+E17</f>
        <v>0</v>
      </c>
      <c r="G17" s="386"/>
      <c r="H17" s="387"/>
      <c r="I17" s="359">
        <f>SUM(G17:H17)</f>
        <v>0</v>
      </c>
      <c r="J17" s="359">
        <f>F17+I17</f>
        <v>0</v>
      </c>
    </row>
    <row r="18" spans="1:10" s="381" customFormat="1" ht="24.9" customHeight="1" x14ac:dyDescent="0.25">
      <c r="A18" s="382">
        <v>9</v>
      </c>
      <c r="B18" s="383"/>
      <c r="C18" s="383"/>
      <c r="D18" s="388"/>
      <c r="E18" s="385"/>
      <c r="F18" s="359">
        <f>D18+E18</f>
        <v>0</v>
      </c>
      <c r="G18" s="389"/>
      <c r="H18" s="387"/>
      <c r="I18" s="359">
        <f>SUM(G18:H18)</f>
        <v>0</v>
      </c>
      <c r="J18" s="359">
        <f>F18+I18</f>
        <v>0</v>
      </c>
    </row>
    <row r="19" spans="1:10" s="381" customFormat="1" ht="24.9" customHeight="1" x14ac:dyDescent="0.25">
      <c r="A19" s="382">
        <v>10</v>
      </c>
      <c r="B19" s="383"/>
      <c r="C19" s="383"/>
      <c r="D19" s="388"/>
      <c r="E19" s="385"/>
      <c r="F19" s="359">
        <f>D19+E19</f>
        <v>0</v>
      </c>
      <c r="G19" s="386"/>
      <c r="H19" s="387"/>
      <c r="I19" s="359">
        <f>SUM(G19:H19)</f>
        <v>0</v>
      </c>
      <c r="J19" s="359">
        <f>F19+I19</f>
        <v>0</v>
      </c>
    </row>
    <row r="20" spans="1:10" s="381" customFormat="1" ht="24.9" customHeight="1" x14ac:dyDescent="0.25">
      <c r="A20" s="382">
        <v>11</v>
      </c>
      <c r="B20" s="383"/>
      <c r="C20" s="383"/>
      <c r="D20" s="388"/>
      <c r="E20" s="385"/>
      <c r="F20" s="359">
        <f>D20+E20</f>
        <v>0</v>
      </c>
      <c r="G20" s="386"/>
      <c r="H20" s="387"/>
      <c r="I20" s="359">
        <f>SUM(G20:H20)</f>
        <v>0</v>
      </c>
      <c r="J20" s="359">
        <f>F20+I20</f>
        <v>0</v>
      </c>
    </row>
    <row r="21" spans="1:10" s="381" customFormat="1" ht="24.9" customHeight="1" x14ac:dyDescent="0.25">
      <c r="A21" s="382">
        <v>12</v>
      </c>
      <c r="B21" s="383"/>
      <c r="C21" s="383"/>
      <c r="D21" s="390"/>
      <c r="E21" s="385"/>
      <c r="F21" s="359">
        <f>D21+E21</f>
        <v>0</v>
      </c>
      <c r="G21" s="386"/>
      <c r="H21" s="387"/>
      <c r="I21" s="359">
        <f>SUM(G21:H21)</f>
        <v>0</v>
      </c>
      <c r="J21" s="359">
        <f>F21+I21</f>
        <v>0</v>
      </c>
    </row>
    <row r="22" spans="1:10" ht="27.75" customHeight="1" x14ac:dyDescent="0.25">
      <c r="A22" s="391" t="s">
        <v>357</v>
      </c>
      <c r="B22" s="392" t="s">
        <v>25</v>
      </c>
      <c r="C22" s="393" t="s">
        <v>358</v>
      </c>
      <c r="D22" s="359">
        <f t="shared" ref="D22:J22" si="0">SUM(D17:D21)</f>
        <v>0</v>
      </c>
      <c r="E22" s="359">
        <f t="shared" si="0"/>
        <v>0</v>
      </c>
      <c r="F22" s="359">
        <f t="shared" si="0"/>
        <v>0</v>
      </c>
      <c r="G22" s="359">
        <f t="shared" si="0"/>
        <v>0</v>
      </c>
      <c r="H22" s="359">
        <f t="shared" si="0"/>
        <v>0</v>
      </c>
      <c r="I22" s="359">
        <f t="shared" si="0"/>
        <v>0</v>
      </c>
      <c r="J22" s="359">
        <f t="shared" si="0"/>
        <v>0</v>
      </c>
    </row>
    <row r="23" spans="1:10" ht="137.25" customHeight="1" x14ac:dyDescent="0.3">
      <c r="A23" s="658" t="s">
        <v>619</v>
      </c>
      <c r="B23" s="658"/>
      <c r="C23" s="658"/>
      <c r="D23" s="658"/>
      <c r="E23" s="658"/>
      <c r="F23" s="658"/>
      <c r="G23" s="658"/>
      <c r="H23" s="658"/>
      <c r="I23" s="658"/>
      <c r="J23" s="658"/>
    </row>
    <row r="24" spans="1:10" ht="94.5" customHeight="1" x14ac:dyDescent="0.25">
      <c r="A24" s="655" t="s">
        <v>620</v>
      </c>
      <c r="B24" s="655"/>
      <c r="C24" s="655"/>
      <c r="D24" s="655"/>
      <c r="E24" s="655"/>
      <c r="F24" s="655"/>
      <c r="G24" s="655"/>
      <c r="H24" s="655"/>
      <c r="I24" s="655"/>
      <c r="J24" s="655"/>
    </row>
    <row r="25" spans="1:10" ht="20.25" customHeight="1" x14ac:dyDescent="0.3">
      <c r="A25" s="667" t="s">
        <v>190</v>
      </c>
      <c r="B25" s="667"/>
      <c r="C25" s="667"/>
      <c r="D25" s="667"/>
      <c r="E25" s="667"/>
      <c r="F25" s="667"/>
      <c r="G25" s="667"/>
      <c r="H25" s="667"/>
      <c r="I25" s="667"/>
      <c r="J25" s="667"/>
    </row>
    <row r="26" spans="1:10" ht="34.5" customHeight="1" x14ac:dyDescent="0.25">
      <c r="A26" s="394" t="s">
        <v>47</v>
      </c>
      <c r="B26" s="668"/>
      <c r="C26" s="668"/>
      <c r="D26" s="668"/>
      <c r="E26" s="668"/>
      <c r="F26" s="407" t="s">
        <v>48</v>
      </c>
      <c r="G26" s="668"/>
      <c r="H26" s="668"/>
      <c r="I26" s="668"/>
      <c r="J26" s="668"/>
    </row>
    <row r="27" spans="1:10" ht="34.5" customHeight="1" x14ac:dyDescent="0.25">
      <c r="A27" s="669" t="s">
        <v>49</v>
      </c>
      <c r="B27" s="669"/>
      <c r="C27" s="669"/>
      <c r="D27" s="670"/>
      <c r="E27" s="670"/>
      <c r="F27" s="407" t="s">
        <v>50</v>
      </c>
      <c r="G27" s="671"/>
      <c r="H27" s="671"/>
      <c r="I27" s="395" t="s">
        <v>359</v>
      </c>
      <c r="J27" s="396"/>
    </row>
    <row r="28" spans="1:10" ht="34.5" customHeight="1" x14ac:dyDescent="0.35">
      <c r="A28" s="394" t="s">
        <v>51</v>
      </c>
      <c r="B28" s="394"/>
      <c r="C28" s="672"/>
      <c r="D28" s="672"/>
      <c r="E28" s="672"/>
      <c r="F28" s="672"/>
      <c r="G28" s="407" t="s">
        <v>21</v>
      </c>
      <c r="H28" s="673"/>
      <c r="I28" s="673"/>
      <c r="J28" s="673"/>
    </row>
    <row r="29" spans="1:10" ht="34.5" customHeight="1" x14ac:dyDescent="0.3">
      <c r="A29" s="644" t="s">
        <v>413</v>
      </c>
      <c r="B29" s="644"/>
      <c r="C29" s="644"/>
      <c r="D29" s="644"/>
      <c r="E29" s="674"/>
      <c r="F29" s="674"/>
      <c r="G29" s="675"/>
      <c r="H29" s="675"/>
      <c r="I29" s="675"/>
      <c r="J29" s="675"/>
    </row>
    <row r="30" spans="1:10" ht="5.25" customHeight="1" x14ac:dyDescent="0.3">
      <c r="A30" s="666"/>
      <c r="B30" s="666"/>
      <c r="C30" s="666"/>
      <c r="D30" s="666"/>
      <c r="E30" s="666"/>
      <c r="F30" s="666"/>
      <c r="G30" s="666"/>
      <c r="H30" s="666"/>
      <c r="I30" s="666"/>
      <c r="J30" s="666"/>
    </row>
    <row r="31" spans="1:10" ht="18.75" customHeight="1" x14ac:dyDescent="0.25">
      <c r="A31" s="677" t="s">
        <v>142</v>
      </c>
      <c r="B31" s="677"/>
      <c r="C31" s="677"/>
      <c r="D31" s="677"/>
      <c r="E31" s="677"/>
      <c r="F31" s="677"/>
      <c r="G31" s="677"/>
      <c r="H31" s="677"/>
      <c r="I31" s="677"/>
      <c r="J31" s="677"/>
    </row>
    <row r="32" spans="1:10" ht="21.75" customHeight="1" x14ac:dyDescent="0.25">
      <c r="A32" s="678" t="s">
        <v>52</v>
      </c>
      <c r="B32" s="678"/>
      <c r="C32" s="678"/>
      <c r="D32" s="678"/>
      <c r="E32" s="678"/>
      <c r="F32" s="678"/>
      <c r="G32" s="678"/>
      <c r="H32" s="678"/>
      <c r="I32" s="678"/>
      <c r="J32" s="678"/>
    </row>
    <row r="33" spans="1:10" ht="34.5" customHeight="1" x14ac:dyDescent="0.25">
      <c r="A33" s="679"/>
      <c r="B33" s="679"/>
      <c r="C33" s="679"/>
      <c r="D33" s="679"/>
      <c r="E33" s="679"/>
      <c r="F33" s="397"/>
      <c r="G33" s="679"/>
      <c r="H33" s="679"/>
      <c r="I33" s="679"/>
      <c r="J33" s="679"/>
    </row>
    <row r="34" spans="1:10" ht="15" x14ac:dyDescent="0.25">
      <c r="A34" s="680" t="s">
        <v>360</v>
      </c>
      <c r="B34" s="680"/>
      <c r="C34" s="680"/>
      <c r="D34" s="680"/>
      <c r="E34" s="398" t="s">
        <v>361</v>
      </c>
      <c r="F34" s="399"/>
      <c r="G34" s="681" t="s">
        <v>362</v>
      </c>
      <c r="H34" s="681"/>
      <c r="I34" s="681"/>
      <c r="J34" s="400" t="s">
        <v>361</v>
      </c>
    </row>
    <row r="35" spans="1:10" x14ac:dyDescent="0.25">
      <c r="A35" s="676"/>
      <c r="B35" s="676"/>
      <c r="C35" s="676"/>
      <c r="D35" s="676"/>
      <c r="E35" s="676"/>
      <c r="F35" s="676"/>
      <c r="G35" s="676"/>
      <c r="H35" s="676"/>
      <c r="I35" s="676"/>
      <c r="J35" s="676"/>
    </row>
    <row r="37" spans="1:10" ht="15" hidden="1" x14ac:dyDescent="0.25">
      <c r="C37" s="401"/>
    </row>
    <row r="39" spans="1:10" hidden="1" x14ac:dyDescent="0.25">
      <c r="D39" s="381"/>
    </row>
    <row r="40" spans="1:10" hidden="1" x14ac:dyDescent="0.25">
      <c r="D40" s="402" t="s">
        <v>58</v>
      </c>
      <c r="E40" s="402" t="s">
        <v>469</v>
      </c>
      <c r="F40" s="402"/>
    </row>
    <row r="41" spans="1:10" hidden="1" x14ac:dyDescent="0.25">
      <c r="D41" s="403">
        <f>SUMIF($C$17:$C$21,"EMPG",$E$17:$E$21)</f>
        <v>0</v>
      </c>
      <c r="E41" s="402">
        <f>SUMIF($C$17:$C$21,"EMPG-A",$E$17:$E$21)</f>
        <v>0</v>
      </c>
      <c r="F41" s="402"/>
    </row>
    <row r="42" spans="1:10" hidden="1" x14ac:dyDescent="0.25">
      <c r="D42" s="402"/>
      <c r="E42" s="402"/>
      <c r="F42" s="402"/>
    </row>
    <row r="49" spans="4:4" ht="12" hidden="1" customHeight="1" x14ac:dyDescent="0.25"/>
    <row r="56" spans="4:4" hidden="1" x14ac:dyDescent="0.25">
      <c r="D56" s="404"/>
    </row>
    <row r="106" spans="4:9" hidden="1" x14ac:dyDescent="0.25">
      <c r="D106" s="381"/>
      <c r="G106" s="381"/>
      <c r="H106" s="381"/>
      <c r="I106" s="381"/>
    </row>
  </sheetData>
  <sheetProtection algorithmName="SHA-512" hashValue="3vqJof3cjvN8UfHFrXuZUueGBjFBXQhVf9pAi0Mui38b5EjPSQStmT2JuMZWrX6iNfpwCbibZ5aaaYr60u7duQ==" saltValue="GZ1xJyRL5me6KMCZnnHlwg==" spinCount="100000" sheet="1" objects="1" scenarios="1"/>
  <mergeCells count="51">
    <mergeCell ref="A35:J35"/>
    <mergeCell ref="A31:J31"/>
    <mergeCell ref="A32:J32"/>
    <mergeCell ref="A33:E33"/>
    <mergeCell ref="G33:J33"/>
    <mergeCell ref="A34:D34"/>
    <mergeCell ref="G34:I34"/>
    <mergeCell ref="A30:J30"/>
    <mergeCell ref="A25:J25"/>
    <mergeCell ref="B26:E26"/>
    <mergeCell ref="G26:J26"/>
    <mergeCell ref="A27:C27"/>
    <mergeCell ref="D27:E27"/>
    <mergeCell ref="G27:H27"/>
    <mergeCell ref="C28:F28"/>
    <mergeCell ref="H28:J28"/>
    <mergeCell ref="A29:D29"/>
    <mergeCell ref="E29:F29"/>
    <mergeCell ref="G29:J29"/>
    <mergeCell ref="A24:J24"/>
    <mergeCell ref="A11:G11"/>
    <mergeCell ref="H11:I11"/>
    <mergeCell ref="A12:C12"/>
    <mergeCell ref="D12:F12"/>
    <mergeCell ref="G12:G13"/>
    <mergeCell ref="I12:I13"/>
    <mergeCell ref="A13:F13"/>
    <mergeCell ref="A14:C14"/>
    <mergeCell ref="D14:E14"/>
    <mergeCell ref="F14:H14"/>
    <mergeCell ref="A15:J15"/>
    <mergeCell ref="A23:J23"/>
    <mergeCell ref="A8:D8"/>
    <mergeCell ref="E8:G8"/>
    <mergeCell ref="H8:I8"/>
    <mergeCell ref="A9:G9"/>
    <mergeCell ref="A10:C10"/>
    <mergeCell ref="D10:G10"/>
    <mergeCell ref="H10:I10"/>
    <mergeCell ref="A6:B6"/>
    <mergeCell ref="C6:G6"/>
    <mergeCell ref="I6:J6"/>
    <mergeCell ref="A7:C7"/>
    <mergeCell ref="D7:G7"/>
    <mergeCell ref="I7:J7"/>
    <mergeCell ref="A5:J5"/>
    <mergeCell ref="A1:J1"/>
    <mergeCell ref="A2:B2"/>
    <mergeCell ref="C2:D2"/>
    <mergeCell ref="A3:J3"/>
    <mergeCell ref="A4:J4"/>
  </mergeCells>
  <conditionalFormatting sqref="A17:A20">
    <cfRule type="expression" dxfId="483" priority="7" stopIfTrue="1">
      <formula>#REF!&gt;0</formula>
    </cfRule>
  </conditionalFormatting>
  <conditionalFormatting sqref="A21">
    <cfRule type="expression" dxfId="482" priority="6" stopIfTrue="1">
      <formula>#REF!&gt;0</formula>
    </cfRule>
  </conditionalFormatting>
  <conditionalFormatting sqref="G17">
    <cfRule type="expression" dxfId="481" priority="5" stopIfTrue="1">
      <formula>#REF!&gt;0</formula>
    </cfRule>
  </conditionalFormatting>
  <conditionalFormatting sqref="G18">
    <cfRule type="expression" dxfId="480" priority="4" stopIfTrue="1">
      <formula>#REF!&gt;0</formula>
    </cfRule>
  </conditionalFormatting>
  <conditionalFormatting sqref="G19">
    <cfRule type="expression" dxfId="479" priority="3" stopIfTrue="1">
      <formula>#REF!&gt;0</formula>
    </cfRule>
  </conditionalFormatting>
  <conditionalFormatting sqref="G20">
    <cfRule type="expression" dxfId="478" priority="2" stopIfTrue="1">
      <formula>#REF!&gt;0</formula>
    </cfRule>
  </conditionalFormatting>
  <conditionalFormatting sqref="G21">
    <cfRule type="expression" dxfId="477" priority="1" stopIfTrue="1">
      <formula>#REF!&gt;0</formula>
    </cfRule>
  </conditionalFormatting>
  <dataValidations count="43">
    <dataValidation type="list" allowBlank="1" showInputMessage="1" showErrorMessage="1" sqref="D12:F12" xr:uid="{00000000-0002-0000-0200-000000000000}">
      <formula1>"Emergency Management Performance Grant"</formula1>
    </dataValidation>
    <dataValidation type="list" allowBlank="1" showErrorMessage="1" promptTitle="8.Grant Year " prompt="Select Grant Year from Drop down List. " sqref="B18:B21 B17" xr:uid="{00000000-0002-0000-0200-000001000000}">
      <formula1>"2021, 2022, 2023, 2024"</formula1>
    </dataValidation>
    <dataValidation allowBlank="1" errorTitle="Payment Address Zip Code" error="Please enter the complete nine digit zip code" promptTitle="Payment Mailing Zip code +4" prompt="Please enter the complete nine diget zip code for the payment mailing address" sqref="J27" xr:uid="{00000000-0002-0000-0200-000002000000}"/>
    <dataValidation allowBlank="1" showErrorMessage="1" sqref="D27:E27" xr:uid="{00000000-0002-0000-0200-000003000000}"/>
    <dataValidation allowBlank="1" showInputMessage="1" sqref="H7 A17" xr:uid="{00000000-0002-0000-0200-000004000000}"/>
    <dataValidation allowBlank="1" showInputMessage="1" showErrorMessage="1" promptTitle="For Cal OES Use Only" prompt="Do not enter information. " sqref="C2" xr:uid="{00000000-0002-0000-0200-000005000000}"/>
    <dataValidation type="list" allowBlank="1" showErrorMessage="1" promptTitle="Indirect Cost Rate" prompt="Choose the Indirect Cost Rate (ICR) that will be used for the grant.  If using a Federally Approved Indirect Cost Rate, enter the rate in the following field." sqref="D14:E14" xr:uid="{00000000-0002-0000-0200-000006000000}">
      <formula1>"(Select), N/A, 10% de Minimus, Federally Approved ICR"</formula1>
    </dataValidation>
    <dataValidation allowBlank="1" showErrorMessage="1" promptTitle="1. Subrecipient Name" prompt="The Subrecipient is the unit of government or community based organization (CBO) that will have legal responsibility for these grant funds. The Subrecpient name must be their legal name that they have registered with the IRS." sqref="C6:G6" xr:uid="{00000000-0002-0000-0200-000007000000}"/>
    <dataValidation allowBlank="1" showErrorMessage="1" promptTitle="2. Implementing Agency" prompt="Enter the Implementing Agency name." sqref="D7:G7" xr:uid="{00000000-0002-0000-0200-000008000000}"/>
    <dataValidation allowBlank="1" showErrorMessage="1" promptTitle="3. Implementing Agency Address" prompt="Enter the street address of the Implementing Agency." sqref="E8:G8" xr:uid="{00000000-0002-0000-0200-000009000000}"/>
    <dataValidation allowBlank="1" showErrorMessage="1" promptTitle="Implementing Agency City" prompt="Enter the city of the Implementing Agency." sqref="H8:I8" xr:uid="{00000000-0002-0000-0200-00000A000000}"/>
    <dataValidation type="textLength" allowBlank="1" showErrorMessage="1" errorTitle="Implementing Agency Zip Code +4" error="Please enter the complete nine digit zip code" promptTitle="Implementing Agency Zip Code" prompt="Enter the Zip code +4 of the Implementing Agency." sqref="J8" xr:uid="{00000000-0002-0000-0200-00000B000000}">
      <formula1>9</formula1>
      <formula2>10</formula2>
    </dataValidation>
    <dataValidation type="textLength" allowBlank="1" showErrorMessage="1" errorTitle="Location of Project Zip Code" error="Please enter the complete nine digit zip code. " promptTitle="Location of Project Zip Code" prompt="Please enter the complete nine diget zip code" sqref="J10" xr:uid="{00000000-0002-0000-0200-00000C000000}">
      <formula1>9</formula1>
      <formula2>10</formula2>
    </dataValidation>
    <dataValidation operator="greaterThanOrEqual" allowBlank="1" showErrorMessage="1" errorTitle="Performance Start Date" error="Enter beginning date of the performance period for the grant. (mm/dd/yy)" promptTitle="6. Performance Period Start Date" prompt="Enter beginning date of the performance period for the grant. (mm/dd/yy)" sqref="H12" xr:uid="{00000000-0002-0000-0200-00000D000000}"/>
    <dataValidation operator="greaterThan" allowBlank="1" showErrorMessage="1" errorTitle="Performance Period End Date" error="Enter the end date of the performance period for the grant. (mm/dd/yy)" promptTitle="Performance Period End Date" prompt="Enter the end date of the performance period for the grant. (mm/dd/yy)" sqref="J12" xr:uid="{00000000-0002-0000-0200-00000E000000}"/>
    <dataValidation type="textLength" allowBlank="1" showErrorMessage="1" promptTitle="Federally Approved ICR %" prompt="If your Indirect Cost is Fedarally approved, please enter your Federally approved ICR." sqref="I14" xr:uid="{00000000-0002-0000-0200-00000F000000}">
      <formula1>0</formula1>
      <formula2>100</formula2>
    </dataValidation>
    <dataValidation allowBlank="1" showErrorMessage="1" promptTitle="Location of Project County" prompt="Enter the County/Operational Area where the project is located. " sqref="H10" xr:uid="{00000000-0002-0000-0200-000010000000}"/>
    <dataValidation allowBlank="1" showErrorMessage="1" promptTitle="Certification and Public Records" prompt="Please read item number 13. Certification Found in Row 23A and 14. CA Public Records Act (Found in Row 24A , before signing this document _x000a_" sqref="A23:J23" xr:uid="{00000000-0002-0000-0200-000011000000}"/>
    <dataValidation type="whole" operator="greaterThanOrEqual" allowBlank="1" showErrorMessage="1" promptTitle="12A.  State Funds" prompt="If the fund soure selected for number 12  is a State Fund, please provide amount funded. " sqref="D21" xr:uid="{00000000-0002-0000-0200-000012000000}">
      <formula1>0</formula1>
    </dataValidation>
    <dataValidation type="whole" operator="greaterThanOrEqual" allowBlank="1" showErrorMessage="1" promptTitle="11A.  State Funds" prompt="If the fund soure selected for number 11 is a State Fund, please provide amount funded. " sqref="D20" xr:uid="{00000000-0002-0000-0200-000013000000}">
      <formula1>0</formula1>
    </dataValidation>
    <dataValidation type="whole" operator="greaterThanOrEqual" allowBlank="1" showErrorMessage="1" promptTitle="10A.  State Funds" prompt="If the fund soure selected for number 10 is a State Fund, please provide amount funded. " sqref="D19" xr:uid="{00000000-0002-0000-0200-000014000000}">
      <formula1>0</formula1>
    </dataValidation>
    <dataValidation type="whole" operator="greaterThanOrEqual" allowBlank="1" showErrorMessage="1" promptTitle="9A.  State Funds" prompt="If the fund soure selected for number 9 is a State Fund, please provide amount funded. " sqref="D18" xr:uid="{00000000-0002-0000-0200-000015000000}">
      <formula1>0</formula1>
    </dataValidation>
    <dataValidation type="whole" operator="greaterThanOrEqual" allowBlank="1" showErrorMessage="1" promptTitle="8A.  State Funds" prompt="If the fund soure selected for number 8  is a State Fund, please provide amount funded. " sqref="D17" xr:uid="{00000000-0002-0000-0200-000016000000}">
      <formula1>0</formula1>
    </dataValidation>
    <dataValidation type="whole" operator="greaterThanOrEqual" allowBlank="1" showErrorMessage="1" promptTitle="12B. Federal Funds" prompt="If the fund soure selected for number 12 is a Federal Fund, please provide amount funded. " sqref="E21" xr:uid="{00000000-0002-0000-0200-000017000000}">
      <formula1>0</formula1>
    </dataValidation>
    <dataValidation type="whole" operator="greaterThanOrEqual" allowBlank="1" showErrorMessage="1" promptTitle="11B. Federal Funds" prompt="If the fund soure selected for number 11  is a Federal Fund, please provide amount funded. " sqref="E20" xr:uid="{00000000-0002-0000-0200-000018000000}">
      <formula1>0</formula1>
    </dataValidation>
    <dataValidation type="whole" operator="greaterThanOrEqual" allowBlank="1" showErrorMessage="1" promptTitle="10B. Federal Funds" prompt="If the fund soure selected for number 10 is a Federal Fund, please provide amount funded. " sqref="E19" xr:uid="{00000000-0002-0000-0200-000019000000}">
      <formula1>0</formula1>
    </dataValidation>
    <dataValidation type="whole" operator="greaterThanOrEqual" allowBlank="1" showErrorMessage="1" promptTitle="9B. Federal Funds" prompt="If the fund soure selected for number 9 is a Federal Fund, please provide amount funded. " sqref="E18" xr:uid="{00000000-0002-0000-0200-00001A000000}">
      <formula1>0</formula1>
    </dataValidation>
    <dataValidation type="whole" operator="greaterThanOrEqual" allowBlank="1" showErrorMessage="1" promptTitle="8B. Federal Funds" prompt="If the fund soure selected for number 8  is a Federal Fund, please provide amount funded. " sqref="E17" xr:uid="{00000000-0002-0000-0200-00001B000000}">
      <formula1>0</formula1>
    </dataValidation>
    <dataValidation type="whole" operator="greaterThanOrEqual" allowBlank="1" showErrorMessage="1" promptTitle="12D. Cash Match" prompt="Cash Match for fund source selected on number 12." sqref="G21" xr:uid="{00000000-0002-0000-0200-00001C000000}">
      <formula1>0</formula1>
    </dataValidation>
    <dataValidation type="whole" operator="greaterThanOrEqual" allowBlank="1" showErrorMessage="1" promptTitle="11D. Cash Match" prompt="Cash Match for fund source selected on number 11." sqref="G20" xr:uid="{00000000-0002-0000-0200-00001D000000}">
      <formula1>0</formula1>
    </dataValidation>
    <dataValidation type="whole" operator="greaterThanOrEqual" allowBlank="1" showErrorMessage="1" promptTitle="10D. Cash Match" prompt="Cash Match for fund source selected on number 10." sqref="G19" xr:uid="{00000000-0002-0000-0200-00001E000000}">
      <formula1>0</formula1>
    </dataValidation>
    <dataValidation type="whole" operator="greaterThanOrEqual" allowBlank="1" showErrorMessage="1" promptTitle="9D. Cash Match" prompt="Cash Match for fund source selected on number 9." sqref="G18" xr:uid="{00000000-0002-0000-0200-00001F000000}">
      <formula1>0</formula1>
    </dataValidation>
    <dataValidation type="whole" operator="greaterThanOrEqual" allowBlank="1" showErrorMessage="1" promptTitle="8D. Cash Match" prompt="Cash Match for fund source selected on number 8." sqref="G17" xr:uid="{00000000-0002-0000-0200-000020000000}">
      <formula1>0</formula1>
    </dataValidation>
    <dataValidation type="whole" operator="greaterThanOrEqual" allowBlank="1" showErrorMessage="1" promptTitle="12F. Total Match " prompt="In-Kind Match for the fund source selected on number 12. " sqref="H21" xr:uid="{00000000-0002-0000-0200-000021000000}">
      <formula1>0</formula1>
    </dataValidation>
    <dataValidation type="whole" operator="greaterThanOrEqual" allowBlank="1" showErrorMessage="1" promptTitle="11F. Total Match " prompt="In-Kind Match for the fund source selected on number 11. " sqref="H20" xr:uid="{00000000-0002-0000-0200-000022000000}">
      <formula1>0</formula1>
    </dataValidation>
    <dataValidation type="whole" operator="greaterThanOrEqual" allowBlank="1" showErrorMessage="1" promptTitle="10F. Total Match " prompt="In-Kind Match for the fund source selected on number 10. " sqref="H19" xr:uid="{00000000-0002-0000-0200-000023000000}">
      <formula1>0</formula1>
    </dataValidation>
    <dataValidation type="whole" operator="greaterThanOrEqual" allowBlank="1" showErrorMessage="1" promptTitle="9F. Total Match " prompt="In-Kind Match for the fund source selected on number 9. " sqref="H18" xr:uid="{00000000-0002-0000-0200-000024000000}">
      <formula1>0</formula1>
    </dataValidation>
    <dataValidation type="whole" operator="greaterThanOrEqual" allowBlank="1" showErrorMessage="1" promptTitle="8F. Total Match " prompt="In-Kind Match for the fund source selected on number 8. " sqref="H17" xr:uid="{00000000-0002-0000-0200-000025000000}">
      <formula1>0</formula1>
    </dataValidation>
    <dataValidation allowBlank="1" showErrorMessage="1" errorTitle="Signature Date" error="Enter the signature date this document is signed. (mm/dd/yy)" promptTitle="Signature Date." prompt="Enter the signature date this document is signed. (mm/dd/yy)" sqref="H28:J28" xr:uid="{00000000-0002-0000-0200-000026000000}"/>
    <dataValidation allowBlank="1" showErrorMessage="1" promptTitle="City" prompt="Enter the city of the payment mailing address." sqref="G27:H27" xr:uid="{00000000-0002-0000-0200-000027000000}"/>
    <dataValidation operator="equal" allowBlank="1" showErrorMessage="1" errorTitle="Federal Employee ID Number" error="Enter the full nine digit Federal Employer ID number for the Implementing Agency.(XX-XXXXXXXX)" promptTitle="Federal Employee ID Number" prompt="Enter the full nine digit Federal Employer ID number for the Implementing Agency." sqref="E29:F29" xr:uid="{00000000-0002-0000-0200-000028000000}"/>
    <dataValidation allowBlank="1" showErrorMessage="1" promptTitle="For Cal OES Use Only" prompt="Do not enter information." sqref="J2 F2" xr:uid="{00000000-0002-0000-0200-000029000000}"/>
    <dataValidation type="list" allowBlank="1" showErrorMessage="1" promptTitle="8. Fund Source" prompt="Select the Fund Source from Dropdown List. " sqref="C17:C21" xr:uid="{00000000-0002-0000-0200-00002A000000}">
      <formula1>"EMPG"</formula1>
    </dataValidation>
  </dataValidations>
  <printOptions horizontalCentered="1"/>
  <pageMargins left="0.15" right="0.15" top="0.5" bottom="0.5" header="0.15" footer="0.15"/>
  <pageSetup scale="52" fitToHeight="0" orientation="portrait"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Gothic,Regular"&amp;8Grant Subaward Face Sheet Cal OES 2-101 (Revised 05/2023)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AInfo">
    <tabColor rgb="FFC598F2"/>
    <pageSetUpPr fitToPage="1"/>
  </sheetPr>
  <dimension ref="A1:H23"/>
  <sheetViews>
    <sheetView showGridLines="0" showZeros="0" zoomScale="65" zoomScaleNormal="65" zoomScaleSheetLayoutView="50" zoomScalePageLayoutView="40" workbookViewId="0">
      <selection sqref="A1:H1"/>
    </sheetView>
  </sheetViews>
  <sheetFormatPr defaultColWidth="9.109375" defaultRowHeight="13.2" x14ac:dyDescent="0.25"/>
  <cols>
    <col min="1" max="1" width="22.6640625" customWidth="1"/>
    <col min="2" max="2" width="39.33203125" customWidth="1"/>
    <col min="3" max="3" width="40.6640625" customWidth="1"/>
    <col min="4" max="4" width="55.6640625" customWidth="1"/>
    <col min="5" max="5" width="30.6640625" customWidth="1"/>
    <col min="6" max="6" width="20.6640625" customWidth="1"/>
    <col min="7" max="7" width="24.6640625" customWidth="1"/>
    <col min="8" max="8" width="65.6640625" customWidth="1"/>
  </cols>
  <sheetData>
    <row r="1" spans="1:8" ht="35.1" customHeight="1" x14ac:dyDescent="0.25">
      <c r="A1" s="684" t="s">
        <v>126</v>
      </c>
      <c r="B1" s="684"/>
      <c r="C1" s="684"/>
      <c r="D1" s="684"/>
      <c r="E1" s="684"/>
      <c r="F1" s="684"/>
      <c r="G1" s="684"/>
      <c r="H1" s="684"/>
    </row>
    <row r="2" spans="1:8" ht="30" customHeight="1" x14ac:dyDescent="0.35">
      <c r="A2" s="498">
        <f>Facesheet!$C$6</f>
        <v>0</v>
      </c>
      <c r="B2" s="498"/>
      <c r="C2" s="498"/>
      <c r="D2" s="498"/>
      <c r="E2" s="498"/>
      <c r="F2" s="498"/>
      <c r="G2" s="500" t="s">
        <v>325</v>
      </c>
      <c r="H2" s="503"/>
    </row>
    <row r="3" spans="1:8" ht="30" customHeight="1" x14ac:dyDescent="0.4">
      <c r="A3" s="499">
        <f>Facesheet!$F$2</f>
        <v>0</v>
      </c>
      <c r="B3" s="499"/>
      <c r="C3" s="499"/>
      <c r="D3" s="499"/>
      <c r="E3" s="499"/>
      <c r="F3" s="499"/>
      <c r="G3" s="538" t="s">
        <v>629</v>
      </c>
      <c r="H3" s="503"/>
    </row>
    <row r="4" spans="1:8" ht="30" customHeight="1" x14ac:dyDescent="0.25">
      <c r="A4" s="501" t="str">
        <f>Facesheet!$J$2</f>
        <v>2023-0006</v>
      </c>
      <c r="B4" s="502"/>
      <c r="C4" s="502"/>
      <c r="D4" s="502"/>
      <c r="E4" s="502"/>
      <c r="F4" s="502"/>
      <c r="G4" s="249" t="s">
        <v>470</v>
      </c>
      <c r="H4" s="250"/>
    </row>
    <row r="5" spans="1:8" ht="50.1" customHeight="1" x14ac:dyDescent="0.25">
      <c r="A5" s="685"/>
      <c r="B5" s="685"/>
      <c r="C5" s="685"/>
      <c r="D5" s="685"/>
      <c r="E5" s="685"/>
      <c r="F5" s="685"/>
      <c r="G5" s="685"/>
      <c r="H5" s="685"/>
    </row>
    <row r="6" spans="1:8" ht="39.9" customHeight="1" x14ac:dyDescent="0.25">
      <c r="A6" s="508" t="s">
        <v>609</v>
      </c>
      <c r="B6" s="508" t="s">
        <v>374</v>
      </c>
      <c r="C6" s="508" t="s">
        <v>17</v>
      </c>
      <c r="D6" s="508" t="s">
        <v>610</v>
      </c>
      <c r="E6" s="508" t="s">
        <v>56</v>
      </c>
      <c r="F6" s="508" t="s">
        <v>57</v>
      </c>
      <c r="G6" s="508" t="s">
        <v>54</v>
      </c>
      <c r="H6" s="508" t="s">
        <v>55</v>
      </c>
    </row>
    <row r="7" spans="1:8" ht="39.9" customHeight="1" x14ac:dyDescent="0.25">
      <c r="A7" s="224"/>
      <c r="B7" s="224"/>
      <c r="C7" s="224"/>
      <c r="D7" s="224"/>
      <c r="E7" s="224"/>
      <c r="F7" s="225"/>
      <c r="G7" s="226"/>
      <c r="H7" s="227"/>
    </row>
    <row r="8" spans="1:8" ht="39.9" customHeight="1" x14ac:dyDescent="0.25">
      <c r="A8" s="224"/>
      <c r="B8" s="224"/>
      <c r="C8" s="224"/>
      <c r="D8" s="224"/>
      <c r="E8" s="224"/>
      <c r="F8" s="225"/>
      <c r="G8" s="226"/>
      <c r="H8" s="227"/>
    </row>
    <row r="9" spans="1:8" ht="39.9" customHeight="1" x14ac:dyDescent="0.25">
      <c r="A9" s="224"/>
      <c r="B9" s="224"/>
      <c r="C9" s="224"/>
      <c r="D9" s="224"/>
      <c r="E9" s="224"/>
      <c r="F9" s="225"/>
      <c r="G9" s="226"/>
      <c r="H9" s="227"/>
    </row>
    <row r="10" spans="1:8" ht="39.9" customHeight="1" x14ac:dyDescent="0.25">
      <c r="A10" s="224"/>
      <c r="B10" s="224"/>
      <c r="C10" s="224"/>
      <c r="D10" s="224"/>
      <c r="E10" s="224"/>
      <c r="F10" s="225"/>
      <c r="G10" s="226"/>
      <c r="H10" s="227"/>
    </row>
    <row r="11" spans="1:8" ht="39.9" customHeight="1" x14ac:dyDescent="0.25">
      <c r="A11" s="224"/>
      <c r="B11" s="224"/>
      <c r="C11" s="224"/>
      <c r="D11" s="224"/>
      <c r="E11" s="224"/>
      <c r="F11" s="225"/>
      <c r="G11" s="226"/>
      <c r="H11" s="227"/>
    </row>
    <row r="12" spans="1:8" ht="39.9" customHeight="1" x14ac:dyDescent="0.25">
      <c r="A12" s="224"/>
      <c r="B12" s="224"/>
      <c r="C12" s="224"/>
      <c r="D12" s="224"/>
      <c r="E12" s="224"/>
      <c r="F12" s="225"/>
      <c r="G12" s="226"/>
      <c r="H12" s="227"/>
    </row>
    <row r="13" spans="1:8" ht="28.5" hidden="1" customHeight="1" x14ac:dyDescent="0.25">
      <c r="A13" s="228" t="s">
        <v>357</v>
      </c>
      <c r="B13" s="229"/>
      <c r="C13" s="229"/>
      <c r="D13" s="229"/>
      <c r="E13" s="229"/>
      <c r="F13" s="229"/>
      <c r="G13" s="229"/>
      <c r="H13" s="230">
        <f>SUBTOTAL(103,Table_AAInfo1[Email])</f>
        <v>0</v>
      </c>
    </row>
    <row r="14" spans="1:8" ht="39.9" customHeight="1" x14ac:dyDescent="0.25">
      <c r="A14" s="683" t="s">
        <v>611</v>
      </c>
      <c r="B14" s="683"/>
      <c r="C14" s="683"/>
      <c r="D14" s="683"/>
      <c r="E14" s="683"/>
      <c r="F14" s="683"/>
      <c r="G14" s="683"/>
      <c r="H14" s="683"/>
    </row>
    <row r="15" spans="1:8" ht="39.9" customHeight="1" x14ac:dyDescent="0.25">
      <c r="A15" s="682"/>
      <c r="B15" s="682"/>
      <c r="C15" s="682"/>
      <c r="D15" s="682"/>
      <c r="E15" s="682"/>
      <c r="F15" s="682"/>
      <c r="G15" s="682"/>
      <c r="H15" s="682"/>
    </row>
    <row r="16" spans="1:8" ht="39.9" customHeight="1" x14ac:dyDescent="0.25">
      <c r="A16" s="508" t="s">
        <v>609</v>
      </c>
      <c r="B16" s="508" t="s">
        <v>576</v>
      </c>
      <c r="C16" s="508" t="s">
        <v>17</v>
      </c>
      <c r="D16" s="508" t="s">
        <v>610</v>
      </c>
      <c r="E16" s="508" t="s">
        <v>56</v>
      </c>
      <c r="F16" s="508" t="s">
        <v>57</v>
      </c>
      <c r="G16" s="508" t="s">
        <v>54</v>
      </c>
      <c r="H16" s="508" t="s">
        <v>55</v>
      </c>
    </row>
    <row r="17" spans="1:8" ht="39.9" customHeight="1" x14ac:dyDescent="0.25">
      <c r="A17" s="224"/>
      <c r="B17" s="224"/>
      <c r="C17" s="224"/>
      <c r="D17" s="224"/>
      <c r="E17" s="224"/>
      <c r="F17" s="225"/>
      <c r="G17" s="226"/>
      <c r="H17" s="227"/>
    </row>
    <row r="18" spans="1:8" ht="39.9" customHeight="1" x14ac:dyDescent="0.25">
      <c r="A18" s="224"/>
      <c r="B18" s="224"/>
      <c r="C18" s="224"/>
      <c r="D18" s="224"/>
      <c r="E18" s="224"/>
      <c r="F18" s="225"/>
      <c r="G18" s="226"/>
      <c r="H18" s="227"/>
    </row>
    <row r="19" spans="1:8" ht="39.9" customHeight="1" x14ac:dyDescent="0.25">
      <c r="A19" s="224"/>
      <c r="B19" s="224"/>
      <c r="C19" s="224"/>
      <c r="D19" s="224"/>
      <c r="E19" s="224"/>
      <c r="F19" s="225"/>
      <c r="G19" s="226"/>
      <c r="H19" s="227"/>
    </row>
    <row r="20" spans="1:8" ht="39.9" customHeight="1" x14ac:dyDescent="0.25">
      <c r="A20" s="224"/>
      <c r="B20" s="224"/>
      <c r="C20" s="224"/>
      <c r="D20" s="224"/>
      <c r="E20" s="224"/>
      <c r="F20" s="225"/>
      <c r="G20" s="226"/>
      <c r="H20" s="227"/>
    </row>
    <row r="21" spans="1:8" ht="39.9" customHeight="1" x14ac:dyDescent="0.25">
      <c r="A21" s="224"/>
      <c r="B21" s="224"/>
      <c r="C21" s="224"/>
      <c r="D21" s="224"/>
      <c r="E21" s="224"/>
      <c r="F21" s="225"/>
      <c r="G21" s="226"/>
      <c r="H21" s="227"/>
    </row>
    <row r="22" spans="1:8" ht="39.9" hidden="1" customHeight="1" x14ac:dyDescent="0.25">
      <c r="A22" s="224" t="s">
        <v>357</v>
      </c>
      <c r="B22" s="224"/>
      <c r="C22" s="224"/>
      <c r="D22" s="224"/>
      <c r="E22" s="224"/>
      <c r="F22" s="224"/>
      <c r="G22" s="224"/>
      <c r="H22" s="231">
        <f>SUBTOTAL(103,Table_AAInfo2[Email])</f>
        <v>0</v>
      </c>
    </row>
    <row r="23" spans="1:8" ht="39.9" customHeight="1" x14ac:dyDescent="0.25">
      <c r="A23" s="2"/>
      <c r="B23" s="3"/>
      <c r="C23" s="3"/>
      <c r="D23" s="3"/>
      <c r="E23" s="3"/>
      <c r="F23" s="3"/>
      <c r="G23" s="3"/>
      <c r="H23" s="3"/>
    </row>
  </sheetData>
  <sheetProtection formatColumns="0" sort="0" autoFilter="0"/>
  <mergeCells count="4">
    <mergeCell ref="A15:H15"/>
    <mergeCell ref="A14:H14"/>
    <mergeCell ref="A1:H1"/>
    <mergeCell ref="A5:H5"/>
  </mergeCells>
  <phoneticPr fontId="2" type="noConversion"/>
  <dataValidations count="1">
    <dataValidation type="list" allowBlank="1" showInputMessage="1" showErrorMessage="1" sqref="H2" xr:uid="{19967936-641C-4E10-852A-EF7F097E428B}">
      <formula1>"Application, Modification"</formula1>
    </dataValidation>
  </dataValidations>
  <printOptions horizontalCentered="1"/>
  <pageMargins left="0.15" right="0.15" top="0.5" bottom="0.5" header="0.15" footer="0.15"/>
  <pageSetup scale="46"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rojectLedger">
    <tabColor rgb="FF7DBADF"/>
    <pageSetUpPr fitToPage="1"/>
  </sheetPr>
  <dimension ref="A1:AA73"/>
  <sheetViews>
    <sheetView showGridLines="0" showZeros="0" zoomScale="65" zoomScaleNormal="65" zoomScaleSheetLayoutView="50" workbookViewId="0">
      <pane ySplit="9" topLeftCell="A10" activePane="bottomLeft" state="frozen"/>
      <selection sqref="A1:Q1"/>
      <selection pane="bottomLeft" sqref="A1:Q1"/>
    </sheetView>
  </sheetViews>
  <sheetFormatPr defaultColWidth="9.109375" defaultRowHeight="26.25" customHeight="1" x14ac:dyDescent="0.25"/>
  <cols>
    <col min="1" max="1" width="12.6640625" customWidth="1"/>
    <col min="2" max="2" width="15.6640625" customWidth="1"/>
    <col min="3" max="3" width="12.6640625" customWidth="1"/>
    <col min="4" max="4" width="30.6640625" customWidth="1"/>
    <col min="5" max="5" width="65.6640625" customWidth="1"/>
    <col min="6" max="6" width="18.6640625" customWidth="1"/>
    <col min="7" max="7" width="25.6640625" customWidth="1"/>
    <col min="8" max="8" width="22.88671875" customWidth="1"/>
    <col min="9" max="9" width="15.6640625" customWidth="1"/>
    <col min="10" max="10" width="21.5546875" customWidth="1"/>
    <col min="11" max="11" width="22.44140625" customWidth="1"/>
    <col min="12" max="12" width="22.5546875" customWidth="1"/>
    <col min="13" max="17" width="20.6640625" customWidth="1"/>
    <col min="18" max="18" width="15.109375" hidden="1" customWidth="1"/>
    <col min="19" max="19" width="17.44140625" hidden="1" customWidth="1"/>
    <col min="20" max="27" width="15.6640625" hidden="1" customWidth="1"/>
  </cols>
  <sheetData>
    <row r="1" spans="1:27" ht="35.1" customHeight="1" x14ac:dyDescent="0.25">
      <c r="A1" s="688" t="s">
        <v>0</v>
      </c>
      <c r="B1" s="689"/>
      <c r="C1" s="689"/>
      <c r="D1" s="689"/>
      <c r="E1" s="689"/>
      <c r="F1" s="689"/>
      <c r="G1" s="689"/>
      <c r="H1" s="689"/>
      <c r="I1" s="689"/>
      <c r="J1" s="689"/>
      <c r="K1" s="689"/>
      <c r="L1" s="689"/>
      <c r="M1" s="689"/>
      <c r="N1" s="689"/>
      <c r="O1" s="689"/>
      <c r="P1" s="689"/>
      <c r="Q1" s="689"/>
      <c r="R1" s="82"/>
      <c r="S1" s="82"/>
      <c r="T1" s="163"/>
      <c r="U1" s="163"/>
      <c r="V1" s="163"/>
      <c r="W1" s="163"/>
      <c r="X1" s="163"/>
      <c r="Y1" s="163"/>
      <c r="Z1" s="163"/>
      <c r="AA1" s="163"/>
    </row>
    <row r="2" spans="1:27" ht="30" customHeight="1" x14ac:dyDescent="0.35">
      <c r="A2" s="707">
        <f>Facesheet!$C$6</f>
        <v>0</v>
      </c>
      <c r="B2" s="707"/>
      <c r="C2" s="707"/>
      <c r="D2" s="707"/>
      <c r="E2" s="707"/>
      <c r="F2" s="707"/>
      <c r="G2" s="707"/>
      <c r="H2" s="707"/>
      <c r="I2" s="707"/>
      <c r="J2" s="707"/>
      <c r="K2" s="707"/>
      <c r="L2" s="707"/>
      <c r="M2" s="708"/>
      <c r="N2" s="696" t="s">
        <v>325</v>
      </c>
      <c r="O2" s="697"/>
      <c r="P2" s="692"/>
      <c r="Q2" s="693"/>
      <c r="R2" s="164"/>
      <c r="S2" s="164"/>
      <c r="T2" s="164"/>
      <c r="U2" s="164"/>
      <c r="V2" s="164"/>
      <c r="W2" s="164"/>
      <c r="X2" s="164"/>
      <c r="Y2" s="164"/>
      <c r="Z2" s="164"/>
      <c r="AA2" s="164"/>
    </row>
    <row r="3" spans="1:27" ht="30" customHeight="1" x14ac:dyDescent="0.4">
      <c r="A3" s="709"/>
      <c r="B3" s="709"/>
      <c r="C3" s="709"/>
      <c r="D3" s="709"/>
      <c r="E3" s="709"/>
      <c r="F3" s="709"/>
      <c r="G3" s="709"/>
      <c r="H3" s="709"/>
      <c r="I3" s="709"/>
      <c r="J3" s="709"/>
      <c r="K3" s="709"/>
      <c r="L3" s="709"/>
      <c r="M3" s="709"/>
      <c r="N3" s="698" t="s">
        <v>629</v>
      </c>
      <c r="O3" s="699"/>
      <c r="P3" s="694"/>
      <c r="Q3" s="695"/>
      <c r="R3" s="165"/>
      <c r="S3" s="165"/>
      <c r="T3" s="165"/>
      <c r="U3" s="165"/>
      <c r="V3" s="165"/>
      <c r="W3" s="165"/>
      <c r="X3" s="165"/>
      <c r="Y3" s="165"/>
      <c r="Z3" s="165"/>
      <c r="AA3" s="165"/>
    </row>
    <row r="4" spans="1:27" ht="30" customHeight="1" x14ac:dyDescent="0.25">
      <c r="A4" s="710" t="str">
        <f>Facesheet!$J$2</f>
        <v>2023-0006</v>
      </c>
      <c r="B4" s="710"/>
      <c r="C4" s="710"/>
      <c r="D4" s="710"/>
      <c r="E4" s="710"/>
      <c r="F4" s="710"/>
      <c r="G4" s="710"/>
      <c r="H4" s="710"/>
      <c r="I4" s="710"/>
      <c r="J4" s="419" t="s">
        <v>585</v>
      </c>
      <c r="K4" s="420" t="s">
        <v>605</v>
      </c>
      <c r="L4" s="420" t="s">
        <v>606</v>
      </c>
      <c r="M4" s="414"/>
      <c r="N4" s="696" t="s">
        <v>216</v>
      </c>
      <c r="O4" s="705"/>
      <c r="P4" s="701">
        <f>Facesheet!$H$12</f>
        <v>45108</v>
      </c>
      <c r="Q4" s="702"/>
      <c r="R4" s="165"/>
      <c r="S4" s="165"/>
      <c r="T4" s="165"/>
      <c r="U4" s="165"/>
      <c r="V4" s="165"/>
      <c r="W4" s="165"/>
      <c r="X4" s="165"/>
      <c r="Y4" s="165"/>
      <c r="Z4" s="165"/>
      <c r="AA4" s="165"/>
    </row>
    <row r="5" spans="1:27" ht="30" customHeight="1" x14ac:dyDescent="0.25">
      <c r="A5" s="686"/>
      <c r="B5" s="686"/>
      <c r="C5" s="686"/>
      <c r="D5" s="686"/>
      <c r="E5" s="686"/>
      <c r="F5" s="686"/>
      <c r="G5" s="686"/>
      <c r="H5" s="686"/>
      <c r="I5" s="687"/>
      <c r="J5" s="421">
        <f>Facesheet!$E$22</f>
        <v>0</v>
      </c>
      <c r="K5" s="422">
        <f>SUMIF(RangeSolutionArea, "M&amp;A",RangeApproved)</f>
        <v>0</v>
      </c>
      <c r="L5" s="423">
        <f>IFERROR(Table1[[#This Row],[Total M&amp;A Expended]]/TotalApproved,0)</f>
        <v>0</v>
      </c>
      <c r="M5" s="415"/>
      <c r="N5" s="696" t="s">
        <v>217</v>
      </c>
      <c r="O5" s="705"/>
      <c r="P5" s="703">
        <f>Facesheet!$J$12</f>
        <v>45838</v>
      </c>
      <c r="Q5" s="704"/>
      <c r="R5" s="165"/>
      <c r="S5" s="165"/>
      <c r="T5" s="165"/>
      <c r="U5" s="165"/>
      <c r="V5" s="165"/>
      <c r="W5" s="165"/>
      <c r="X5" s="165"/>
      <c r="Y5" s="165"/>
      <c r="Z5" s="165"/>
      <c r="AA5" s="165"/>
    </row>
    <row r="6" spans="1:27" ht="30" customHeight="1" x14ac:dyDescent="0.25">
      <c r="A6" s="690"/>
      <c r="B6" s="690"/>
      <c r="C6" s="690"/>
      <c r="D6" s="690"/>
      <c r="E6" s="690"/>
      <c r="F6" s="690"/>
      <c r="G6" s="690"/>
      <c r="H6" s="690"/>
      <c r="I6" s="690"/>
      <c r="J6" s="690"/>
      <c r="K6" s="690"/>
      <c r="L6" s="690"/>
      <c r="M6" s="691"/>
      <c r="N6" s="706" t="s">
        <v>470</v>
      </c>
      <c r="O6" s="706"/>
      <c r="P6" s="700"/>
      <c r="Q6" s="700"/>
      <c r="R6" s="166"/>
      <c r="S6" s="166"/>
      <c r="T6" s="166"/>
      <c r="U6" s="166"/>
      <c r="V6" s="166"/>
      <c r="W6" s="166"/>
      <c r="X6" s="166"/>
      <c r="Y6" s="166"/>
      <c r="Z6" s="166"/>
      <c r="AA6" s="166"/>
    </row>
    <row r="7" spans="1:27" ht="50.1" customHeight="1" x14ac:dyDescent="0.25">
      <c r="A7" s="417" t="s">
        <v>209</v>
      </c>
      <c r="B7" s="417" t="s">
        <v>327</v>
      </c>
      <c r="C7" s="417" t="s">
        <v>25</v>
      </c>
      <c r="D7" s="417" t="s">
        <v>258</v>
      </c>
      <c r="E7" s="417" t="s">
        <v>241</v>
      </c>
      <c r="F7" s="417" t="s">
        <v>242</v>
      </c>
      <c r="G7" s="417" t="s">
        <v>207</v>
      </c>
      <c r="H7" s="417" t="s">
        <v>210</v>
      </c>
      <c r="I7" s="417" t="s">
        <v>211</v>
      </c>
      <c r="J7" s="417" t="s">
        <v>236</v>
      </c>
      <c r="K7" s="416" t="s">
        <v>259</v>
      </c>
      <c r="L7" s="416" t="s">
        <v>257</v>
      </c>
      <c r="M7" s="416" t="s">
        <v>243</v>
      </c>
      <c r="N7" s="416" t="s">
        <v>238</v>
      </c>
      <c r="O7" s="416" t="s">
        <v>467</v>
      </c>
      <c r="P7" s="416" t="s">
        <v>219</v>
      </c>
      <c r="Q7" s="416" t="s">
        <v>428</v>
      </c>
      <c r="R7" s="169" t="s">
        <v>439</v>
      </c>
      <c r="S7" s="169" t="s">
        <v>440</v>
      </c>
      <c r="T7" s="169" t="s">
        <v>441</v>
      </c>
      <c r="U7" s="169" t="s">
        <v>442</v>
      </c>
      <c r="V7" s="169" t="s">
        <v>443</v>
      </c>
      <c r="W7" s="169" t="s">
        <v>444</v>
      </c>
      <c r="X7" s="169" t="s">
        <v>445</v>
      </c>
      <c r="Y7" s="169" t="s">
        <v>446</v>
      </c>
      <c r="Z7" s="169" t="s">
        <v>447</v>
      </c>
      <c r="AA7" s="169" t="s">
        <v>448</v>
      </c>
    </row>
    <row r="8" spans="1:27" ht="20.399999999999999" x14ac:dyDescent="0.25">
      <c r="A8" s="416"/>
      <c r="B8" s="416"/>
      <c r="C8" s="416">
        <v>0</v>
      </c>
      <c r="D8" s="416"/>
      <c r="E8" s="416"/>
      <c r="F8" s="416">
        <v>0</v>
      </c>
      <c r="G8" s="416">
        <v>0</v>
      </c>
      <c r="H8" s="416"/>
      <c r="I8" s="416"/>
      <c r="J8" s="416"/>
      <c r="K8" s="425">
        <f>SUM(RangeCost)</f>
        <v>0</v>
      </c>
      <c r="L8" s="425">
        <f>SUM(RangePrevious)</f>
        <v>0</v>
      </c>
      <c r="M8" s="425">
        <f>SUM(RangeThisRequest)</f>
        <v>0</v>
      </c>
      <c r="N8" s="425">
        <f>SUM(RangeApproved)</f>
        <v>0</v>
      </c>
      <c r="O8" s="425">
        <f>SUM(RangeProjectTotal)</f>
        <v>0</v>
      </c>
      <c r="P8" s="425">
        <f>SUM(RangeBalance)</f>
        <v>0</v>
      </c>
      <c r="Q8" s="426">
        <f>ROUNDDOWN(IFERROR(TotalApproved/TotalCost,0),3)</f>
        <v>0</v>
      </c>
      <c r="R8" s="418"/>
      <c r="S8" s="170"/>
      <c r="T8" s="170"/>
      <c r="U8" s="170"/>
      <c r="V8" s="170"/>
      <c r="W8" s="170"/>
      <c r="X8" s="170"/>
      <c r="Y8" s="170"/>
      <c r="Z8" s="170"/>
      <c r="AA8" s="170"/>
    </row>
    <row r="9" spans="1:27" ht="0.15" customHeight="1" x14ac:dyDescent="0.25">
      <c r="A9" s="257">
        <v>0</v>
      </c>
      <c r="B9" s="257">
        <v>0</v>
      </c>
      <c r="C9" s="257">
        <v>0</v>
      </c>
      <c r="D9" s="258">
        <v>0</v>
      </c>
      <c r="E9" s="258">
        <v>0</v>
      </c>
      <c r="F9" s="258">
        <v>0</v>
      </c>
      <c r="G9" s="258">
        <v>0</v>
      </c>
      <c r="H9" s="258">
        <v>0</v>
      </c>
      <c r="I9" s="258">
        <v>0</v>
      </c>
      <c r="J9" s="258">
        <v>0</v>
      </c>
      <c r="K9" s="413">
        <v>0</v>
      </c>
      <c r="L9" s="412">
        <v>0</v>
      </c>
      <c r="M9" s="412">
        <v>0</v>
      </c>
      <c r="N9" s="412">
        <v>0</v>
      </c>
      <c r="O9" s="412">
        <v>0</v>
      </c>
      <c r="P9" s="194">
        <v>0</v>
      </c>
      <c r="Q9" s="424">
        <v>0</v>
      </c>
      <c r="R9" s="171">
        <v>0</v>
      </c>
      <c r="S9" s="171">
        <v>0</v>
      </c>
      <c r="T9" s="171">
        <v>0</v>
      </c>
      <c r="U9" s="171">
        <v>0</v>
      </c>
      <c r="V9" s="171">
        <v>0</v>
      </c>
      <c r="W9" s="171">
        <v>0</v>
      </c>
      <c r="X9" s="171">
        <v>0</v>
      </c>
      <c r="Y9" s="171">
        <v>0</v>
      </c>
      <c r="Z9" s="171">
        <v>0</v>
      </c>
      <c r="AA9" s="171">
        <v>0</v>
      </c>
    </row>
    <row r="10" spans="1:27" ht="21" x14ac:dyDescent="0.25">
      <c r="A10" s="184"/>
      <c r="B10" s="178"/>
      <c r="C10" s="178"/>
      <c r="D10" s="178"/>
      <c r="E10" s="178"/>
      <c r="F10" s="178"/>
      <c r="G10" s="178"/>
      <c r="H10" s="178"/>
      <c r="I10" s="178"/>
      <c r="J10" s="178"/>
      <c r="K10" s="187"/>
      <c r="L10" s="194"/>
      <c r="M10" s="187"/>
      <c r="N10" s="194">
        <f t="shared" ref="N10:N50" si="0">M10+L10</f>
        <v>0</v>
      </c>
      <c r="O10" s="194">
        <f t="shared" ref="O10:O50" si="1">N10*2</f>
        <v>0</v>
      </c>
      <c r="P10" s="194">
        <f t="shared" ref="P10:P50" si="2">K10-N10</f>
        <v>0</v>
      </c>
      <c r="Q10" s="427">
        <f t="shared" ref="Q10:Q50" si="3">ROUNDDOWN(IFERROR(N10/K10, 0),3)</f>
        <v>0</v>
      </c>
      <c r="R10" s="186"/>
      <c r="S10" s="184"/>
      <c r="T10" s="184"/>
      <c r="U10" s="184"/>
      <c r="V10" s="184"/>
      <c r="W10" s="184"/>
      <c r="X10" s="184"/>
      <c r="Y10" s="184"/>
      <c r="Z10" s="184"/>
      <c r="AA10" s="184"/>
    </row>
    <row r="11" spans="1:27" ht="21" x14ac:dyDescent="0.25">
      <c r="A11" s="184"/>
      <c r="B11" s="178"/>
      <c r="C11" s="178"/>
      <c r="D11" s="178"/>
      <c r="E11" s="178"/>
      <c r="F11" s="178"/>
      <c r="G11" s="178"/>
      <c r="H11" s="178"/>
      <c r="I11" s="178"/>
      <c r="J11" s="178"/>
      <c r="K11" s="223"/>
      <c r="L11" s="194"/>
      <c r="M11" s="223"/>
      <c r="N11" s="428">
        <f t="shared" si="0"/>
        <v>0</v>
      </c>
      <c r="O11" s="428">
        <f t="shared" si="1"/>
        <v>0</v>
      </c>
      <c r="P11" s="428">
        <f t="shared" si="2"/>
        <v>0</v>
      </c>
      <c r="Q11" s="427">
        <f t="shared" si="3"/>
        <v>0</v>
      </c>
      <c r="R11" s="186"/>
      <c r="S11" s="184"/>
      <c r="T11" s="184"/>
      <c r="U11" s="184"/>
      <c r="V11" s="184"/>
      <c r="W11" s="184"/>
      <c r="X11" s="184"/>
      <c r="Y11" s="184"/>
      <c r="Z11" s="184"/>
      <c r="AA11" s="184"/>
    </row>
    <row r="12" spans="1:27" ht="21" x14ac:dyDescent="0.25">
      <c r="A12" s="184"/>
      <c r="B12" s="178"/>
      <c r="C12" s="178"/>
      <c r="D12" s="178"/>
      <c r="E12" s="178"/>
      <c r="F12" s="178"/>
      <c r="G12" s="178"/>
      <c r="H12" s="178"/>
      <c r="I12" s="178"/>
      <c r="J12" s="178"/>
      <c r="K12" s="223"/>
      <c r="L12" s="194"/>
      <c r="M12" s="223"/>
      <c r="N12" s="428">
        <f t="shared" si="0"/>
        <v>0</v>
      </c>
      <c r="O12" s="428">
        <f t="shared" si="1"/>
        <v>0</v>
      </c>
      <c r="P12" s="428">
        <f t="shared" si="2"/>
        <v>0</v>
      </c>
      <c r="Q12" s="427">
        <f t="shared" si="3"/>
        <v>0</v>
      </c>
      <c r="R12" s="186"/>
      <c r="S12" s="184"/>
      <c r="T12" s="184"/>
      <c r="U12" s="184"/>
      <c r="V12" s="184"/>
      <c r="W12" s="184"/>
      <c r="X12" s="184"/>
      <c r="Y12" s="184"/>
      <c r="Z12" s="184"/>
      <c r="AA12" s="184"/>
    </row>
    <row r="13" spans="1:27" s="411" customFormat="1" ht="21" x14ac:dyDescent="0.25">
      <c r="A13" s="515"/>
      <c r="B13" s="516"/>
      <c r="C13" s="516"/>
      <c r="D13" s="516"/>
      <c r="E13" s="516"/>
      <c r="F13" s="516"/>
      <c r="G13" s="516"/>
      <c r="H13" s="516"/>
      <c r="I13" s="516"/>
      <c r="J13" s="516"/>
      <c r="K13" s="520"/>
      <c r="L13" s="521"/>
      <c r="M13" s="520"/>
      <c r="N13" s="517">
        <f t="shared" si="0"/>
        <v>0</v>
      </c>
      <c r="O13" s="517">
        <f t="shared" si="1"/>
        <v>0</v>
      </c>
      <c r="P13" s="517">
        <f t="shared" si="2"/>
        <v>0</v>
      </c>
      <c r="Q13" s="518">
        <f t="shared" si="3"/>
        <v>0</v>
      </c>
      <c r="R13" s="519"/>
      <c r="S13" s="515"/>
      <c r="T13" s="515"/>
      <c r="U13" s="515"/>
      <c r="V13" s="515"/>
      <c r="W13" s="515"/>
      <c r="X13" s="515"/>
      <c r="Y13" s="515"/>
      <c r="Z13" s="515"/>
      <c r="AA13" s="515"/>
    </row>
    <row r="14" spans="1:27" s="411" customFormat="1" ht="21" x14ac:dyDescent="0.25">
      <c r="A14" s="515"/>
      <c r="B14" s="516"/>
      <c r="C14" s="516"/>
      <c r="D14" s="516"/>
      <c r="E14" s="516"/>
      <c r="F14" s="516"/>
      <c r="G14" s="516"/>
      <c r="H14" s="516"/>
      <c r="I14" s="516"/>
      <c r="J14" s="516"/>
      <c r="K14" s="520"/>
      <c r="L14" s="521"/>
      <c r="M14" s="520"/>
      <c r="N14" s="517">
        <f t="shared" si="0"/>
        <v>0</v>
      </c>
      <c r="O14" s="517">
        <f t="shared" si="1"/>
        <v>0</v>
      </c>
      <c r="P14" s="517">
        <f t="shared" si="2"/>
        <v>0</v>
      </c>
      <c r="Q14" s="518">
        <f t="shared" si="3"/>
        <v>0</v>
      </c>
      <c r="R14" s="519"/>
      <c r="S14" s="515"/>
      <c r="T14" s="515"/>
      <c r="U14" s="515"/>
      <c r="V14" s="515"/>
      <c r="W14" s="515"/>
      <c r="X14" s="515"/>
      <c r="Y14" s="515"/>
      <c r="Z14" s="515"/>
      <c r="AA14" s="515"/>
    </row>
    <row r="15" spans="1:27" s="411" customFormat="1" ht="21" x14ac:dyDescent="0.25">
      <c r="A15" s="515"/>
      <c r="B15" s="516"/>
      <c r="C15" s="516"/>
      <c r="D15" s="516"/>
      <c r="E15" s="516"/>
      <c r="F15" s="516"/>
      <c r="G15" s="516"/>
      <c r="H15" s="516"/>
      <c r="I15" s="516"/>
      <c r="J15" s="516"/>
      <c r="K15" s="520"/>
      <c r="L15" s="521"/>
      <c r="M15" s="520"/>
      <c r="N15" s="517">
        <f t="shared" si="0"/>
        <v>0</v>
      </c>
      <c r="O15" s="517">
        <f t="shared" si="1"/>
        <v>0</v>
      </c>
      <c r="P15" s="517">
        <f t="shared" si="2"/>
        <v>0</v>
      </c>
      <c r="Q15" s="518">
        <f t="shared" si="3"/>
        <v>0</v>
      </c>
      <c r="R15" s="519"/>
      <c r="S15" s="515"/>
      <c r="T15" s="515"/>
      <c r="U15" s="515"/>
      <c r="V15" s="515"/>
      <c r="W15" s="515"/>
      <c r="X15" s="515"/>
      <c r="Y15" s="515"/>
      <c r="Z15" s="515"/>
      <c r="AA15" s="515"/>
    </row>
    <row r="16" spans="1:27" s="411" customFormat="1" ht="21" x14ac:dyDescent="0.25">
      <c r="A16" s="515"/>
      <c r="B16" s="516"/>
      <c r="C16" s="516"/>
      <c r="D16" s="516"/>
      <c r="E16" s="516"/>
      <c r="F16" s="516"/>
      <c r="G16" s="516"/>
      <c r="H16" s="516"/>
      <c r="I16" s="516"/>
      <c r="J16" s="516"/>
      <c r="K16" s="520"/>
      <c r="L16" s="521"/>
      <c r="M16" s="520"/>
      <c r="N16" s="517">
        <f t="shared" si="0"/>
        <v>0</v>
      </c>
      <c r="O16" s="517">
        <f t="shared" si="1"/>
        <v>0</v>
      </c>
      <c r="P16" s="517">
        <f t="shared" si="2"/>
        <v>0</v>
      </c>
      <c r="Q16" s="518">
        <f t="shared" si="3"/>
        <v>0</v>
      </c>
      <c r="R16" s="519"/>
      <c r="S16" s="515"/>
      <c r="T16" s="515"/>
      <c r="U16" s="515"/>
      <c r="V16" s="515"/>
      <c r="W16" s="515"/>
      <c r="X16" s="515"/>
      <c r="Y16" s="515"/>
      <c r="Z16" s="515"/>
      <c r="AA16" s="515"/>
    </row>
    <row r="17" spans="1:27" s="411" customFormat="1" ht="21" x14ac:dyDescent="0.25">
      <c r="A17" s="515"/>
      <c r="B17" s="516"/>
      <c r="C17" s="516"/>
      <c r="D17" s="516"/>
      <c r="E17" s="516"/>
      <c r="F17" s="516"/>
      <c r="G17" s="516"/>
      <c r="H17" s="516"/>
      <c r="I17" s="516"/>
      <c r="J17" s="516"/>
      <c r="K17" s="520"/>
      <c r="L17" s="521"/>
      <c r="M17" s="520"/>
      <c r="N17" s="517">
        <f t="shared" si="0"/>
        <v>0</v>
      </c>
      <c r="O17" s="517">
        <f t="shared" si="1"/>
        <v>0</v>
      </c>
      <c r="P17" s="517">
        <f t="shared" si="2"/>
        <v>0</v>
      </c>
      <c r="Q17" s="518">
        <f t="shared" si="3"/>
        <v>0</v>
      </c>
      <c r="R17" s="519"/>
      <c r="S17" s="515"/>
      <c r="T17" s="515"/>
      <c r="U17" s="515"/>
      <c r="V17" s="515"/>
      <c r="W17" s="515"/>
      <c r="X17" s="515"/>
      <c r="Y17" s="515"/>
      <c r="Z17" s="515"/>
      <c r="AA17" s="515"/>
    </row>
    <row r="18" spans="1:27" s="411" customFormat="1" ht="21" x14ac:dyDescent="0.25">
      <c r="A18" s="515"/>
      <c r="B18" s="516"/>
      <c r="C18" s="516"/>
      <c r="D18" s="516"/>
      <c r="E18" s="516"/>
      <c r="F18" s="516"/>
      <c r="G18" s="516"/>
      <c r="H18" s="516"/>
      <c r="I18" s="516"/>
      <c r="J18" s="516"/>
      <c r="K18" s="520"/>
      <c r="L18" s="521"/>
      <c r="M18" s="520"/>
      <c r="N18" s="517">
        <f t="shared" si="0"/>
        <v>0</v>
      </c>
      <c r="O18" s="517">
        <f t="shared" si="1"/>
        <v>0</v>
      </c>
      <c r="P18" s="517">
        <f t="shared" si="2"/>
        <v>0</v>
      </c>
      <c r="Q18" s="518">
        <f t="shared" si="3"/>
        <v>0</v>
      </c>
      <c r="R18" s="519"/>
      <c r="S18" s="515"/>
      <c r="T18" s="515"/>
      <c r="U18" s="515"/>
      <c r="V18" s="515"/>
      <c r="W18" s="515"/>
      <c r="X18" s="515"/>
      <c r="Y18" s="515"/>
      <c r="Z18" s="515"/>
      <c r="AA18" s="515"/>
    </row>
    <row r="19" spans="1:27" s="411" customFormat="1" ht="21" x14ac:dyDescent="0.25">
      <c r="A19" s="515"/>
      <c r="B19" s="516"/>
      <c r="C19" s="516"/>
      <c r="D19" s="516"/>
      <c r="E19" s="516"/>
      <c r="F19" s="516"/>
      <c r="G19" s="516"/>
      <c r="H19" s="516"/>
      <c r="I19" s="516"/>
      <c r="J19" s="516"/>
      <c r="K19" s="520"/>
      <c r="L19" s="521"/>
      <c r="M19" s="520"/>
      <c r="N19" s="517">
        <f t="shared" si="0"/>
        <v>0</v>
      </c>
      <c r="O19" s="517">
        <f t="shared" si="1"/>
        <v>0</v>
      </c>
      <c r="P19" s="517">
        <f t="shared" si="2"/>
        <v>0</v>
      </c>
      <c r="Q19" s="518">
        <f t="shared" si="3"/>
        <v>0</v>
      </c>
      <c r="R19" s="519"/>
      <c r="S19" s="515"/>
      <c r="T19" s="515"/>
      <c r="U19" s="515"/>
      <c r="V19" s="515"/>
      <c r="W19" s="515"/>
      <c r="X19" s="515"/>
      <c r="Y19" s="515"/>
      <c r="Z19" s="515"/>
      <c r="AA19" s="515"/>
    </row>
    <row r="20" spans="1:27" s="411" customFormat="1" ht="21" x14ac:dyDescent="0.25">
      <c r="A20" s="515"/>
      <c r="B20" s="516"/>
      <c r="C20" s="516"/>
      <c r="D20" s="516"/>
      <c r="E20" s="516"/>
      <c r="F20" s="516"/>
      <c r="G20" s="516"/>
      <c r="H20" s="516"/>
      <c r="I20" s="516"/>
      <c r="J20" s="516"/>
      <c r="K20" s="520"/>
      <c r="L20" s="521"/>
      <c r="M20" s="520"/>
      <c r="N20" s="517">
        <f t="shared" si="0"/>
        <v>0</v>
      </c>
      <c r="O20" s="517">
        <f t="shared" si="1"/>
        <v>0</v>
      </c>
      <c r="P20" s="517">
        <f t="shared" si="2"/>
        <v>0</v>
      </c>
      <c r="Q20" s="518">
        <f t="shared" si="3"/>
        <v>0</v>
      </c>
      <c r="R20" s="519"/>
      <c r="S20" s="515"/>
      <c r="T20" s="515"/>
      <c r="U20" s="515"/>
      <c r="V20" s="515"/>
      <c r="W20" s="515"/>
      <c r="X20" s="515"/>
      <c r="Y20" s="515"/>
      <c r="Z20" s="515"/>
      <c r="AA20" s="515"/>
    </row>
    <row r="21" spans="1:27" s="411" customFormat="1" ht="21" x14ac:dyDescent="0.25">
      <c r="A21" s="515"/>
      <c r="B21" s="516"/>
      <c r="C21" s="516"/>
      <c r="D21" s="516"/>
      <c r="E21" s="516"/>
      <c r="F21" s="516"/>
      <c r="G21" s="516"/>
      <c r="H21" s="516"/>
      <c r="I21" s="516"/>
      <c r="J21" s="516"/>
      <c r="K21" s="520"/>
      <c r="L21" s="521"/>
      <c r="M21" s="520"/>
      <c r="N21" s="517">
        <f t="shared" si="0"/>
        <v>0</v>
      </c>
      <c r="O21" s="517">
        <f t="shared" si="1"/>
        <v>0</v>
      </c>
      <c r="P21" s="517">
        <f t="shared" si="2"/>
        <v>0</v>
      </c>
      <c r="Q21" s="518">
        <f t="shared" si="3"/>
        <v>0</v>
      </c>
      <c r="R21" s="519"/>
      <c r="S21" s="515"/>
      <c r="T21" s="515"/>
      <c r="U21" s="515"/>
      <c r="V21" s="515"/>
      <c r="W21" s="515"/>
      <c r="X21" s="515"/>
      <c r="Y21" s="515"/>
      <c r="Z21" s="515"/>
      <c r="AA21" s="515"/>
    </row>
    <row r="22" spans="1:27" s="411" customFormat="1" ht="21" x14ac:dyDescent="0.25">
      <c r="A22" s="515"/>
      <c r="B22" s="516"/>
      <c r="C22" s="516"/>
      <c r="D22" s="516"/>
      <c r="E22" s="516"/>
      <c r="F22" s="516"/>
      <c r="G22" s="516"/>
      <c r="H22" s="516"/>
      <c r="I22" s="516"/>
      <c r="J22" s="516"/>
      <c r="K22" s="520"/>
      <c r="L22" s="521"/>
      <c r="M22" s="520"/>
      <c r="N22" s="517">
        <f t="shared" si="0"/>
        <v>0</v>
      </c>
      <c r="O22" s="517">
        <f t="shared" si="1"/>
        <v>0</v>
      </c>
      <c r="P22" s="517">
        <f t="shared" si="2"/>
        <v>0</v>
      </c>
      <c r="Q22" s="518">
        <f t="shared" si="3"/>
        <v>0</v>
      </c>
      <c r="R22" s="519"/>
      <c r="S22" s="515"/>
      <c r="T22" s="515"/>
      <c r="U22" s="515"/>
      <c r="V22" s="515"/>
      <c r="W22" s="515"/>
      <c r="X22" s="515"/>
      <c r="Y22" s="515"/>
      <c r="Z22" s="515"/>
      <c r="AA22" s="515"/>
    </row>
    <row r="23" spans="1:27" s="411" customFormat="1" ht="21" x14ac:dyDescent="0.25">
      <c r="A23" s="515"/>
      <c r="B23" s="516"/>
      <c r="C23" s="516"/>
      <c r="D23" s="516"/>
      <c r="E23" s="516"/>
      <c r="F23" s="516"/>
      <c r="G23" s="516"/>
      <c r="H23" s="516"/>
      <c r="I23" s="516"/>
      <c r="J23" s="516"/>
      <c r="K23" s="520"/>
      <c r="L23" s="521"/>
      <c r="M23" s="520"/>
      <c r="N23" s="517">
        <f t="shared" si="0"/>
        <v>0</v>
      </c>
      <c r="O23" s="517">
        <f t="shared" si="1"/>
        <v>0</v>
      </c>
      <c r="P23" s="517">
        <f t="shared" si="2"/>
        <v>0</v>
      </c>
      <c r="Q23" s="518">
        <f t="shared" si="3"/>
        <v>0</v>
      </c>
      <c r="R23" s="519"/>
      <c r="S23" s="515"/>
      <c r="T23" s="515"/>
      <c r="U23" s="515"/>
      <c r="V23" s="515"/>
      <c r="W23" s="515"/>
      <c r="X23" s="515"/>
      <c r="Y23" s="515"/>
      <c r="Z23" s="515"/>
      <c r="AA23" s="515"/>
    </row>
    <row r="24" spans="1:27" s="411" customFormat="1" ht="21" x14ac:dyDescent="0.25">
      <c r="A24" s="515"/>
      <c r="B24" s="516"/>
      <c r="C24" s="516"/>
      <c r="D24" s="516"/>
      <c r="E24" s="516"/>
      <c r="F24" s="516"/>
      <c r="G24" s="516"/>
      <c r="H24" s="516"/>
      <c r="I24" s="516"/>
      <c r="J24" s="516"/>
      <c r="K24" s="520"/>
      <c r="L24" s="521"/>
      <c r="M24" s="520"/>
      <c r="N24" s="517">
        <f t="shared" si="0"/>
        <v>0</v>
      </c>
      <c r="O24" s="517">
        <f t="shared" si="1"/>
        <v>0</v>
      </c>
      <c r="P24" s="517">
        <f t="shared" si="2"/>
        <v>0</v>
      </c>
      <c r="Q24" s="518">
        <f t="shared" si="3"/>
        <v>0</v>
      </c>
      <c r="R24" s="519"/>
      <c r="S24" s="515"/>
      <c r="T24" s="515"/>
      <c r="U24" s="515"/>
      <c r="V24" s="515"/>
      <c r="W24" s="515"/>
      <c r="X24" s="515"/>
      <c r="Y24" s="515"/>
      <c r="Z24" s="515"/>
      <c r="AA24" s="515"/>
    </row>
    <row r="25" spans="1:27" s="411" customFormat="1" ht="21" x14ac:dyDescent="0.25">
      <c r="A25" s="515"/>
      <c r="B25" s="516"/>
      <c r="C25" s="516"/>
      <c r="D25" s="516"/>
      <c r="E25" s="516"/>
      <c r="F25" s="516"/>
      <c r="G25" s="516"/>
      <c r="H25" s="516"/>
      <c r="I25" s="516"/>
      <c r="J25" s="516"/>
      <c r="K25" s="520"/>
      <c r="L25" s="521"/>
      <c r="M25" s="520"/>
      <c r="N25" s="517">
        <f t="shared" si="0"/>
        <v>0</v>
      </c>
      <c r="O25" s="517">
        <f t="shared" si="1"/>
        <v>0</v>
      </c>
      <c r="P25" s="517">
        <f t="shared" si="2"/>
        <v>0</v>
      </c>
      <c r="Q25" s="518">
        <f t="shared" si="3"/>
        <v>0</v>
      </c>
      <c r="R25" s="519"/>
      <c r="S25" s="515"/>
      <c r="T25" s="515"/>
      <c r="U25" s="515"/>
      <c r="V25" s="515"/>
      <c r="W25" s="515"/>
      <c r="X25" s="515"/>
      <c r="Y25" s="515"/>
      <c r="Z25" s="515"/>
      <c r="AA25" s="515"/>
    </row>
    <row r="26" spans="1:27" s="411" customFormat="1" ht="21" x14ac:dyDescent="0.25">
      <c r="A26" s="515"/>
      <c r="B26" s="516"/>
      <c r="C26" s="516"/>
      <c r="D26" s="516"/>
      <c r="E26" s="516"/>
      <c r="F26" s="516"/>
      <c r="G26" s="516"/>
      <c r="H26" s="516"/>
      <c r="I26" s="516"/>
      <c r="J26" s="516"/>
      <c r="K26" s="520"/>
      <c r="L26" s="521"/>
      <c r="M26" s="520"/>
      <c r="N26" s="517">
        <f t="shared" si="0"/>
        <v>0</v>
      </c>
      <c r="O26" s="517">
        <f t="shared" si="1"/>
        <v>0</v>
      </c>
      <c r="P26" s="517">
        <f t="shared" si="2"/>
        <v>0</v>
      </c>
      <c r="Q26" s="518">
        <f t="shared" si="3"/>
        <v>0</v>
      </c>
      <c r="R26" s="519"/>
      <c r="S26" s="515"/>
      <c r="T26" s="515"/>
      <c r="U26" s="515"/>
      <c r="V26" s="515"/>
      <c r="W26" s="515"/>
      <c r="X26" s="515"/>
      <c r="Y26" s="515"/>
      <c r="Z26" s="515"/>
      <c r="AA26" s="515"/>
    </row>
    <row r="27" spans="1:27" s="411" customFormat="1" ht="21" x14ac:dyDescent="0.25">
      <c r="A27" s="515"/>
      <c r="B27" s="516"/>
      <c r="C27" s="516"/>
      <c r="D27" s="516"/>
      <c r="E27" s="516"/>
      <c r="F27" s="516"/>
      <c r="G27" s="516"/>
      <c r="H27" s="516"/>
      <c r="I27" s="516"/>
      <c r="J27" s="516"/>
      <c r="K27" s="520"/>
      <c r="L27" s="521"/>
      <c r="M27" s="520"/>
      <c r="N27" s="517">
        <f t="shared" si="0"/>
        <v>0</v>
      </c>
      <c r="O27" s="517">
        <f t="shared" si="1"/>
        <v>0</v>
      </c>
      <c r="P27" s="517">
        <f t="shared" si="2"/>
        <v>0</v>
      </c>
      <c r="Q27" s="518">
        <f t="shared" si="3"/>
        <v>0</v>
      </c>
      <c r="R27" s="519"/>
      <c r="S27" s="515"/>
      <c r="T27" s="515"/>
      <c r="U27" s="515"/>
      <c r="V27" s="515"/>
      <c r="W27" s="515"/>
      <c r="X27" s="515"/>
      <c r="Y27" s="515"/>
      <c r="Z27" s="515"/>
      <c r="AA27" s="515"/>
    </row>
    <row r="28" spans="1:27" s="411" customFormat="1" ht="21" x14ac:dyDescent="0.25">
      <c r="A28" s="515"/>
      <c r="B28" s="516"/>
      <c r="C28" s="516"/>
      <c r="D28" s="516"/>
      <c r="E28" s="516"/>
      <c r="F28" s="516"/>
      <c r="G28" s="516"/>
      <c r="H28" s="516"/>
      <c r="I28" s="516"/>
      <c r="J28" s="516"/>
      <c r="K28" s="520"/>
      <c r="L28" s="521"/>
      <c r="M28" s="520"/>
      <c r="N28" s="517">
        <f t="shared" si="0"/>
        <v>0</v>
      </c>
      <c r="O28" s="517">
        <f t="shared" si="1"/>
        <v>0</v>
      </c>
      <c r="P28" s="517">
        <f t="shared" si="2"/>
        <v>0</v>
      </c>
      <c r="Q28" s="518">
        <f t="shared" si="3"/>
        <v>0</v>
      </c>
      <c r="R28" s="519"/>
      <c r="S28" s="515"/>
      <c r="T28" s="515"/>
      <c r="U28" s="515"/>
      <c r="V28" s="515"/>
      <c r="W28" s="515"/>
      <c r="X28" s="515"/>
      <c r="Y28" s="515"/>
      <c r="Z28" s="515"/>
      <c r="AA28" s="515"/>
    </row>
    <row r="29" spans="1:27" s="411" customFormat="1" ht="21" x14ac:dyDescent="0.25">
      <c r="A29" s="515"/>
      <c r="B29" s="516"/>
      <c r="C29" s="516"/>
      <c r="D29" s="516"/>
      <c r="E29" s="516"/>
      <c r="F29" s="516"/>
      <c r="G29" s="516"/>
      <c r="H29" s="516"/>
      <c r="I29" s="516"/>
      <c r="J29" s="516"/>
      <c r="K29" s="520"/>
      <c r="L29" s="521"/>
      <c r="M29" s="520"/>
      <c r="N29" s="517">
        <f t="shared" si="0"/>
        <v>0</v>
      </c>
      <c r="O29" s="517">
        <f t="shared" si="1"/>
        <v>0</v>
      </c>
      <c r="P29" s="517">
        <f t="shared" si="2"/>
        <v>0</v>
      </c>
      <c r="Q29" s="518">
        <f t="shared" si="3"/>
        <v>0</v>
      </c>
      <c r="R29" s="519"/>
      <c r="S29" s="515"/>
      <c r="T29" s="515"/>
      <c r="U29" s="515"/>
      <c r="V29" s="515"/>
      <c r="W29" s="515"/>
      <c r="X29" s="515"/>
      <c r="Y29" s="515"/>
      <c r="Z29" s="515"/>
      <c r="AA29" s="515"/>
    </row>
    <row r="30" spans="1:27" s="411" customFormat="1" ht="21" x14ac:dyDescent="0.25">
      <c r="A30" s="515"/>
      <c r="B30" s="516"/>
      <c r="C30" s="516"/>
      <c r="D30" s="516"/>
      <c r="E30" s="516"/>
      <c r="F30" s="516"/>
      <c r="G30" s="516"/>
      <c r="H30" s="516"/>
      <c r="I30" s="516"/>
      <c r="J30" s="516"/>
      <c r="K30" s="520"/>
      <c r="L30" s="521"/>
      <c r="M30" s="520"/>
      <c r="N30" s="517">
        <f t="shared" si="0"/>
        <v>0</v>
      </c>
      <c r="O30" s="517">
        <f t="shared" si="1"/>
        <v>0</v>
      </c>
      <c r="P30" s="517">
        <f t="shared" si="2"/>
        <v>0</v>
      </c>
      <c r="Q30" s="518">
        <f t="shared" si="3"/>
        <v>0</v>
      </c>
      <c r="R30" s="519"/>
      <c r="S30" s="515"/>
      <c r="T30" s="515"/>
      <c r="U30" s="515"/>
      <c r="V30" s="515"/>
      <c r="W30" s="515"/>
      <c r="X30" s="515"/>
      <c r="Y30" s="515"/>
      <c r="Z30" s="515"/>
      <c r="AA30" s="515"/>
    </row>
    <row r="31" spans="1:27" s="411" customFormat="1" ht="21" x14ac:dyDescent="0.25">
      <c r="A31" s="515"/>
      <c r="B31" s="516"/>
      <c r="C31" s="516"/>
      <c r="D31" s="516"/>
      <c r="E31" s="516"/>
      <c r="F31" s="516"/>
      <c r="G31" s="516"/>
      <c r="H31" s="516"/>
      <c r="I31" s="516"/>
      <c r="J31" s="516"/>
      <c r="K31" s="520"/>
      <c r="L31" s="521"/>
      <c r="M31" s="520"/>
      <c r="N31" s="517">
        <f t="shared" si="0"/>
        <v>0</v>
      </c>
      <c r="O31" s="517">
        <f t="shared" si="1"/>
        <v>0</v>
      </c>
      <c r="P31" s="517">
        <f t="shared" si="2"/>
        <v>0</v>
      </c>
      <c r="Q31" s="518">
        <f t="shared" si="3"/>
        <v>0</v>
      </c>
      <c r="R31" s="519"/>
      <c r="S31" s="515"/>
      <c r="T31" s="515"/>
      <c r="U31" s="515"/>
      <c r="V31" s="515"/>
      <c r="W31" s="515"/>
      <c r="X31" s="515"/>
      <c r="Y31" s="515"/>
      <c r="Z31" s="515"/>
      <c r="AA31" s="515"/>
    </row>
    <row r="32" spans="1:27" s="411" customFormat="1" ht="21" x14ac:dyDescent="0.25">
      <c r="A32" s="515"/>
      <c r="B32" s="516"/>
      <c r="C32" s="516"/>
      <c r="D32" s="516"/>
      <c r="E32" s="516"/>
      <c r="F32" s="516"/>
      <c r="G32" s="516"/>
      <c r="H32" s="516"/>
      <c r="I32" s="516"/>
      <c r="J32" s="516"/>
      <c r="K32" s="520"/>
      <c r="L32" s="521"/>
      <c r="M32" s="520"/>
      <c r="N32" s="517">
        <f t="shared" si="0"/>
        <v>0</v>
      </c>
      <c r="O32" s="517">
        <f t="shared" si="1"/>
        <v>0</v>
      </c>
      <c r="P32" s="517">
        <f t="shared" si="2"/>
        <v>0</v>
      </c>
      <c r="Q32" s="518">
        <f t="shared" si="3"/>
        <v>0</v>
      </c>
      <c r="R32" s="519"/>
      <c r="S32" s="515"/>
      <c r="T32" s="515"/>
      <c r="U32" s="515"/>
      <c r="V32" s="515"/>
      <c r="W32" s="515"/>
      <c r="X32" s="515"/>
      <c r="Y32" s="515"/>
      <c r="Z32" s="515"/>
      <c r="AA32" s="515"/>
    </row>
    <row r="33" spans="1:27" s="411" customFormat="1" ht="21" x14ac:dyDescent="0.25">
      <c r="A33" s="515"/>
      <c r="B33" s="516"/>
      <c r="C33" s="516"/>
      <c r="D33" s="516"/>
      <c r="E33" s="516"/>
      <c r="F33" s="516"/>
      <c r="G33" s="516"/>
      <c r="H33" s="516"/>
      <c r="I33" s="516"/>
      <c r="J33" s="516"/>
      <c r="K33" s="520"/>
      <c r="L33" s="521"/>
      <c r="M33" s="520"/>
      <c r="N33" s="517">
        <f t="shared" si="0"/>
        <v>0</v>
      </c>
      <c r="O33" s="517">
        <f t="shared" si="1"/>
        <v>0</v>
      </c>
      <c r="P33" s="517">
        <f t="shared" si="2"/>
        <v>0</v>
      </c>
      <c r="Q33" s="518">
        <f t="shared" si="3"/>
        <v>0</v>
      </c>
      <c r="R33" s="519"/>
      <c r="S33" s="515"/>
      <c r="T33" s="515"/>
      <c r="U33" s="515"/>
      <c r="V33" s="515"/>
      <c r="W33" s="515"/>
      <c r="X33" s="515"/>
      <c r="Y33" s="515"/>
      <c r="Z33" s="515"/>
      <c r="AA33" s="515"/>
    </row>
    <row r="34" spans="1:27" s="411" customFormat="1" ht="21" x14ac:dyDescent="0.25">
      <c r="A34" s="515"/>
      <c r="B34" s="516"/>
      <c r="C34" s="516"/>
      <c r="D34" s="516"/>
      <c r="E34" s="516"/>
      <c r="F34" s="516"/>
      <c r="G34" s="516"/>
      <c r="H34" s="516"/>
      <c r="I34" s="516"/>
      <c r="J34" s="516"/>
      <c r="K34" s="520"/>
      <c r="L34" s="521"/>
      <c r="M34" s="520"/>
      <c r="N34" s="517">
        <f t="shared" si="0"/>
        <v>0</v>
      </c>
      <c r="O34" s="517">
        <f t="shared" si="1"/>
        <v>0</v>
      </c>
      <c r="P34" s="517">
        <f t="shared" si="2"/>
        <v>0</v>
      </c>
      <c r="Q34" s="518">
        <f t="shared" si="3"/>
        <v>0</v>
      </c>
      <c r="R34" s="519"/>
      <c r="S34" s="515"/>
      <c r="T34" s="515"/>
      <c r="U34" s="515"/>
      <c r="V34" s="515"/>
      <c r="W34" s="515"/>
      <c r="X34" s="515"/>
      <c r="Y34" s="515"/>
      <c r="Z34" s="515"/>
      <c r="AA34" s="515"/>
    </row>
    <row r="35" spans="1:27" s="411" customFormat="1" ht="21" x14ac:dyDescent="0.25">
      <c r="A35" s="515"/>
      <c r="B35" s="516"/>
      <c r="C35" s="516"/>
      <c r="D35" s="516"/>
      <c r="E35" s="516"/>
      <c r="F35" s="516"/>
      <c r="G35" s="516"/>
      <c r="H35" s="516"/>
      <c r="I35" s="516"/>
      <c r="J35" s="516"/>
      <c r="K35" s="520"/>
      <c r="L35" s="521"/>
      <c r="M35" s="520"/>
      <c r="N35" s="517">
        <f t="shared" si="0"/>
        <v>0</v>
      </c>
      <c r="O35" s="517">
        <f t="shared" si="1"/>
        <v>0</v>
      </c>
      <c r="P35" s="517">
        <f t="shared" si="2"/>
        <v>0</v>
      </c>
      <c r="Q35" s="518">
        <f t="shared" si="3"/>
        <v>0</v>
      </c>
      <c r="R35" s="519"/>
      <c r="S35" s="515"/>
      <c r="T35" s="515"/>
      <c r="U35" s="515"/>
      <c r="V35" s="515"/>
      <c r="W35" s="515"/>
      <c r="X35" s="515"/>
      <c r="Y35" s="515"/>
      <c r="Z35" s="515"/>
      <c r="AA35" s="515"/>
    </row>
    <row r="36" spans="1:27" ht="21" x14ac:dyDescent="0.25">
      <c r="A36" s="184"/>
      <c r="B36" s="178"/>
      <c r="C36" s="178"/>
      <c r="D36" s="178"/>
      <c r="E36" s="178"/>
      <c r="F36" s="178"/>
      <c r="G36" s="178"/>
      <c r="H36" s="178"/>
      <c r="I36" s="178"/>
      <c r="J36" s="178"/>
      <c r="K36" s="187"/>
      <c r="L36" s="194"/>
      <c r="M36" s="187"/>
      <c r="N36" s="194">
        <f t="shared" si="0"/>
        <v>0</v>
      </c>
      <c r="O36" s="194">
        <f t="shared" si="1"/>
        <v>0</v>
      </c>
      <c r="P36" s="194">
        <f t="shared" si="2"/>
        <v>0</v>
      </c>
      <c r="Q36" s="427">
        <f t="shared" si="3"/>
        <v>0</v>
      </c>
      <c r="R36" s="186"/>
      <c r="S36" s="184"/>
      <c r="T36" s="184"/>
      <c r="U36" s="184"/>
      <c r="V36" s="184"/>
      <c r="W36" s="184"/>
      <c r="X36" s="184"/>
      <c r="Y36" s="184"/>
      <c r="Z36" s="184"/>
      <c r="AA36" s="184"/>
    </row>
    <row r="37" spans="1:27" ht="21" x14ac:dyDescent="0.25">
      <c r="A37" s="184"/>
      <c r="B37" s="178"/>
      <c r="C37" s="178"/>
      <c r="D37" s="178"/>
      <c r="E37" s="178"/>
      <c r="F37" s="178"/>
      <c r="G37" s="178"/>
      <c r="H37" s="178"/>
      <c r="I37" s="178"/>
      <c r="J37" s="178"/>
      <c r="K37" s="223"/>
      <c r="L37" s="194"/>
      <c r="M37" s="223"/>
      <c r="N37" s="428">
        <f t="shared" si="0"/>
        <v>0</v>
      </c>
      <c r="O37" s="428">
        <f t="shared" si="1"/>
        <v>0</v>
      </c>
      <c r="P37" s="194">
        <f t="shared" si="2"/>
        <v>0</v>
      </c>
      <c r="Q37" s="427">
        <f t="shared" si="3"/>
        <v>0</v>
      </c>
      <c r="R37" s="186"/>
      <c r="S37" s="184"/>
      <c r="T37" s="184"/>
      <c r="U37" s="184"/>
      <c r="V37" s="184"/>
      <c r="W37" s="184"/>
      <c r="X37" s="184"/>
      <c r="Y37" s="184"/>
      <c r="Z37" s="184"/>
      <c r="AA37" s="184"/>
    </row>
    <row r="38" spans="1:27" ht="21" x14ac:dyDescent="0.25">
      <c r="A38" s="184"/>
      <c r="B38" s="178"/>
      <c r="C38" s="178"/>
      <c r="D38" s="178"/>
      <c r="E38" s="178"/>
      <c r="F38" s="178"/>
      <c r="G38" s="178"/>
      <c r="H38" s="178"/>
      <c r="I38" s="178"/>
      <c r="J38" s="178"/>
      <c r="K38" s="223"/>
      <c r="L38" s="194"/>
      <c r="M38" s="223"/>
      <c r="N38" s="428">
        <f t="shared" si="0"/>
        <v>0</v>
      </c>
      <c r="O38" s="428">
        <f t="shared" si="1"/>
        <v>0</v>
      </c>
      <c r="P38" s="194">
        <f t="shared" si="2"/>
        <v>0</v>
      </c>
      <c r="Q38" s="427">
        <f t="shared" si="3"/>
        <v>0</v>
      </c>
      <c r="R38" s="186"/>
      <c r="S38" s="184"/>
      <c r="T38" s="184"/>
      <c r="U38" s="184"/>
      <c r="V38" s="184"/>
      <c r="W38" s="184"/>
      <c r="X38" s="184"/>
      <c r="Y38" s="184"/>
      <c r="Z38" s="184"/>
      <c r="AA38" s="184"/>
    </row>
    <row r="39" spans="1:27" ht="21" x14ac:dyDescent="0.25">
      <c r="A39" s="184"/>
      <c r="B39" s="178"/>
      <c r="C39" s="178"/>
      <c r="D39" s="178"/>
      <c r="E39" s="178"/>
      <c r="F39" s="178"/>
      <c r="G39" s="178"/>
      <c r="H39" s="178"/>
      <c r="I39" s="178"/>
      <c r="J39" s="178"/>
      <c r="K39" s="223"/>
      <c r="L39" s="194"/>
      <c r="M39" s="223"/>
      <c r="N39" s="428">
        <f t="shared" si="0"/>
        <v>0</v>
      </c>
      <c r="O39" s="428">
        <f t="shared" si="1"/>
        <v>0</v>
      </c>
      <c r="P39" s="194">
        <f t="shared" si="2"/>
        <v>0</v>
      </c>
      <c r="Q39" s="427">
        <f t="shared" si="3"/>
        <v>0</v>
      </c>
      <c r="R39" s="186"/>
      <c r="S39" s="184"/>
      <c r="T39" s="184"/>
      <c r="U39" s="184"/>
      <c r="V39" s="184"/>
      <c r="W39" s="184"/>
      <c r="X39" s="184"/>
      <c r="Y39" s="184"/>
      <c r="Z39" s="184"/>
      <c r="AA39" s="184"/>
    </row>
    <row r="40" spans="1:27" ht="21" x14ac:dyDescent="0.25">
      <c r="A40" s="184"/>
      <c r="B40" s="178"/>
      <c r="C40" s="178"/>
      <c r="D40" s="178"/>
      <c r="E40" s="178"/>
      <c r="F40" s="178"/>
      <c r="G40" s="178"/>
      <c r="H40" s="178"/>
      <c r="I40" s="178"/>
      <c r="J40" s="178"/>
      <c r="K40" s="223"/>
      <c r="L40" s="194"/>
      <c r="M40" s="223"/>
      <c r="N40" s="428">
        <f t="shared" si="0"/>
        <v>0</v>
      </c>
      <c r="O40" s="428">
        <f t="shared" si="1"/>
        <v>0</v>
      </c>
      <c r="P40" s="194">
        <f t="shared" si="2"/>
        <v>0</v>
      </c>
      <c r="Q40" s="427">
        <f t="shared" si="3"/>
        <v>0</v>
      </c>
      <c r="R40" s="186"/>
      <c r="S40" s="184"/>
      <c r="T40" s="184"/>
      <c r="U40" s="184"/>
      <c r="V40" s="184"/>
      <c r="W40" s="184"/>
      <c r="X40" s="184"/>
      <c r="Y40" s="184"/>
      <c r="Z40" s="184"/>
      <c r="AA40" s="184"/>
    </row>
    <row r="41" spans="1:27" ht="21" x14ac:dyDescent="0.25">
      <c r="A41" s="184"/>
      <c r="B41" s="178"/>
      <c r="C41" s="178"/>
      <c r="D41" s="178"/>
      <c r="E41" s="178"/>
      <c r="F41" s="178"/>
      <c r="G41" s="178"/>
      <c r="H41" s="178"/>
      <c r="I41" s="178"/>
      <c r="J41" s="178"/>
      <c r="K41" s="223"/>
      <c r="L41" s="194"/>
      <c r="M41" s="223"/>
      <c r="N41" s="428">
        <f t="shared" si="0"/>
        <v>0</v>
      </c>
      <c r="O41" s="428">
        <f t="shared" si="1"/>
        <v>0</v>
      </c>
      <c r="P41" s="194">
        <f t="shared" si="2"/>
        <v>0</v>
      </c>
      <c r="Q41" s="427">
        <f t="shared" si="3"/>
        <v>0</v>
      </c>
      <c r="R41" s="186"/>
      <c r="S41" s="184"/>
      <c r="T41" s="184"/>
      <c r="U41" s="184"/>
      <c r="V41" s="184"/>
      <c r="W41" s="184"/>
      <c r="X41" s="184"/>
      <c r="Y41" s="184"/>
      <c r="Z41" s="184"/>
      <c r="AA41" s="184"/>
    </row>
    <row r="42" spans="1:27" ht="21" x14ac:dyDescent="0.25">
      <c r="A42" s="184"/>
      <c r="B42" s="178"/>
      <c r="C42" s="178"/>
      <c r="D42" s="178"/>
      <c r="E42" s="178"/>
      <c r="F42" s="178"/>
      <c r="G42" s="178"/>
      <c r="H42" s="178"/>
      <c r="I42" s="178"/>
      <c r="J42" s="178"/>
      <c r="K42" s="223"/>
      <c r="L42" s="194"/>
      <c r="M42" s="223"/>
      <c r="N42" s="428">
        <f t="shared" si="0"/>
        <v>0</v>
      </c>
      <c r="O42" s="428">
        <f t="shared" si="1"/>
        <v>0</v>
      </c>
      <c r="P42" s="194">
        <f t="shared" si="2"/>
        <v>0</v>
      </c>
      <c r="Q42" s="427">
        <f t="shared" si="3"/>
        <v>0</v>
      </c>
      <c r="R42" s="186"/>
      <c r="S42" s="184"/>
      <c r="T42" s="184"/>
      <c r="U42" s="184"/>
      <c r="V42" s="184"/>
      <c r="W42" s="184"/>
      <c r="X42" s="184"/>
      <c r="Y42" s="184"/>
      <c r="Z42" s="184"/>
      <c r="AA42" s="184"/>
    </row>
    <row r="43" spans="1:27" ht="21" x14ac:dyDescent="0.25">
      <c r="A43" s="184"/>
      <c r="B43" s="178"/>
      <c r="C43" s="178"/>
      <c r="D43" s="178"/>
      <c r="E43" s="178"/>
      <c r="F43" s="178"/>
      <c r="G43" s="178"/>
      <c r="H43" s="178"/>
      <c r="I43" s="178"/>
      <c r="J43" s="178"/>
      <c r="K43" s="223"/>
      <c r="L43" s="194"/>
      <c r="M43" s="223"/>
      <c r="N43" s="428">
        <f t="shared" si="0"/>
        <v>0</v>
      </c>
      <c r="O43" s="428">
        <f t="shared" si="1"/>
        <v>0</v>
      </c>
      <c r="P43" s="194">
        <f t="shared" si="2"/>
        <v>0</v>
      </c>
      <c r="Q43" s="427">
        <f t="shared" si="3"/>
        <v>0</v>
      </c>
      <c r="R43" s="186"/>
      <c r="S43" s="184"/>
      <c r="T43" s="184"/>
      <c r="U43" s="184"/>
      <c r="V43" s="184"/>
      <c r="W43" s="184"/>
      <c r="X43" s="184"/>
      <c r="Y43" s="184"/>
      <c r="Z43" s="184"/>
      <c r="AA43" s="184"/>
    </row>
    <row r="44" spans="1:27" ht="21" x14ac:dyDescent="0.25">
      <c r="A44" s="184"/>
      <c r="B44" s="178"/>
      <c r="C44" s="178"/>
      <c r="D44" s="178"/>
      <c r="E44" s="178"/>
      <c r="F44" s="178"/>
      <c r="G44" s="178"/>
      <c r="H44" s="178"/>
      <c r="I44" s="178"/>
      <c r="J44" s="178"/>
      <c r="K44" s="223"/>
      <c r="L44" s="194"/>
      <c r="M44" s="223"/>
      <c r="N44" s="428">
        <f t="shared" si="0"/>
        <v>0</v>
      </c>
      <c r="O44" s="428">
        <f t="shared" si="1"/>
        <v>0</v>
      </c>
      <c r="P44" s="194">
        <f t="shared" si="2"/>
        <v>0</v>
      </c>
      <c r="Q44" s="427">
        <f t="shared" si="3"/>
        <v>0</v>
      </c>
      <c r="R44" s="186"/>
      <c r="S44" s="184"/>
      <c r="T44" s="184"/>
      <c r="U44" s="184"/>
      <c r="V44" s="184"/>
      <c r="W44" s="184"/>
      <c r="X44" s="184"/>
      <c r="Y44" s="184"/>
      <c r="Z44" s="184"/>
      <c r="AA44" s="184"/>
    </row>
    <row r="45" spans="1:27" ht="21" x14ac:dyDescent="0.25">
      <c r="A45" s="184"/>
      <c r="B45" s="178"/>
      <c r="C45" s="178"/>
      <c r="D45" s="178"/>
      <c r="E45" s="178"/>
      <c r="F45" s="178"/>
      <c r="G45" s="178"/>
      <c r="H45" s="178"/>
      <c r="I45" s="178"/>
      <c r="J45" s="178"/>
      <c r="K45" s="223"/>
      <c r="L45" s="194"/>
      <c r="M45" s="223"/>
      <c r="N45" s="428">
        <f t="shared" si="0"/>
        <v>0</v>
      </c>
      <c r="O45" s="428">
        <f t="shared" si="1"/>
        <v>0</v>
      </c>
      <c r="P45" s="194">
        <f t="shared" si="2"/>
        <v>0</v>
      </c>
      <c r="Q45" s="427">
        <f t="shared" si="3"/>
        <v>0</v>
      </c>
      <c r="R45" s="186"/>
      <c r="S45" s="184"/>
      <c r="T45" s="184"/>
      <c r="U45" s="184"/>
      <c r="V45" s="184"/>
      <c r="W45" s="184"/>
      <c r="X45" s="184"/>
      <c r="Y45" s="184"/>
      <c r="Z45" s="184"/>
      <c r="AA45" s="184"/>
    </row>
    <row r="46" spans="1:27" ht="21" x14ac:dyDescent="0.25">
      <c r="A46" s="184"/>
      <c r="B46" s="178"/>
      <c r="C46" s="178"/>
      <c r="D46" s="178"/>
      <c r="E46" s="178"/>
      <c r="F46" s="178"/>
      <c r="G46" s="178"/>
      <c r="H46" s="178"/>
      <c r="I46" s="178"/>
      <c r="J46" s="178"/>
      <c r="K46" s="223"/>
      <c r="L46" s="194"/>
      <c r="M46" s="223"/>
      <c r="N46" s="428">
        <f t="shared" si="0"/>
        <v>0</v>
      </c>
      <c r="O46" s="428">
        <f t="shared" si="1"/>
        <v>0</v>
      </c>
      <c r="P46" s="194">
        <f t="shared" si="2"/>
        <v>0</v>
      </c>
      <c r="Q46" s="427">
        <f t="shared" si="3"/>
        <v>0</v>
      </c>
      <c r="R46" s="186"/>
      <c r="S46" s="184"/>
      <c r="T46" s="184"/>
      <c r="U46" s="184"/>
      <c r="V46" s="184"/>
      <c r="W46" s="184"/>
      <c r="X46" s="184"/>
      <c r="Y46" s="184"/>
      <c r="Z46" s="184"/>
      <c r="AA46" s="184"/>
    </row>
    <row r="47" spans="1:27" ht="21" x14ac:dyDescent="0.25">
      <c r="A47" s="184"/>
      <c r="B47" s="178"/>
      <c r="C47" s="178"/>
      <c r="D47" s="178"/>
      <c r="E47" s="178"/>
      <c r="F47" s="178"/>
      <c r="G47" s="178"/>
      <c r="H47" s="178"/>
      <c r="I47" s="178"/>
      <c r="J47" s="178"/>
      <c r="K47" s="223"/>
      <c r="L47" s="194"/>
      <c r="M47" s="223"/>
      <c r="N47" s="428">
        <f t="shared" si="0"/>
        <v>0</v>
      </c>
      <c r="O47" s="428">
        <f t="shared" si="1"/>
        <v>0</v>
      </c>
      <c r="P47" s="194">
        <f t="shared" si="2"/>
        <v>0</v>
      </c>
      <c r="Q47" s="427">
        <f t="shared" si="3"/>
        <v>0</v>
      </c>
      <c r="R47" s="186"/>
      <c r="S47" s="184"/>
      <c r="T47" s="184"/>
      <c r="U47" s="184"/>
      <c r="V47" s="184"/>
      <c r="W47" s="184"/>
      <c r="X47" s="184"/>
      <c r="Y47" s="184"/>
      <c r="Z47" s="184"/>
      <c r="AA47" s="184"/>
    </row>
    <row r="48" spans="1:27" ht="21" x14ac:dyDescent="0.25">
      <c r="A48" s="184"/>
      <c r="B48" s="178"/>
      <c r="C48" s="178"/>
      <c r="D48" s="178"/>
      <c r="E48" s="178"/>
      <c r="F48" s="178"/>
      <c r="G48" s="178"/>
      <c r="H48" s="178"/>
      <c r="I48" s="178"/>
      <c r="J48" s="178"/>
      <c r="K48" s="223"/>
      <c r="L48" s="194"/>
      <c r="M48" s="223"/>
      <c r="N48" s="428">
        <f t="shared" si="0"/>
        <v>0</v>
      </c>
      <c r="O48" s="428">
        <f t="shared" si="1"/>
        <v>0</v>
      </c>
      <c r="P48" s="194">
        <f t="shared" si="2"/>
        <v>0</v>
      </c>
      <c r="Q48" s="427">
        <f t="shared" si="3"/>
        <v>0</v>
      </c>
      <c r="R48" s="186"/>
      <c r="S48" s="184"/>
      <c r="T48" s="184"/>
      <c r="U48" s="184"/>
      <c r="V48" s="184"/>
      <c r="W48" s="184"/>
      <c r="X48" s="184"/>
      <c r="Y48" s="184"/>
      <c r="Z48" s="184"/>
      <c r="AA48" s="184"/>
    </row>
    <row r="49" spans="1:27" ht="21" x14ac:dyDescent="0.25">
      <c r="A49" s="184"/>
      <c r="B49" s="178"/>
      <c r="C49" s="178"/>
      <c r="D49" s="178"/>
      <c r="E49" s="178"/>
      <c r="F49" s="178"/>
      <c r="G49" s="178"/>
      <c r="H49" s="178"/>
      <c r="I49" s="178"/>
      <c r="J49" s="178"/>
      <c r="K49" s="223"/>
      <c r="L49" s="194"/>
      <c r="M49" s="223"/>
      <c r="N49" s="428">
        <f t="shared" si="0"/>
        <v>0</v>
      </c>
      <c r="O49" s="428">
        <f t="shared" si="1"/>
        <v>0</v>
      </c>
      <c r="P49" s="194">
        <f t="shared" si="2"/>
        <v>0</v>
      </c>
      <c r="Q49" s="427">
        <f t="shared" si="3"/>
        <v>0</v>
      </c>
      <c r="R49" s="186"/>
      <c r="S49" s="184"/>
      <c r="T49" s="184"/>
      <c r="U49" s="184"/>
      <c r="V49" s="184"/>
      <c r="W49" s="184"/>
      <c r="X49" s="184"/>
      <c r="Y49" s="184"/>
      <c r="Z49" s="184"/>
      <c r="AA49" s="184"/>
    </row>
    <row r="50" spans="1:27" ht="21" x14ac:dyDescent="0.25">
      <c r="A50" s="184"/>
      <c r="B50" s="178"/>
      <c r="C50" s="178"/>
      <c r="D50" s="178"/>
      <c r="E50" s="178"/>
      <c r="F50" s="178"/>
      <c r="G50" s="178"/>
      <c r="H50" s="178"/>
      <c r="I50" s="178"/>
      <c r="J50" s="178"/>
      <c r="K50" s="223"/>
      <c r="L50" s="194"/>
      <c r="M50" s="223"/>
      <c r="N50" s="428">
        <f t="shared" si="0"/>
        <v>0</v>
      </c>
      <c r="O50" s="428">
        <f t="shared" si="1"/>
        <v>0</v>
      </c>
      <c r="P50" s="194">
        <f t="shared" si="2"/>
        <v>0</v>
      </c>
      <c r="Q50" s="427">
        <f t="shared" si="3"/>
        <v>0</v>
      </c>
      <c r="R50" s="186"/>
      <c r="S50" s="184"/>
      <c r="T50" s="184"/>
      <c r="U50" s="184"/>
      <c r="V50" s="184"/>
      <c r="W50" s="184"/>
      <c r="X50" s="184"/>
      <c r="Y50" s="184"/>
      <c r="Z50" s="184"/>
      <c r="AA50" s="184"/>
    </row>
    <row r="51" spans="1:27" ht="13.2" x14ac:dyDescent="0.25">
      <c r="A51" s="5"/>
      <c r="B51" s="5"/>
      <c r="C51" s="5"/>
      <c r="D51" s="10"/>
      <c r="E51" s="10"/>
      <c r="F51" s="10"/>
      <c r="G51" s="11"/>
      <c r="H51" s="11"/>
      <c r="I51" s="11"/>
      <c r="J51" s="11"/>
      <c r="K51" s="11"/>
      <c r="L51" s="11"/>
      <c r="M51" s="1"/>
      <c r="N51" s="1"/>
      <c r="O51" s="1"/>
      <c r="P51" s="1"/>
      <c r="Q51" s="1"/>
      <c r="R51" s="1"/>
      <c r="S51" s="1"/>
      <c r="T51" s="63"/>
      <c r="U51" s="63"/>
      <c r="V51" s="63"/>
      <c r="W51" s="63"/>
      <c r="X51" s="63"/>
      <c r="Y51" s="63"/>
      <c r="Z51" s="63"/>
      <c r="AA51" s="63"/>
    </row>
    <row r="52" spans="1:27" ht="13.2" x14ac:dyDescent="0.25"/>
    <row r="53" spans="1:27" ht="13.2" x14ac:dyDescent="0.25"/>
    <row r="54" spans="1:27" ht="13.2" x14ac:dyDescent="0.25"/>
    <row r="55" spans="1:27" ht="13.2" x14ac:dyDescent="0.25"/>
    <row r="56" spans="1:27" ht="13.2" x14ac:dyDescent="0.25"/>
    <row r="57" spans="1:27" ht="13.2" x14ac:dyDescent="0.25"/>
    <row r="58" spans="1:27" ht="13.2" x14ac:dyDescent="0.25"/>
    <row r="59" spans="1:27" ht="13.2" x14ac:dyDescent="0.25"/>
    <row r="60" spans="1:27" ht="13.2" x14ac:dyDescent="0.25"/>
    <row r="61" spans="1:27" ht="13.2" x14ac:dyDescent="0.25"/>
    <row r="62" spans="1:27" ht="13.2" x14ac:dyDescent="0.25"/>
    <row r="63" spans="1:27" ht="13.2" x14ac:dyDescent="0.25"/>
    <row r="64" spans="1:27" ht="13.2" x14ac:dyDescent="0.25"/>
    <row r="65" ht="13.2" x14ac:dyDescent="0.25"/>
    <row r="66" ht="13.2" x14ac:dyDescent="0.25"/>
    <row r="67" ht="13.2" x14ac:dyDescent="0.25"/>
    <row r="68" ht="13.2" x14ac:dyDescent="0.25"/>
    <row r="69" ht="13.2" x14ac:dyDescent="0.25"/>
    <row r="70" ht="13.2" x14ac:dyDescent="0.25"/>
    <row r="71" ht="13.2" x14ac:dyDescent="0.25"/>
    <row r="72" ht="13.2" x14ac:dyDescent="0.25"/>
    <row r="73" ht="13.2" x14ac:dyDescent="0.25"/>
  </sheetData>
  <sheetProtection formatColumns="0" formatRows="0" autoFilter="0"/>
  <dataConsolidate link="1"/>
  <mergeCells count="16">
    <mergeCell ref="A5:I5"/>
    <mergeCell ref="A1:Q1"/>
    <mergeCell ref="A6:M6"/>
    <mergeCell ref="P2:Q2"/>
    <mergeCell ref="P3:Q3"/>
    <mergeCell ref="N2:O2"/>
    <mergeCell ref="N3:O3"/>
    <mergeCell ref="P6:Q6"/>
    <mergeCell ref="P4:Q4"/>
    <mergeCell ref="P5:Q5"/>
    <mergeCell ref="N4:O4"/>
    <mergeCell ref="N5:O5"/>
    <mergeCell ref="N6:O6"/>
    <mergeCell ref="A2:M2"/>
    <mergeCell ref="A3:M3"/>
    <mergeCell ref="A4:I4"/>
  </mergeCells>
  <phoneticPr fontId="76" type="noConversion"/>
  <conditionalFormatting sqref="L5">
    <cfRule type="cellIs" dxfId="435" priority="1" operator="greaterThan">
      <formula>0.05</formula>
    </cfRule>
  </conditionalFormatting>
  <conditionalFormatting sqref="M8">
    <cfRule type="cellIs" dxfId="434" priority="3" operator="notEqual">
      <formula>0</formula>
    </cfRule>
  </conditionalFormatting>
  <conditionalFormatting sqref="K8">
    <cfRule type="cellIs" dxfId="433" priority="2" operator="notEqual">
      <formula>$J$5</formula>
    </cfRule>
  </conditionalFormatting>
  <conditionalFormatting sqref="M10:M50">
    <cfRule type="cellIs" dxfId="432" priority="4" stopIfTrue="1" operator="notEqual">
      <formula>0</formula>
    </cfRule>
  </conditionalFormatting>
  <conditionalFormatting sqref="Q10:Q50">
    <cfRule type="cellIs" dxfId="431" priority="5" stopIfTrue="1" operator="equal">
      <formula>1</formula>
    </cfRule>
  </conditionalFormatting>
  <dataValidations count="13">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P3" xr:uid="{00000000-0002-0000-0400-000000000000}">
      <formula1>0</formula1>
    </dataValidation>
    <dataValidation showInputMessage="1" showErrorMessage="1" sqref="D10:E50" xr:uid="{00000000-0002-0000-0400-000001000000}"/>
    <dataValidation type="list" allowBlank="1" showInputMessage="1" showErrorMessage="1" sqref="B10:B50" xr:uid="{00000000-0002-0000-0400-000002000000}">
      <formula1>"Direct, Subaward"</formula1>
    </dataValidation>
    <dataValidation type="list" allowBlank="1" showInputMessage="1" showErrorMessage="1" sqref="J10:J50" xr:uid="{00000000-0002-0000-0400-000003000000}">
      <formula1>"Deployable, Shareable, Both, N/A"</formula1>
    </dataValidation>
    <dataValidation type="list" allowBlank="1" showInputMessage="1" showErrorMessage="1" sqref="H10:H50" xr:uid="{00000000-0002-0000-0400-000004000000}">
      <formula1>DD_PL_CoreCapabilities</formula1>
    </dataValidation>
    <dataValidation type="list" allowBlank="1" showInputMessage="1" showErrorMessage="1" sqref="I10:I50" xr:uid="{00000000-0002-0000-0400-000005000000}">
      <formula1>"Build, Sustain"</formula1>
    </dataValidation>
    <dataValidation type="list" allowBlank="1" showInputMessage="1" showErrorMessage="1" sqref="F10:F50" xr:uid="{00000000-0002-0000-0400-000006000000}">
      <formula1>DD_PL_SolutionArea</formula1>
    </dataValidation>
    <dataValidation type="list" allowBlank="1" showInputMessage="1" showErrorMessage="1" sqref="A10:A50" xr:uid="{00000000-0002-0000-0400-000007000000}">
      <formula1>"Goal #1, Goal #2, Goal #3, Goal #4, Goal #5, Goal #6, Goal #7, Goal #8, Goal #9, Goal #10, Goal #11"</formula1>
    </dataValidation>
    <dataValidation type="whole" operator="greaterThanOrEqual" allowBlank="1" showErrorMessage="1" errorTitle="BUDGETED COST" error="Enter the Budged Cost for this project, rounded DOWN to the nearest dollar.  Use of decimals is not allowed." sqref="K10:K50" xr:uid="{00000000-0002-0000-0400-000008000000}">
      <formula1>0</formula1>
    </dataValidation>
    <dataValidation type="list" allowBlank="1" showInputMessage="1" sqref="C10:C50" xr:uid="{00000000-0002-0000-0400-000009000000}">
      <formula1>"A,B,C,D,E,F,G,H,I,J,K,L,M,N,O,P,Q,R,S,T,U,V,W,X,Y,Z"</formula1>
    </dataValidation>
    <dataValidation type="whole" operator="lessThanOrEqual" allowBlank="1" showInputMessage="1" showErrorMessage="1" errorTitle="AMOUNT THIS REQUEST" error="Please enter a dollar amount less than or equal to the available balance for this project.  Use of decimals is not allowed." sqref="M10:M50" xr:uid="{00000000-0002-0000-0400-00000A000000}">
      <formula1>K10-L10</formula1>
    </dataValidation>
    <dataValidation type="list" allowBlank="1" showInputMessage="1" showErrorMessage="1" sqref="G10:G50" xr:uid="{00000000-0002-0000-0400-00000B000000}">
      <formula1>INDIRECT(VLOOKUP(F10,DD_PL_SubCat_Lookup,2,0))</formula1>
    </dataValidation>
    <dataValidation type="list" allowBlank="1" showInputMessage="1" showErrorMessage="1" sqref="P2:Q2" xr:uid="{51C8F2F7-5ED5-4B8E-82DF-D493EE4996F6}">
      <formula1>"Application, Modification, Advance, Reimbursement, Final Reimbursement"</formula1>
    </dataValidation>
  </dataValidations>
  <printOptions horizontalCentered="1"/>
  <pageMargins left="0.15" right="0.15" top="0.5" bottom="0.5" header="0.15" footer="0.15"/>
  <pageSetup scale="35"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legacy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ning">
    <tabColor rgb="FFF7A765"/>
    <pageSetUpPr fitToPage="1"/>
  </sheetPr>
  <dimension ref="A1:X31"/>
  <sheetViews>
    <sheetView showGridLines="0" showZeros="0" zoomScale="65" zoomScaleNormal="65" zoomScaleSheetLayoutView="50" workbookViewId="0">
      <pane ySplit="8" topLeftCell="A10" activePane="bottomLeft" state="frozen"/>
      <selection sqref="A1:Q1"/>
      <selection pane="bottomLeft" sqref="A1:N1"/>
    </sheetView>
  </sheetViews>
  <sheetFormatPr defaultColWidth="9.109375" defaultRowHeight="34.5" customHeight="1" x14ac:dyDescent="0.25"/>
  <cols>
    <col min="1" max="1" width="12.6640625" customWidth="1"/>
    <col min="2" max="2" width="15.6640625" customWidth="1"/>
    <col min="3" max="3" width="28" customWidth="1"/>
    <col min="4" max="4" width="46.33203125" customWidth="1"/>
    <col min="5" max="5" width="30.88671875" customWidth="1"/>
    <col min="6" max="6" width="30.6640625" customWidth="1"/>
    <col min="7" max="7" width="25.109375" customWidth="1"/>
    <col min="8" max="8" width="22.6640625" customWidth="1"/>
    <col min="9" max="14" width="20.6640625" customWidth="1"/>
    <col min="15" max="15" width="19.5546875" hidden="1" customWidth="1"/>
    <col min="16" max="17" width="20.6640625" hidden="1" customWidth="1"/>
    <col min="18" max="24" width="15.6640625" hidden="1" customWidth="1"/>
  </cols>
  <sheetData>
    <row r="1" spans="1:24" ht="35.1" customHeight="1" x14ac:dyDescent="0.25">
      <c r="A1" s="724" t="s">
        <v>432</v>
      </c>
      <c r="B1" s="724"/>
      <c r="C1" s="724"/>
      <c r="D1" s="724"/>
      <c r="E1" s="724"/>
      <c r="F1" s="724"/>
      <c r="G1" s="724"/>
      <c r="H1" s="724"/>
      <c r="I1" s="724"/>
      <c r="J1" s="724"/>
      <c r="K1" s="724"/>
      <c r="L1" s="724"/>
      <c r="M1" s="724"/>
      <c r="N1" s="724"/>
      <c r="O1" s="83"/>
      <c r="P1" s="83"/>
      <c r="Q1" s="83"/>
      <c r="R1" s="63"/>
      <c r="S1" s="63"/>
      <c r="T1" s="63"/>
      <c r="U1" s="63"/>
      <c r="V1" s="63"/>
      <c r="W1" s="63"/>
      <c r="X1" s="63"/>
    </row>
    <row r="2" spans="1:24" ht="30" customHeight="1" x14ac:dyDescent="0.35">
      <c r="A2" s="707">
        <f>Facesheet!$C$6</f>
        <v>0</v>
      </c>
      <c r="B2" s="707"/>
      <c r="C2" s="707"/>
      <c r="D2" s="707"/>
      <c r="E2" s="707"/>
      <c r="F2" s="707"/>
      <c r="G2" s="707"/>
      <c r="H2" s="707"/>
      <c r="I2" s="707"/>
      <c r="J2" s="708"/>
      <c r="K2" s="720" t="s">
        <v>325</v>
      </c>
      <c r="L2" s="721"/>
      <c r="M2" s="718"/>
      <c r="N2" s="719"/>
      <c r="O2" s="63"/>
      <c r="P2" s="63"/>
      <c r="Q2" s="63"/>
      <c r="R2" s="63"/>
      <c r="S2" s="63"/>
      <c r="T2" s="63"/>
      <c r="U2" s="63"/>
      <c r="V2" s="63"/>
      <c r="W2" s="63"/>
      <c r="X2" s="63"/>
    </row>
    <row r="3" spans="1:24" ht="30" customHeight="1" x14ac:dyDescent="0.4">
      <c r="A3" s="727">
        <f>Facesheet!$F$2</f>
        <v>0</v>
      </c>
      <c r="B3" s="727"/>
      <c r="C3" s="727"/>
      <c r="D3" s="727"/>
      <c r="E3" s="727"/>
      <c r="F3" s="727"/>
      <c r="G3" s="727"/>
      <c r="H3" s="727"/>
      <c r="I3" s="727"/>
      <c r="J3" s="727"/>
      <c r="K3" s="722" t="s">
        <v>629</v>
      </c>
      <c r="L3" s="723"/>
      <c r="M3" s="718"/>
      <c r="N3" s="719"/>
      <c r="O3" s="64"/>
      <c r="P3" s="64"/>
      <c r="Q3" s="64"/>
      <c r="R3" s="64"/>
      <c r="S3" s="64"/>
      <c r="T3" s="64"/>
      <c r="U3" s="64"/>
      <c r="V3" s="64"/>
      <c r="W3" s="64"/>
      <c r="X3" s="64"/>
    </row>
    <row r="4" spans="1:24" ht="30" customHeight="1" x14ac:dyDescent="0.25">
      <c r="A4" s="725" t="str">
        <f>Facesheet!$J$2</f>
        <v>2023-0006</v>
      </c>
      <c r="B4" s="725"/>
      <c r="C4" s="725"/>
      <c r="D4" s="725"/>
      <c r="E4" s="725"/>
      <c r="F4" s="725"/>
      <c r="G4" s="725"/>
      <c r="H4" s="725"/>
      <c r="I4" s="725"/>
      <c r="J4" s="726"/>
      <c r="K4" s="715" t="s">
        <v>216</v>
      </c>
      <c r="L4" s="715"/>
      <c r="M4" s="711">
        <f>Facesheet!$H$12</f>
        <v>45108</v>
      </c>
      <c r="N4" s="712"/>
      <c r="O4" s="63"/>
      <c r="P4" s="63"/>
      <c r="Q4" s="63"/>
      <c r="R4" s="63"/>
      <c r="S4" s="63"/>
      <c r="T4" s="63"/>
      <c r="U4" s="63"/>
      <c r="V4" s="63"/>
      <c r="W4" s="63"/>
      <c r="X4" s="63"/>
    </row>
    <row r="5" spans="1:24" ht="30" customHeight="1" x14ac:dyDescent="0.25">
      <c r="A5" s="728"/>
      <c r="B5" s="728"/>
      <c r="C5" s="728"/>
      <c r="D5" s="728"/>
      <c r="E5" s="728"/>
      <c r="F5" s="728"/>
      <c r="G5" s="728"/>
      <c r="H5" s="728"/>
      <c r="I5" s="728"/>
      <c r="J5" s="729"/>
      <c r="K5" s="715" t="s">
        <v>217</v>
      </c>
      <c r="L5" s="715"/>
      <c r="M5" s="713">
        <f>Facesheet!$J$12</f>
        <v>45838</v>
      </c>
      <c r="N5" s="714"/>
      <c r="O5" s="168"/>
      <c r="P5" s="168"/>
      <c r="Q5" s="168"/>
      <c r="R5" s="168"/>
      <c r="S5" s="168"/>
      <c r="T5" s="168"/>
      <c r="U5" s="168"/>
      <c r="V5" s="168"/>
      <c r="W5" s="168"/>
      <c r="X5" s="168"/>
    </row>
    <row r="6" spans="1:24" ht="30" customHeight="1" x14ac:dyDescent="0.25">
      <c r="A6" s="728">
        <v>0</v>
      </c>
      <c r="B6" s="728"/>
      <c r="C6" s="728"/>
      <c r="D6" s="728"/>
      <c r="E6" s="728"/>
      <c r="F6" s="728"/>
      <c r="G6" s="728"/>
      <c r="H6" s="728"/>
      <c r="I6" s="728"/>
      <c r="J6" s="729"/>
      <c r="K6" s="716" t="s">
        <v>470</v>
      </c>
      <c r="L6" s="716"/>
      <c r="M6" s="717"/>
      <c r="N6" s="717"/>
      <c r="O6" s="168"/>
      <c r="P6" s="168"/>
      <c r="Q6" s="168"/>
      <c r="R6" s="168"/>
      <c r="S6" s="168"/>
      <c r="T6" s="168"/>
      <c r="U6" s="168"/>
      <c r="V6" s="168"/>
      <c r="W6" s="168"/>
      <c r="X6" s="168"/>
    </row>
    <row r="7" spans="1:24" ht="50.1" customHeight="1" x14ac:dyDescent="0.25">
      <c r="A7" s="483" t="s">
        <v>25</v>
      </c>
      <c r="B7" s="484" t="s">
        <v>206</v>
      </c>
      <c r="C7" s="484" t="s">
        <v>244</v>
      </c>
      <c r="D7" s="485" t="s">
        <v>207</v>
      </c>
      <c r="E7" s="485" t="s">
        <v>239</v>
      </c>
      <c r="F7" s="485" t="s">
        <v>247</v>
      </c>
      <c r="G7" s="485" t="s">
        <v>328</v>
      </c>
      <c r="H7" s="485" t="s">
        <v>246</v>
      </c>
      <c r="I7" s="485" t="s">
        <v>245</v>
      </c>
      <c r="J7" s="484" t="s">
        <v>240</v>
      </c>
      <c r="K7" s="484" t="s">
        <v>257</v>
      </c>
      <c r="L7" s="484" t="s">
        <v>237</v>
      </c>
      <c r="M7" s="484" t="s">
        <v>238</v>
      </c>
      <c r="N7" s="484" t="s">
        <v>219</v>
      </c>
      <c r="O7" s="260" t="s">
        <v>439</v>
      </c>
      <c r="P7" s="260" t="s">
        <v>440</v>
      </c>
      <c r="Q7" s="260" t="s">
        <v>441</v>
      </c>
      <c r="R7" s="260" t="s">
        <v>442</v>
      </c>
      <c r="S7" s="260" t="s">
        <v>443</v>
      </c>
      <c r="T7" s="260" t="s">
        <v>444</v>
      </c>
      <c r="U7" s="260" t="s">
        <v>445</v>
      </c>
      <c r="V7" s="260" t="s">
        <v>446</v>
      </c>
      <c r="W7" s="260" t="s">
        <v>447</v>
      </c>
      <c r="X7" s="260" t="s">
        <v>448</v>
      </c>
    </row>
    <row r="8" spans="1:24" ht="21" x14ac:dyDescent="0.25">
      <c r="A8" s="486">
        <v>0</v>
      </c>
      <c r="B8" s="486"/>
      <c r="C8" s="487"/>
      <c r="D8" s="488">
        <v>0</v>
      </c>
      <c r="E8" s="488">
        <v>0</v>
      </c>
      <c r="F8" s="489"/>
      <c r="G8" s="488"/>
      <c r="H8" s="488"/>
      <c r="I8" s="488"/>
      <c r="J8" s="490">
        <f>SUM(RangeCost)</f>
        <v>0</v>
      </c>
      <c r="K8" s="490">
        <f>SUM(RangePrevious)</f>
        <v>0</v>
      </c>
      <c r="L8" s="490">
        <f>SUM(RangeThisRequest)</f>
        <v>0</v>
      </c>
      <c r="M8" s="490">
        <f>SUM(RangeApproved)</f>
        <v>0</v>
      </c>
      <c r="N8" s="490">
        <f>SUM(RangeBalance)</f>
        <v>0</v>
      </c>
      <c r="O8" s="261"/>
      <c r="P8" s="261"/>
      <c r="Q8" s="261"/>
      <c r="R8" s="261"/>
      <c r="S8" s="261"/>
      <c r="T8" s="261"/>
      <c r="U8" s="261"/>
      <c r="V8" s="261"/>
      <c r="W8" s="261"/>
      <c r="X8" s="261"/>
    </row>
    <row r="9" spans="1:24" ht="0.15" customHeight="1" x14ac:dyDescent="0.25">
      <c r="A9" s="263">
        <v>0</v>
      </c>
      <c r="B9" s="263">
        <v>0</v>
      </c>
      <c r="C9" s="263">
        <v>0</v>
      </c>
      <c r="D9" s="263">
        <v>0</v>
      </c>
      <c r="E9" s="263">
        <v>0</v>
      </c>
      <c r="F9" s="264">
        <v>0</v>
      </c>
      <c r="G9" s="263">
        <v>0</v>
      </c>
      <c r="H9" s="264">
        <v>0</v>
      </c>
      <c r="I9" s="265">
        <v>0</v>
      </c>
      <c r="J9" s="266">
        <v>0</v>
      </c>
      <c r="K9" s="266">
        <v>0</v>
      </c>
      <c r="L9" s="266">
        <v>0</v>
      </c>
      <c r="M9" s="267">
        <v>0</v>
      </c>
      <c r="N9" s="266">
        <v>0</v>
      </c>
      <c r="O9" s="262">
        <v>0</v>
      </c>
      <c r="P9" s="262">
        <v>0</v>
      </c>
      <c r="Q9" s="262">
        <v>0</v>
      </c>
      <c r="R9" s="262">
        <v>0</v>
      </c>
      <c r="S9" s="262">
        <v>0</v>
      </c>
      <c r="T9" s="262">
        <v>0</v>
      </c>
      <c r="U9" s="262">
        <v>0</v>
      </c>
      <c r="V9" s="262">
        <v>0</v>
      </c>
      <c r="W9" s="262">
        <v>0</v>
      </c>
      <c r="X9" s="262">
        <v>0</v>
      </c>
    </row>
    <row r="10" spans="1:24" ht="21" x14ac:dyDescent="0.25">
      <c r="A10" s="178"/>
      <c r="B10" s="178"/>
      <c r="C10" s="178"/>
      <c r="D10" s="178"/>
      <c r="E10" s="178"/>
      <c r="F10" s="179"/>
      <c r="G10" s="178"/>
      <c r="H10" s="179"/>
      <c r="I10" s="181"/>
      <c r="J10" s="223"/>
      <c r="K10" s="183"/>
      <c r="L10" s="223"/>
      <c r="M10" s="222">
        <f t="shared" ref="M10:M30" si="0">L10+K10</f>
        <v>0</v>
      </c>
      <c r="N10" s="222">
        <f t="shared" ref="N10:N30" si="1">J10-M10</f>
        <v>0</v>
      </c>
      <c r="O10" s="184"/>
      <c r="P10" s="184"/>
      <c r="Q10" s="184"/>
      <c r="R10" s="184"/>
      <c r="S10" s="184"/>
      <c r="T10" s="184"/>
      <c r="U10" s="184"/>
      <c r="V10" s="184"/>
      <c r="W10" s="184"/>
      <c r="X10" s="184"/>
    </row>
    <row r="11" spans="1:24" ht="21" x14ac:dyDescent="0.25">
      <c r="A11" s="178"/>
      <c r="B11" s="178"/>
      <c r="C11" s="178"/>
      <c r="D11" s="178"/>
      <c r="E11" s="178"/>
      <c r="F11" s="179"/>
      <c r="G11" s="178"/>
      <c r="H11" s="179"/>
      <c r="I11" s="181"/>
      <c r="J11" s="223"/>
      <c r="K11" s="183"/>
      <c r="L11" s="223"/>
      <c r="M11" s="222">
        <f t="shared" si="0"/>
        <v>0</v>
      </c>
      <c r="N11" s="222">
        <f t="shared" si="1"/>
        <v>0</v>
      </c>
      <c r="O11" s="184"/>
      <c r="P11" s="184"/>
      <c r="Q11" s="184"/>
      <c r="R11" s="184"/>
      <c r="S11" s="184"/>
      <c r="T11" s="184"/>
      <c r="U11" s="184"/>
      <c r="V11" s="184"/>
      <c r="W11" s="184"/>
      <c r="X11" s="184"/>
    </row>
    <row r="12" spans="1:24" ht="21" x14ac:dyDescent="0.25">
      <c r="A12" s="178"/>
      <c r="B12" s="178"/>
      <c r="C12" s="178"/>
      <c r="D12" s="178"/>
      <c r="E12" s="178"/>
      <c r="F12" s="179"/>
      <c r="G12" s="178"/>
      <c r="H12" s="179"/>
      <c r="I12" s="181"/>
      <c r="J12" s="223"/>
      <c r="K12" s="183"/>
      <c r="L12" s="223"/>
      <c r="M12" s="222">
        <f t="shared" si="0"/>
        <v>0</v>
      </c>
      <c r="N12" s="222">
        <f t="shared" si="1"/>
        <v>0</v>
      </c>
      <c r="O12" s="184"/>
      <c r="P12" s="184"/>
      <c r="Q12" s="184"/>
      <c r="R12" s="184"/>
      <c r="S12" s="184"/>
      <c r="T12" s="184"/>
      <c r="U12" s="184"/>
      <c r="V12" s="184"/>
      <c r="W12" s="184"/>
      <c r="X12" s="184"/>
    </row>
    <row r="13" spans="1:24" ht="21" x14ac:dyDescent="0.25">
      <c r="A13" s="178"/>
      <c r="B13" s="178"/>
      <c r="C13" s="178"/>
      <c r="D13" s="178"/>
      <c r="E13" s="178"/>
      <c r="F13" s="179"/>
      <c r="G13" s="178"/>
      <c r="H13" s="179"/>
      <c r="I13" s="181"/>
      <c r="J13" s="223"/>
      <c r="K13" s="183"/>
      <c r="L13" s="223"/>
      <c r="M13" s="222">
        <f t="shared" si="0"/>
        <v>0</v>
      </c>
      <c r="N13" s="222">
        <f t="shared" si="1"/>
        <v>0</v>
      </c>
      <c r="O13" s="184"/>
      <c r="P13" s="184"/>
      <c r="Q13" s="184"/>
      <c r="R13" s="184"/>
      <c r="S13" s="184"/>
      <c r="T13" s="184"/>
      <c r="U13" s="184"/>
      <c r="V13" s="184"/>
      <c r="W13" s="184"/>
      <c r="X13" s="184"/>
    </row>
    <row r="14" spans="1:24" ht="21" x14ac:dyDescent="0.25">
      <c r="A14" s="178"/>
      <c r="B14" s="178"/>
      <c r="C14" s="178"/>
      <c r="D14" s="178"/>
      <c r="E14" s="178"/>
      <c r="F14" s="179"/>
      <c r="G14" s="178"/>
      <c r="H14" s="179"/>
      <c r="I14" s="181"/>
      <c r="J14" s="223"/>
      <c r="K14" s="183"/>
      <c r="L14" s="223"/>
      <c r="M14" s="222">
        <f t="shared" si="0"/>
        <v>0</v>
      </c>
      <c r="N14" s="222">
        <f t="shared" si="1"/>
        <v>0</v>
      </c>
      <c r="O14" s="184"/>
      <c r="P14" s="184"/>
      <c r="Q14" s="184"/>
      <c r="R14" s="184"/>
      <c r="S14" s="184"/>
      <c r="T14" s="184"/>
      <c r="U14" s="184"/>
      <c r="V14" s="184"/>
      <c r="W14" s="184"/>
      <c r="X14" s="184"/>
    </row>
    <row r="15" spans="1:24" ht="21" x14ac:dyDescent="0.25">
      <c r="A15" s="178"/>
      <c r="B15" s="178"/>
      <c r="C15" s="178"/>
      <c r="D15" s="178"/>
      <c r="E15" s="178"/>
      <c r="F15" s="179"/>
      <c r="G15" s="178"/>
      <c r="H15" s="179"/>
      <c r="I15" s="181"/>
      <c r="J15" s="223"/>
      <c r="K15" s="183"/>
      <c r="L15" s="223"/>
      <c r="M15" s="222">
        <f t="shared" si="0"/>
        <v>0</v>
      </c>
      <c r="N15" s="222">
        <f t="shared" si="1"/>
        <v>0</v>
      </c>
      <c r="O15" s="184"/>
      <c r="P15" s="184"/>
      <c r="Q15" s="184"/>
      <c r="R15" s="184"/>
      <c r="S15" s="184"/>
      <c r="T15" s="184"/>
      <c r="U15" s="184"/>
      <c r="V15" s="184"/>
      <c r="W15" s="184"/>
      <c r="X15" s="184"/>
    </row>
    <row r="16" spans="1:24" ht="21" x14ac:dyDescent="0.25">
      <c r="A16" s="178"/>
      <c r="B16" s="178"/>
      <c r="C16" s="178"/>
      <c r="D16" s="178"/>
      <c r="E16" s="178"/>
      <c r="F16" s="179"/>
      <c r="G16" s="178"/>
      <c r="H16" s="179"/>
      <c r="I16" s="181"/>
      <c r="J16" s="223"/>
      <c r="K16" s="183"/>
      <c r="L16" s="223"/>
      <c r="M16" s="222">
        <f t="shared" si="0"/>
        <v>0</v>
      </c>
      <c r="N16" s="222">
        <f t="shared" si="1"/>
        <v>0</v>
      </c>
      <c r="O16" s="184"/>
      <c r="P16" s="184"/>
      <c r="Q16" s="184"/>
      <c r="R16" s="184"/>
      <c r="S16" s="184"/>
      <c r="T16" s="184"/>
      <c r="U16" s="184"/>
      <c r="V16" s="184"/>
      <c r="W16" s="184"/>
      <c r="X16" s="184"/>
    </row>
    <row r="17" spans="1:24" ht="21" x14ac:dyDescent="0.25">
      <c r="A17" s="178"/>
      <c r="B17" s="178"/>
      <c r="C17" s="178"/>
      <c r="D17" s="178"/>
      <c r="E17" s="178"/>
      <c r="F17" s="179"/>
      <c r="G17" s="178"/>
      <c r="H17" s="179"/>
      <c r="I17" s="181"/>
      <c r="J17" s="223"/>
      <c r="K17" s="183"/>
      <c r="L17" s="223"/>
      <c r="M17" s="222">
        <f t="shared" si="0"/>
        <v>0</v>
      </c>
      <c r="N17" s="222">
        <f t="shared" si="1"/>
        <v>0</v>
      </c>
      <c r="O17" s="184"/>
      <c r="P17" s="184"/>
      <c r="Q17" s="184"/>
      <c r="R17" s="184"/>
      <c r="S17" s="184"/>
      <c r="T17" s="184"/>
      <c r="U17" s="184"/>
      <c r="V17" s="184"/>
      <c r="W17" s="184"/>
      <c r="X17" s="184"/>
    </row>
    <row r="18" spans="1:24" ht="21" x14ac:dyDescent="0.25">
      <c r="A18" s="178"/>
      <c r="B18" s="178"/>
      <c r="C18" s="178"/>
      <c r="D18" s="178"/>
      <c r="E18" s="178"/>
      <c r="F18" s="179"/>
      <c r="G18" s="178"/>
      <c r="H18" s="179"/>
      <c r="I18" s="181"/>
      <c r="J18" s="223"/>
      <c r="K18" s="183"/>
      <c r="L18" s="223"/>
      <c r="M18" s="222">
        <f t="shared" si="0"/>
        <v>0</v>
      </c>
      <c r="N18" s="222">
        <f t="shared" si="1"/>
        <v>0</v>
      </c>
      <c r="O18" s="184"/>
      <c r="P18" s="184"/>
      <c r="Q18" s="184"/>
      <c r="R18" s="184"/>
      <c r="S18" s="184"/>
      <c r="T18" s="184"/>
      <c r="U18" s="184"/>
      <c r="V18" s="184"/>
      <c r="W18" s="184"/>
      <c r="X18" s="184"/>
    </row>
    <row r="19" spans="1:24" ht="21" x14ac:dyDescent="0.25">
      <c r="A19" s="178"/>
      <c r="B19" s="178"/>
      <c r="C19" s="178"/>
      <c r="D19" s="178"/>
      <c r="E19" s="178"/>
      <c r="F19" s="179"/>
      <c r="G19" s="178"/>
      <c r="H19" s="179"/>
      <c r="I19" s="181"/>
      <c r="J19" s="223"/>
      <c r="K19" s="183"/>
      <c r="L19" s="223"/>
      <c r="M19" s="222">
        <f t="shared" si="0"/>
        <v>0</v>
      </c>
      <c r="N19" s="222">
        <f t="shared" si="1"/>
        <v>0</v>
      </c>
      <c r="O19" s="184"/>
      <c r="P19" s="184"/>
      <c r="Q19" s="184"/>
      <c r="R19" s="184"/>
      <c r="S19" s="184"/>
      <c r="T19" s="184"/>
      <c r="U19" s="184"/>
      <c r="V19" s="184"/>
      <c r="W19" s="184"/>
      <c r="X19" s="184"/>
    </row>
    <row r="20" spans="1:24" ht="21" x14ac:dyDescent="0.25">
      <c r="A20" s="178"/>
      <c r="B20" s="178"/>
      <c r="C20" s="178"/>
      <c r="D20" s="178"/>
      <c r="E20" s="178"/>
      <c r="F20" s="179"/>
      <c r="G20" s="178"/>
      <c r="H20" s="179"/>
      <c r="I20" s="181"/>
      <c r="J20" s="223"/>
      <c r="K20" s="183"/>
      <c r="L20" s="223"/>
      <c r="M20" s="222">
        <f t="shared" si="0"/>
        <v>0</v>
      </c>
      <c r="N20" s="222">
        <f t="shared" si="1"/>
        <v>0</v>
      </c>
      <c r="O20" s="184"/>
      <c r="P20" s="184"/>
      <c r="Q20" s="184"/>
      <c r="R20" s="184"/>
      <c r="S20" s="184"/>
      <c r="T20" s="184"/>
      <c r="U20" s="184"/>
      <c r="V20" s="184"/>
      <c r="W20" s="184"/>
      <c r="X20" s="184"/>
    </row>
    <row r="21" spans="1:24" ht="21" x14ac:dyDescent="0.25">
      <c r="A21" s="178"/>
      <c r="B21" s="178"/>
      <c r="C21" s="178"/>
      <c r="D21" s="178"/>
      <c r="E21" s="178"/>
      <c r="F21" s="179"/>
      <c r="G21" s="178"/>
      <c r="H21" s="179"/>
      <c r="I21" s="181"/>
      <c r="J21" s="223"/>
      <c r="K21" s="183"/>
      <c r="L21" s="223"/>
      <c r="M21" s="222">
        <f t="shared" si="0"/>
        <v>0</v>
      </c>
      <c r="N21" s="222">
        <f t="shared" si="1"/>
        <v>0</v>
      </c>
      <c r="O21" s="184"/>
      <c r="P21" s="184"/>
      <c r="Q21" s="184"/>
      <c r="R21" s="184"/>
      <c r="S21" s="184"/>
      <c r="T21" s="184"/>
      <c r="U21" s="184"/>
      <c r="V21" s="184"/>
      <c r="W21" s="184"/>
      <c r="X21" s="184"/>
    </row>
    <row r="22" spans="1:24" ht="21" x14ac:dyDescent="0.25">
      <c r="A22" s="178"/>
      <c r="B22" s="178"/>
      <c r="C22" s="178"/>
      <c r="D22" s="178"/>
      <c r="E22" s="178"/>
      <c r="F22" s="179"/>
      <c r="G22" s="178"/>
      <c r="H22" s="179"/>
      <c r="I22" s="181"/>
      <c r="J22" s="223"/>
      <c r="K22" s="183"/>
      <c r="L22" s="223"/>
      <c r="M22" s="222">
        <f t="shared" si="0"/>
        <v>0</v>
      </c>
      <c r="N22" s="222">
        <f t="shared" si="1"/>
        <v>0</v>
      </c>
      <c r="O22" s="184"/>
      <c r="P22" s="184"/>
      <c r="Q22" s="184"/>
      <c r="R22" s="184"/>
      <c r="S22" s="184"/>
      <c r="T22" s="184"/>
      <c r="U22" s="184"/>
      <c r="V22" s="184"/>
      <c r="W22" s="184"/>
      <c r="X22" s="184"/>
    </row>
    <row r="23" spans="1:24" ht="21" x14ac:dyDescent="0.25">
      <c r="A23" s="178"/>
      <c r="B23" s="178"/>
      <c r="C23" s="178"/>
      <c r="D23" s="178"/>
      <c r="E23" s="178"/>
      <c r="F23" s="179"/>
      <c r="G23" s="178"/>
      <c r="H23" s="179"/>
      <c r="I23" s="181"/>
      <c r="J23" s="223"/>
      <c r="K23" s="183"/>
      <c r="L23" s="223"/>
      <c r="M23" s="222">
        <f t="shared" si="0"/>
        <v>0</v>
      </c>
      <c r="N23" s="222">
        <f t="shared" si="1"/>
        <v>0</v>
      </c>
      <c r="O23" s="184"/>
      <c r="P23" s="184"/>
      <c r="Q23" s="184"/>
      <c r="R23" s="184"/>
      <c r="S23" s="184"/>
      <c r="T23" s="184"/>
      <c r="U23" s="184"/>
      <c r="V23" s="184"/>
      <c r="W23" s="184"/>
      <c r="X23" s="184"/>
    </row>
    <row r="24" spans="1:24" ht="21" x14ac:dyDescent="0.25">
      <c r="A24" s="178"/>
      <c r="B24" s="178"/>
      <c r="C24" s="178"/>
      <c r="D24" s="178"/>
      <c r="E24" s="178"/>
      <c r="F24" s="179"/>
      <c r="G24" s="178"/>
      <c r="H24" s="179"/>
      <c r="I24" s="181"/>
      <c r="J24" s="223"/>
      <c r="K24" s="183"/>
      <c r="L24" s="223"/>
      <c r="M24" s="222">
        <f t="shared" si="0"/>
        <v>0</v>
      </c>
      <c r="N24" s="222">
        <f t="shared" si="1"/>
        <v>0</v>
      </c>
      <c r="O24" s="184"/>
      <c r="P24" s="184"/>
      <c r="Q24" s="184"/>
      <c r="R24" s="184"/>
      <c r="S24" s="184"/>
      <c r="T24" s="184"/>
      <c r="U24" s="184"/>
      <c r="V24" s="184"/>
      <c r="W24" s="184"/>
      <c r="X24" s="184"/>
    </row>
    <row r="25" spans="1:24" ht="21" x14ac:dyDescent="0.25">
      <c r="A25" s="178"/>
      <c r="B25" s="178"/>
      <c r="C25" s="178"/>
      <c r="D25" s="178"/>
      <c r="E25" s="178"/>
      <c r="F25" s="179"/>
      <c r="G25" s="178"/>
      <c r="H25" s="179"/>
      <c r="I25" s="181"/>
      <c r="J25" s="223"/>
      <c r="K25" s="183"/>
      <c r="L25" s="223"/>
      <c r="M25" s="222">
        <f t="shared" si="0"/>
        <v>0</v>
      </c>
      <c r="N25" s="222">
        <f t="shared" si="1"/>
        <v>0</v>
      </c>
      <c r="O25" s="184"/>
      <c r="P25" s="184"/>
      <c r="Q25" s="184"/>
      <c r="R25" s="184"/>
      <c r="S25" s="184"/>
      <c r="T25" s="184"/>
      <c r="U25" s="184"/>
      <c r="V25" s="184"/>
      <c r="W25" s="184"/>
      <c r="X25" s="184"/>
    </row>
    <row r="26" spans="1:24" ht="21" x14ac:dyDescent="0.25">
      <c r="A26" s="178"/>
      <c r="B26" s="178"/>
      <c r="C26" s="178"/>
      <c r="D26" s="178"/>
      <c r="E26" s="178"/>
      <c r="F26" s="179"/>
      <c r="G26" s="178"/>
      <c r="H26" s="179"/>
      <c r="I26" s="181"/>
      <c r="J26" s="223"/>
      <c r="K26" s="183"/>
      <c r="L26" s="223"/>
      <c r="M26" s="222">
        <f t="shared" si="0"/>
        <v>0</v>
      </c>
      <c r="N26" s="222">
        <f t="shared" si="1"/>
        <v>0</v>
      </c>
      <c r="O26" s="184"/>
      <c r="P26" s="184"/>
      <c r="Q26" s="184"/>
      <c r="R26" s="184"/>
      <c r="S26" s="184"/>
      <c r="T26" s="184"/>
      <c r="U26" s="184"/>
      <c r="V26" s="184"/>
      <c r="W26" s="184"/>
      <c r="X26" s="184"/>
    </row>
    <row r="27" spans="1:24" ht="21" x14ac:dyDescent="0.25">
      <c r="A27" s="178"/>
      <c r="B27" s="178"/>
      <c r="C27" s="178"/>
      <c r="D27" s="178"/>
      <c r="E27" s="178"/>
      <c r="F27" s="179"/>
      <c r="G27" s="178"/>
      <c r="H27" s="179"/>
      <c r="I27" s="181"/>
      <c r="J27" s="223"/>
      <c r="K27" s="183"/>
      <c r="L27" s="223"/>
      <c r="M27" s="222">
        <f t="shared" si="0"/>
        <v>0</v>
      </c>
      <c r="N27" s="222">
        <f t="shared" si="1"/>
        <v>0</v>
      </c>
      <c r="O27" s="184"/>
      <c r="P27" s="184"/>
      <c r="Q27" s="184"/>
      <c r="R27" s="184"/>
      <c r="S27" s="184"/>
      <c r="T27" s="184"/>
      <c r="U27" s="184"/>
      <c r="V27" s="184"/>
      <c r="W27" s="184"/>
      <c r="X27" s="184"/>
    </row>
    <row r="28" spans="1:24" ht="21" x14ac:dyDescent="0.25">
      <c r="A28" s="178"/>
      <c r="B28" s="178"/>
      <c r="C28" s="178"/>
      <c r="D28" s="178"/>
      <c r="E28" s="178"/>
      <c r="F28" s="179"/>
      <c r="G28" s="178"/>
      <c r="H28" s="179"/>
      <c r="I28" s="181"/>
      <c r="J28" s="223"/>
      <c r="K28" s="183"/>
      <c r="L28" s="223"/>
      <c r="M28" s="222">
        <f t="shared" si="0"/>
        <v>0</v>
      </c>
      <c r="N28" s="222">
        <f t="shared" si="1"/>
        <v>0</v>
      </c>
      <c r="O28" s="184"/>
      <c r="P28" s="184"/>
      <c r="Q28" s="184"/>
      <c r="R28" s="184"/>
      <c r="S28" s="184"/>
      <c r="T28" s="184"/>
      <c r="U28" s="184"/>
      <c r="V28" s="184"/>
      <c r="W28" s="184"/>
      <c r="X28" s="184"/>
    </row>
    <row r="29" spans="1:24" ht="21" x14ac:dyDescent="0.25">
      <c r="A29" s="178"/>
      <c r="B29" s="178"/>
      <c r="C29" s="178"/>
      <c r="D29" s="178"/>
      <c r="E29" s="178"/>
      <c r="F29" s="179"/>
      <c r="G29" s="178"/>
      <c r="H29" s="179"/>
      <c r="I29" s="181"/>
      <c r="J29" s="223"/>
      <c r="K29" s="183"/>
      <c r="L29" s="223"/>
      <c r="M29" s="222">
        <f t="shared" si="0"/>
        <v>0</v>
      </c>
      <c r="N29" s="222">
        <f t="shared" si="1"/>
        <v>0</v>
      </c>
      <c r="O29" s="184"/>
      <c r="P29" s="184"/>
      <c r="Q29" s="184"/>
      <c r="R29" s="184"/>
      <c r="S29" s="184"/>
      <c r="T29" s="184"/>
      <c r="U29" s="184"/>
      <c r="V29" s="184"/>
      <c r="W29" s="184"/>
      <c r="X29" s="184"/>
    </row>
    <row r="30" spans="1:24" ht="21" x14ac:dyDescent="0.25">
      <c r="A30" s="178"/>
      <c r="B30" s="178"/>
      <c r="C30" s="178"/>
      <c r="D30" s="178"/>
      <c r="E30" s="178"/>
      <c r="F30" s="179"/>
      <c r="G30" s="178"/>
      <c r="H30" s="179"/>
      <c r="I30" s="181"/>
      <c r="J30" s="223"/>
      <c r="K30" s="183"/>
      <c r="L30" s="223"/>
      <c r="M30" s="222">
        <f t="shared" si="0"/>
        <v>0</v>
      </c>
      <c r="N30" s="222">
        <f t="shared" si="1"/>
        <v>0</v>
      </c>
      <c r="O30" s="184"/>
      <c r="P30" s="184"/>
      <c r="Q30" s="184"/>
      <c r="R30" s="184"/>
      <c r="S30" s="184"/>
      <c r="T30" s="184"/>
      <c r="U30" s="184"/>
      <c r="V30" s="184"/>
      <c r="W30" s="184"/>
      <c r="X30" s="184"/>
    </row>
    <row r="31" spans="1:24" ht="21" x14ac:dyDescent="0.25">
      <c r="A31" s="201"/>
      <c r="B31" s="201"/>
      <c r="C31" s="201"/>
      <c r="D31" s="201"/>
      <c r="E31" s="201"/>
      <c r="F31" s="232"/>
      <c r="G31" s="201"/>
      <c r="H31" s="232"/>
      <c r="I31" s="233"/>
      <c r="J31" s="202"/>
      <c r="K31" s="203"/>
      <c r="L31" s="202"/>
      <c r="M31" s="203"/>
      <c r="N31" s="203"/>
      <c r="O31" s="200"/>
      <c r="P31" s="200"/>
      <c r="Q31" s="200"/>
      <c r="R31" s="200"/>
      <c r="S31" s="200"/>
      <c r="T31" s="200"/>
      <c r="U31" s="200"/>
      <c r="V31" s="200"/>
      <c r="W31" s="200"/>
      <c r="X31" s="200"/>
    </row>
  </sheetData>
  <sheetProtection formatColumns="0" formatRows="0" autoFilter="0"/>
  <dataConsolidate link="1"/>
  <mergeCells count="16">
    <mergeCell ref="A4:J4"/>
    <mergeCell ref="A2:J2"/>
    <mergeCell ref="A3:J3"/>
    <mergeCell ref="A5:J5"/>
    <mergeCell ref="A6:J6"/>
    <mergeCell ref="M2:N2"/>
    <mergeCell ref="M3:N3"/>
    <mergeCell ref="K2:L2"/>
    <mergeCell ref="K3:L3"/>
    <mergeCell ref="A1:N1"/>
    <mergeCell ref="M4:N4"/>
    <mergeCell ref="M5:N5"/>
    <mergeCell ref="K4:L4"/>
    <mergeCell ref="K5:L5"/>
    <mergeCell ref="K6:L6"/>
    <mergeCell ref="M6:N6"/>
  </mergeCells>
  <conditionalFormatting sqref="L8">
    <cfRule type="cellIs" dxfId="392" priority="1" stopIfTrue="1" operator="notEqual">
      <formula>0</formula>
    </cfRule>
  </conditionalFormatting>
  <conditionalFormatting sqref="L10:L30">
    <cfRule type="cellIs" dxfId="391" priority="2" stopIfTrue="1" operator="notEqual">
      <formula>0</formula>
    </cfRule>
  </conditionalFormatting>
  <dataValidations count="13">
    <dataValidation allowBlank="1" showErrorMessage="1" promptTitle="Cal OES ONLY" prompt="For Cal OES use only.  Do not enter." sqref="M6" xr:uid="{00000000-0002-0000-0500-000000000000}"/>
    <dataValidation type="list" allowBlank="1" showInputMessage="1" showErrorMessage="1" sqref="A31" xr:uid="{00000000-0002-0000-0500-000001000000}">
      <formula1>"A,B,C,D,E,F,G,H,I,J,K,L,M,N,O,P,Q,R,S,T,U,V,W,X,Y,Z"</formula1>
    </dataValidation>
    <dataValidation type="list" allowBlank="1" showInputMessage="1" sqref="A10:A30" xr:uid="{00000000-0002-0000-0500-000002000000}">
      <formula1>"A,B,C,D,E,F,G,H,I,J,K,L,M,N,O,P,Q,R,S,T,U,V,W,X,Y,Z"</formula1>
    </dataValidation>
    <dataValidation type="whole" operator="greaterThan" allowBlank="1" showInputMessage="1" showErrorMessage="1" errorTitle="BUDGETED COST" error="Enter the Budged Cost for this project, rounded DOWN to the nearest dollar." sqref="J31" xr:uid="{00000000-0002-0000-0500-000003000000}">
      <formula1>0</formula1>
    </dataValidation>
    <dataValidation type="whole" operator="lessThanOrEqual" allowBlank="1" showInputMessage="1" showErrorMessage="1" errorTitle="AMOUNT THIS REQUEST" error="Please enter a dollar amount less than or equal to the available balance for this project." sqref="L31" xr:uid="{00000000-0002-0000-0500-000004000000}">
      <formula1>J31-K31</formula1>
    </dataValidation>
    <dataValidation type="list" allowBlank="1" showInputMessage="1" showErrorMessage="1" sqref="D10:D31" xr:uid="{00000000-0002-0000-0500-000005000000}">
      <formula1>DD_Planning_SubCat</formula1>
    </dataValidation>
    <dataValidation type="list" allowBlank="1" showInputMessage="1" showErrorMessage="1" sqref="G10:G31" xr:uid="{00000000-0002-0000-0500-000006000000}">
      <formula1>"Yes, No"</formula1>
    </dataValidation>
    <dataValidation type="list" allowBlank="1" showInputMessage="1" showErrorMessage="1" sqref="B10:B31" xr:uid="{00000000-0002-0000-0500-000007000000}">
      <formula1>"Direct,Subaward"</formula1>
    </dataValidation>
    <dataValidation type="list" allowBlank="1" showInputMessage="1" sqref="H10:H31" xr:uid="{00000000-0002-0000-0500-000008000000}">
      <formula1>"Critical Emergency Supplies Hold, Noncompetitive Procurement, N/A"</formula1>
    </dataValidation>
    <dataValidation type="whole" operator="lessThanOrEqual" allowBlank="1" showInputMessage="1" showErrorMessage="1" errorTitle="AMOUNT THIS REQUEST" error="Please enter a dollar amount less than or equal to the available balance for this project.  Use of decimals is not allowed." sqref="L10:L30" xr:uid="{00000000-0002-0000-0500-000009000000}">
      <formula1>J10-K10</formula1>
    </dataValidation>
    <dataValidation type="whole" operator="greaterThanOrEqual" allowBlank="1" showErrorMessage="1" errorTitle="BUDGETED COST" error="Enter the Budged Cost for this project, rounded DOWN to the nearest dollar.  Use of decimals is not allowed." sqref="J10:J30" xr:uid="{00000000-0002-0000-0500-00000A000000}">
      <formula1>0</formula1>
    </dataValidation>
    <dataValidation type="list" allowBlank="1" showInputMessage="1" showErrorMessage="1" sqref="E10:E31" xr:uid="{00000000-0002-0000-0500-00000B000000}">
      <formula1>INDIRECT(VLOOKUP(D10,DD_Planning_Expenditure_Lookup, 2, FALSE))</formula1>
    </dataValidation>
    <dataValidation type="list" allowBlank="1" showInputMessage="1" showErrorMessage="1" sqref="M2:N2" xr:uid="{6F222F5F-4D62-4FDF-80F5-1ABF2F29B6F7}">
      <formula1>"Application, Modification, Advance, Reimbursement, Final Reimbursement"</formula1>
    </dataValidation>
  </dataValidations>
  <printOptions horizontalCentered="1"/>
  <pageMargins left="0.15" right="0.15" top="0.5" bottom="0.5" header="0.15" footer="0.15"/>
  <pageSetup scale="41"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Organization">
    <tabColor rgb="FF6699FF"/>
    <pageSetUpPr fitToPage="1"/>
  </sheetPr>
  <dimension ref="A1:U31"/>
  <sheetViews>
    <sheetView showGridLines="0" showZeros="0" zoomScale="65" zoomScaleNormal="65" zoomScaleSheetLayoutView="50" workbookViewId="0">
      <pane ySplit="9" topLeftCell="A10" activePane="bottomLeft" state="frozen"/>
      <selection sqref="A1:Q1"/>
      <selection pane="bottomLeft" sqref="A1:K1"/>
    </sheetView>
  </sheetViews>
  <sheetFormatPr defaultColWidth="9.109375" defaultRowHeight="13.2" x14ac:dyDescent="0.25"/>
  <cols>
    <col min="1" max="1" width="12.6640625" customWidth="1"/>
    <col min="2" max="2" width="15.6640625" customWidth="1"/>
    <col min="3" max="3" width="41.5546875" customWidth="1"/>
    <col min="4" max="4" width="50" customWidth="1"/>
    <col min="5" max="5" width="39.33203125" customWidth="1"/>
    <col min="6" max="6" width="37" customWidth="1"/>
    <col min="7" max="11" width="20.6640625" customWidth="1"/>
    <col min="12" max="12" width="20.109375" hidden="1" customWidth="1"/>
    <col min="13" max="14" width="21.6640625" hidden="1" customWidth="1"/>
    <col min="15" max="21" width="15.6640625" hidden="1" customWidth="1"/>
  </cols>
  <sheetData>
    <row r="1" spans="1:21" ht="35.1" customHeight="1" x14ac:dyDescent="0.35">
      <c r="A1" s="735" t="s">
        <v>431</v>
      </c>
      <c r="B1" s="735"/>
      <c r="C1" s="735"/>
      <c r="D1" s="735"/>
      <c r="E1" s="735"/>
      <c r="F1" s="735"/>
      <c r="G1" s="735"/>
      <c r="H1" s="735"/>
      <c r="I1" s="735"/>
      <c r="J1" s="735"/>
      <c r="K1" s="735"/>
      <c r="L1" s="85"/>
      <c r="M1" s="85"/>
      <c r="N1" s="85"/>
      <c r="O1" s="167"/>
      <c r="P1" s="167"/>
      <c r="Q1" s="167"/>
      <c r="R1" s="167"/>
      <c r="S1" s="167"/>
      <c r="T1" s="167"/>
      <c r="U1" s="167"/>
    </row>
    <row r="2" spans="1:21" ht="30" customHeight="1" x14ac:dyDescent="0.35">
      <c r="A2" s="707">
        <f>Facesheet!$C$6</f>
        <v>0</v>
      </c>
      <c r="B2" s="707"/>
      <c r="C2" s="707"/>
      <c r="D2" s="707"/>
      <c r="E2" s="707"/>
      <c r="F2" s="707"/>
      <c r="G2" s="708"/>
      <c r="H2" s="720" t="s">
        <v>325</v>
      </c>
      <c r="I2" s="730"/>
      <c r="J2" s="733"/>
      <c r="K2" s="734"/>
      <c r="L2" s="167"/>
      <c r="M2" s="167"/>
      <c r="N2" s="167"/>
      <c r="O2" s="167"/>
      <c r="P2" s="167"/>
      <c r="Q2" s="167"/>
      <c r="R2" s="167"/>
      <c r="S2" s="167"/>
      <c r="T2" s="167"/>
      <c r="U2" s="167"/>
    </row>
    <row r="3" spans="1:21" ht="30" customHeight="1" x14ac:dyDescent="0.4">
      <c r="A3" s="727">
        <f>Facesheet!$F$2</f>
        <v>0</v>
      </c>
      <c r="B3" s="727"/>
      <c r="C3" s="727"/>
      <c r="D3" s="727"/>
      <c r="E3" s="727"/>
      <c r="F3" s="727"/>
      <c r="G3" s="727"/>
      <c r="H3" s="731" t="s">
        <v>629</v>
      </c>
      <c r="I3" s="732"/>
      <c r="J3" s="733"/>
      <c r="K3" s="734"/>
      <c r="L3" s="167"/>
      <c r="M3" s="167"/>
      <c r="N3" s="167"/>
      <c r="O3" s="167"/>
      <c r="P3" s="167"/>
      <c r="Q3" s="167"/>
      <c r="R3" s="167"/>
      <c r="S3" s="167"/>
      <c r="T3" s="167"/>
      <c r="U3" s="167"/>
    </row>
    <row r="4" spans="1:21" ht="30" customHeight="1" x14ac:dyDescent="0.25">
      <c r="A4" s="736" t="str">
        <f>Facesheet!$J$2</f>
        <v>2023-0006</v>
      </c>
      <c r="B4" s="736"/>
      <c r="C4" s="736"/>
      <c r="D4" s="736"/>
      <c r="E4" s="736"/>
      <c r="F4" s="736"/>
      <c r="G4" s="726"/>
      <c r="H4" s="746" t="s">
        <v>216</v>
      </c>
      <c r="I4" s="747"/>
      <c r="J4" s="740">
        <f>Facesheet!$H$12</f>
        <v>45108</v>
      </c>
      <c r="K4" s="741"/>
      <c r="L4" s="167"/>
      <c r="M4" s="167"/>
      <c r="N4" s="167"/>
      <c r="O4" s="167"/>
      <c r="P4" s="167"/>
      <c r="Q4" s="167"/>
      <c r="R4" s="167"/>
      <c r="S4" s="167"/>
      <c r="T4" s="167"/>
      <c r="U4" s="167"/>
    </row>
    <row r="5" spans="1:21" ht="30" customHeight="1" x14ac:dyDescent="0.25">
      <c r="A5" s="737"/>
      <c r="B5" s="737"/>
      <c r="C5" s="737"/>
      <c r="D5" s="737"/>
      <c r="E5" s="737"/>
      <c r="F5" s="737"/>
      <c r="G5" s="738"/>
      <c r="H5" s="746" t="s">
        <v>217</v>
      </c>
      <c r="I5" s="746"/>
      <c r="J5" s="742">
        <f>Facesheet!$J$12</f>
        <v>45838</v>
      </c>
      <c r="K5" s="743"/>
      <c r="L5" s="168"/>
      <c r="M5" s="168"/>
      <c r="N5" s="168"/>
      <c r="O5" s="168"/>
      <c r="P5" s="168"/>
      <c r="Q5" s="168"/>
      <c r="R5" s="168"/>
      <c r="S5" s="168"/>
      <c r="T5" s="168"/>
      <c r="U5" s="168"/>
    </row>
    <row r="6" spans="1:21" ht="30" customHeight="1" x14ac:dyDescent="0.25">
      <c r="A6" s="739"/>
      <c r="B6" s="739"/>
      <c r="C6" s="739"/>
      <c r="D6" s="739"/>
      <c r="E6" s="739"/>
      <c r="F6" s="739"/>
      <c r="G6" s="738"/>
      <c r="H6" s="744" t="s">
        <v>470</v>
      </c>
      <c r="I6" s="744"/>
      <c r="J6" s="745"/>
      <c r="K6" s="745"/>
      <c r="L6" s="168"/>
      <c r="M6" s="168"/>
      <c r="N6" s="168"/>
      <c r="O6" s="168"/>
      <c r="P6" s="168"/>
      <c r="Q6" s="168"/>
      <c r="R6" s="168"/>
      <c r="S6" s="168"/>
      <c r="T6" s="168"/>
      <c r="U6" s="168"/>
    </row>
    <row r="7" spans="1:21" ht="50.1" customHeight="1" x14ac:dyDescent="0.25">
      <c r="A7" s="429" t="s">
        <v>25</v>
      </c>
      <c r="B7" s="430" t="s">
        <v>206</v>
      </c>
      <c r="C7" s="429" t="s">
        <v>22</v>
      </c>
      <c r="D7" s="431" t="s">
        <v>207</v>
      </c>
      <c r="E7" s="431" t="s">
        <v>239</v>
      </c>
      <c r="F7" s="431" t="s">
        <v>60</v>
      </c>
      <c r="G7" s="430" t="s">
        <v>240</v>
      </c>
      <c r="H7" s="430" t="s">
        <v>329</v>
      </c>
      <c r="I7" s="430" t="s">
        <v>237</v>
      </c>
      <c r="J7" s="430" t="s">
        <v>238</v>
      </c>
      <c r="K7" s="430" t="s">
        <v>219</v>
      </c>
      <c r="L7" s="268" t="s">
        <v>439</v>
      </c>
      <c r="M7" s="268" t="s">
        <v>440</v>
      </c>
      <c r="N7" s="268" t="s">
        <v>441</v>
      </c>
      <c r="O7" s="268" t="s">
        <v>442</v>
      </c>
      <c r="P7" s="268" t="s">
        <v>443</v>
      </c>
      <c r="Q7" s="268" t="s">
        <v>444</v>
      </c>
      <c r="R7" s="268" t="s">
        <v>445</v>
      </c>
      <c r="S7" s="268" t="s">
        <v>446</v>
      </c>
      <c r="T7" s="268" t="s">
        <v>447</v>
      </c>
      <c r="U7" s="268" t="s">
        <v>448</v>
      </c>
    </row>
    <row r="8" spans="1:21" ht="21" x14ac:dyDescent="0.25">
      <c r="A8" s="432">
        <v>0</v>
      </c>
      <c r="B8" s="432"/>
      <c r="C8" s="433"/>
      <c r="D8" s="434">
        <v>0</v>
      </c>
      <c r="E8" s="435">
        <v>0</v>
      </c>
      <c r="F8" s="436"/>
      <c r="G8" s="437">
        <f>SUM(RangeCost)</f>
        <v>0</v>
      </c>
      <c r="H8" s="437">
        <f>SUM(RangePrevious)</f>
        <v>0</v>
      </c>
      <c r="I8" s="437">
        <f>SUM(RangeThisRequest)</f>
        <v>0</v>
      </c>
      <c r="J8" s="437">
        <f>SUM(RangeApproved)</f>
        <v>0</v>
      </c>
      <c r="K8" s="437">
        <f>SUM(RangeBalance)</f>
        <v>0</v>
      </c>
      <c r="L8" s="269"/>
      <c r="M8" s="269"/>
      <c r="N8" s="269"/>
      <c r="O8" s="269"/>
      <c r="P8" s="269"/>
      <c r="Q8" s="269"/>
      <c r="R8" s="269"/>
      <c r="S8" s="269"/>
      <c r="T8" s="269"/>
      <c r="U8" s="269"/>
    </row>
    <row r="9" spans="1:21" ht="0.15" customHeight="1" x14ac:dyDescent="0.25">
      <c r="A9" s="271">
        <v>0</v>
      </c>
      <c r="B9" s="271">
        <v>0</v>
      </c>
      <c r="C9" s="271">
        <v>0</v>
      </c>
      <c r="D9" s="264">
        <v>0</v>
      </c>
      <c r="E9" s="264">
        <v>0</v>
      </c>
      <c r="F9" s="264">
        <v>0</v>
      </c>
      <c r="G9" s="272">
        <v>0</v>
      </c>
      <c r="H9" s="272">
        <v>0</v>
      </c>
      <c r="I9" s="272">
        <v>0</v>
      </c>
      <c r="J9" s="272">
        <v>0</v>
      </c>
      <c r="K9" s="272">
        <v>0</v>
      </c>
      <c r="L9" s="270">
        <v>0</v>
      </c>
      <c r="M9" s="270">
        <v>0</v>
      </c>
      <c r="N9" s="270">
        <v>0</v>
      </c>
      <c r="O9" s="270">
        <v>0</v>
      </c>
      <c r="P9" s="270">
        <v>0</v>
      </c>
      <c r="Q9" s="270">
        <v>0</v>
      </c>
      <c r="R9" s="270">
        <v>0</v>
      </c>
      <c r="S9" s="270">
        <v>0</v>
      </c>
      <c r="T9" s="270">
        <v>0</v>
      </c>
      <c r="U9" s="270">
        <v>0</v>
      </c>
    </row>
    <row r="10" spans="1:21" ht="21" x14ac:dyDescent="0.25">
      <c r="A10" s="178"/>
      <c r="B10" s="178"/>
      <c r="C10" s="178"/>
      <c r="D10" s="178"/>
      <c r="E10" s="179"/>
      <c r="F10" s="179"/>
      <c r="G10" s="187"/>
      <c r="H10" s="183"/>
      <c r="I10" s="187"/>
      <c r="J10" s="183">
        <f t="shared" ref="J10:J30" si="0">I10+H10</f>
        <v>0</v>
      </c>
      <c r="K10" s="183">
        <f t="shared" ref="K10:K30" si="1">G10-J10</f>
        <v>0</v>
      </c>
      <c r="L10" s="179"/>
      <c r="M10" s="179"/>
      <c r="N10" s="179"/>
      <c r="O10" s="179"/>
      <c r="P10" s="179"/>
      <c r="Q10" s="179"/>
      <c r="R10" s="179"/>
      <c r="S10" s="179"/>
      <c r="T10" s="179"/>
      <c r="U10" s="179"/>
    </row>
    <row r="11" spans="1:21" ht="21" x14ac:dyDescent="0.25">
      <c r="A11" s="178"/>
      <c r="B11" s="178"/>
      <c r="C11" s="178"/>
      <c r="D11" s="178"/>
      <c r="E11" s="179"/>
      <c r="F11" s="179"/>
      <c r="G11" s="187"/>
      <c r="H11" s="183"/>
      <c r="I11" s="187"/>
      <c r="J11" s="183">
        <f t="shared" si="0"/>
        <v>0</v>
      </c>
      <c r="K11" s="183">
        <f t="shared" si="1"/>
        <v>0</v>
      </c>
      <c r="L11" s="179"/>
      <c r="M11" s="179"/>
      <c r="N11" s="179"/>
      <c r="O11" s="179"/>
      <c r="P11" s="179"/>
      <c r="Q11" s="179"/>
      <c r="R11" s="179"/>
      <c r="S11" s="179"/>
      <c r="T11" s="179"/>
      <c r="U11" s="179"/>
    </row>
    <row r="12" spans="1:21" ht="21" x14ac:dyDescent="0.25">
      <c r="A12" s="178"/>
      <c r="B12" s="178"/>
      <c r="C12" s="178"/>
      <c r="D12" s="178"/>
      <c r="E12" s="179"/>
      <c r="F12" s="179"/>
      <c r="G12" s="187"/>
      <c r="H12" s="183"/>
      <c r="I12" s="187"/>
      <c r="J12" s="183">
        <f t="shared" si="0"/>
        <v>0</v>
      </c>
      <c r="K12" s="183">
        <f t="shared" si="1"/>
        <v>0</v>
      </c>
      <c r="L12" s="179"/>
      <c r="M12" s="179"/>
      <c r="N12" s="179"/>
      <c r="O12" s="179"/>
      <c r="P12" s="179"/>
      <c r="Q12" s="179"/>
      <c r="R12" s="179"/>
      <c r="S12" s="179"/>
      <c r="T12" s="179"/>
      <c r="U12" s="179"/>
    </row>
    <row r="13" spans="1:21" ht="21" x14ac:dyDescent="0.25">
      <c r="A13" s="178"/>
      <c r="B13" s="178"/>
      <c r="C13" s="178"/>
      <c r="D13" s="178"/>
      <c r="E13" s="179"/>
      <c r="F13" s="179"/>
      <c r="G13" s="187"/>
      <c r="H13" s="183"/>
      <c r="I13" s="187"/>
      <c r="J13" s="183">
        <f t="shared" si="0"/>
        <v>0</v>
      </c>
      <c r="K13" s="183">
        <f t="shared" si="1"/>
        <v>0</v>
      </c>
      <c r="L13" s="179"/>
      <c r="M13" s="179"/>
      <c r="N13" s="179"/>
      <c r="O13" s="179"/>
      <c r="P13" s="179"/>
      <c r="Q13" s="179"/>
      <c r="R13" s="179"/>
      <c r="S13" s="179"/>
      <c r="T13" s="179"/>
      <c r="U13" s="179"/>
    </row>
    <row r="14" spans="1:21" ht="21" x14ac:dyDescent="0.25">
      <c r="A14" s="178"/>
      <c r="B14" s="178"/>
      <c r="C14" s="178"/>
      <c r="D14" s="178"/>
      <c r="E14" s="179"/>
      <c r="F14" s="179"/>
      <c r="G14" s="187"/>
      <c r="H14" s="183"/>
      <c r="I14" s="187"/>
      <c r="J14" s="183">
        <f t="shared" si="0"/>
        <v>0</v>
      </c>
      <c r="K14" s="183">
        <f t="shared" si="1"/>
        <v>0</v>
      </c>
      <c r="L14" s="179"/>
      <c r="M14" s="179"/>
      <c r="N14" s="179"/>
      <c r="O14" s="179"/>
      <c r="P14" s="179"/>
      <c r="Q14" s="179"/>
      <c r="R14" s="179"/>
      <c r="S14" s="179"/>
      <c r="T14" s="179"/>
      <c r="U14" s="179"/>
    </row>
    <row r="15" spans="1:21" ht="21" x14ac:dyDescent="0.25">
      <c r="A15" s="178"/>
      <c r="B15" s="178"/>
      <c r="C15" s="178"/>
      <c r="D15" s="178"/>
      <c r="E15" s="179"/>
      <c r="F15" s="179"/>
      <c r="G15" s="187"/>
      <c r="H15" s="183"/>
      <c r="I15" s="187"/>
      <c r="J15" s="183">
        <f t="shared" si="0"/>
        <v>0</v>
      </c>
      <c r="K15" s="183">
        <f t="shared" si="1"/>
        <v>0</v>
      </c>
      <c r="L15" s="179"/>
      <c r="M15" s="179"/>
      <c r="N15" s="179"/>
      <c r="O15" s="179"/>
      <c r="P15" s="179"/>
      <c r="Q15" s="179"/>
      <c r="R15" s="179"/>
      <c r="S15" s="179"/>
      <c r="T15" s="179"/>
      <c r="U15" s="179"/>
    </row>
    <row r="16" spans="1:21" ht="21" x14ac:dyDescent="0.25">
      <c r="A16" s="178"/>
      <c r="B16" s="178"/>
      <c r="C16" s="178"/>
      <c r="D16" s="178"/>
      <c r="E16" s="179"/>
      <c r="F16" s="179"/>
      <c r="G16" s="187"/>
      <c r="H16" s="183"/>
      <c r="I16" s="187"/>
      <c r="J16" s="183">
        <f t="shared" si="0"/>
        <v>0</v>
      </c>
      <c r="K16" s="183">
        <f t="shared" si="1"/>
        <v>0</v>
      </c>
      <c r="L16" s="179"/>
      <c r="M16" s="179"/>
      <c r="N16" s="179"/>
      <c r="O16" s="179"/>
      <c r="P16" s="179"/>
      <c r="Q16" s="179"/>
      <c r="R16" s="179"/>
      <c r="S16" s="179"/>
      <c r="T16" s="179"/>
      <c r="U16" s="179"/>
    </row>
    <row r="17" spans="1:21" ht="21" x14ac:dyDescent="0.25">
      <c r="A17" s="178"/>
      <c r="B17" s="178"/>
      <c r="C17" s="178"/>
      <c r="D17" s="178"/>
      <c r="E17" s="179"/>
      <c r="F17" s="179"/>
      <c r="G17" s="187"/>
      <c r="H17" s="183"/>
      <c r="I17" s="187"/>
      <c r="J17" s="183">
        <f t="shared" si="0"/>
        <v>0</v>
      </c>
      <c r="K17" s="183">
        <f t="shared" si="1"/>
        <v>0</v>
      </c>
      <c r="L17" s="179"/>
      <c r="M17" s="179"/>
      <c r="N17" s="179"/>
      <c r="O17" s="179"/>
      <c r="P17" s="179"/>
      <c r="Q17" s="179"/>
      <c r="R17" s="179"/>
      <c r="S17" s="179"/>
      <c r="T17" s="179"/>
      <c r="U17" s="179"/>
    </row>
    <row r="18" spans="1:21" ht="21" x14ac:dyDescent="0.25">
      <c r="A18" s="178"/>
      <c r="B18" s="178"/>
      <c r="C18" s="178"/>
      <c r="D18" s="178"/>
      <c r="E18" s="179"/>
      <c r="F18" s="179"/>
      <c r="G18" s="187"/>
      <c r="H18" s="183"/>
      <c r="I18" s="187"/>
      <c r="J18" s="183">
        <f t="shared" si="0"/>
        <v>0</v>
      </c>
      <c r="K18" s="183">
        <f t="shared" si="1"/>
        <v>0</v>
      </c>
      <c r="L18" s="179"/>
      <c r="M18" s="179"/>
      <c r="N18" s="179"/>
      <c r="O18" s="179"/>
      <c r="P18" s="179"/>
      <c r="Q18" s="179"/>
      <c r="R18" s="179"/>
      <c r="S18" s="179"/>
      <c r="T18" s="179"/>
      <c r="U18" s="179"/>
    </row>
    <row r="19" spans="1:21" ht="21" x14ac:dyDescent="0.25">
      <c r="A19" s="178"/>
      <c r="B19" s="178"/>
      <c r="C19" s="178"/>
      <c r="D19" s="178"/>
      <c r="E19" s="179"/>
      <c r="F19" s="179"/>
      <c r="G19" s="187"/>
      <c r="H19" s="183"/>
      <c r="I19" s="187"/>
      <c r="J19" s="183">
        <f t="shared" si="0"/>
        <v>0</v>
      </c>
      <c r="K19" s="183">
        <f t="shared" si="1"/>
        <v>0</v>
      </c>
      <c r="L19" s="179"/>
      <c r="M19" s="179"/>
      <c r="N19" s="179"/>
      <c r="O19" s="179"/>
      <c r="P19" s="179"/>
      <c r="Q19" s="179"/>
      <c r="R19" s="179"/>
      <c r="S19" s="179"/>
      <c r="T19" s="179"/>
      <c r="U19" s="179"/>
    </row>
    <row r="20" spans="1:21" ht="21" x14ac:dyDescent="0.25">
      <c r="A20" s="178"/>
      <c r="B20" s="178"/>
      <c r="C20" s="178"/>
      <c r="D20" s="178"/>
      <c r="E20" s="179"/>
      <c r="F20" s="179"/>
      <c r="G20" s="187"/>
      <c r="H20" s="183"/>
      <c r="I20" s="187"/>
      <c r="J20" s="183">
        <f t="shared" si="0"/>
        <v>0</v>
      </c>
      <c r="K20" s="183">
        <f t="shared" si="1"/>
        <v>0</v>
      </c>
      <c r="L20" s="179"/>
      <c r="M20" s="179"/>
      <c r="N20" s="179"/>
      <c r="O20" s="179"/>
      <c r="P20" s="179"/>
      <c r="Q20" s="179"/>
      <c r="R20" s="179"/>
      <c r="S20" s="179"/>
      <c r="T20" s="179"/>
      <c r="U20" s="179"/>
    </row>
    <row r="21" spans="1:21" ht="21" x14ac:dyDescent="0.25">
      <c r="A21" s="178"/>
      <c r="B21" s="178"/>
      <c r="C21" s="178"/>
      <c r="D21" s="178"/>
      <c r="E21" s="179"/>
      <c r="F21" s="179"/>
      <c r="G21" s="187"/>
      <c r="H21" s="183"/>
      <c r="I21" s="187"/>
      <c r="J21" s="183">
        <f t="shared" si="0"/>
        <v>0</v>
      </c>
      <c r="K21" s="183">
        <f t="shared" si="1"/>
        <v>0</v>
      </c>
      <c r="L21" s="179"/>
      <c r="M21" s="179"/>
      <c r="N21" s="179"/>
      <c r="O21" s="179"/>
      <c r="P21" s="179"/>
      <c r="Q21" s="179"/>
      <c r="R21" s="179"/>
      <c r="S21" s="179"/>
      <c r="T21" s="179"/>
      <c r="U21" s="179"/>
    </row>
    <row r="22" spans="1:21" ht="21" x14ac:dyDescent="0.25">
      <c r="A22" s="178"/>
      <c r="B22" s="178"/>
      <c r="C22" s="178"/>
      <c r="D22" s="178"/>
      <c r="E22" s="179"/>
      <c r="F22" s="179"/>
      <c r="G22" s="187"/>
      <c r="H22" s="183"/>
      <c r="I22" s="187"/>
      <c r="J22" s="183">
        <f t="shared" si="0"/>
        <v>0</v>
      </c>
      <c r="K22" s="183">
        <f t="shared" si="1"/>
        <v>0</v>
      </c>
      <c r="L22" s="179"/>
      <c r="M22" s="179"/>
      <c r="N22" s="179"/>
      <c r="O22" s="179"/>
      <c r="P22" s="179"/>
      <c r="Q22" s="179"/>
      <c r="R22" s="179"/>
      <c r="S22" s="179"/>
      <c r="T22" s="179"/>
      <c r="U22" s="179"/>
    </row>
    <row r="23" spans="1:21" ht="21" x14ac:dyDescent="0.25">
      <c r="A23" s="178"/>
      <c r="B23" s="178"/>
      <c r="C23" s="178"/>
      <c r="D23" s="178"/>
      <c r="E23" s="179"/>
      <c r="F23" s="179"/>
      <c r="G23" s="187"/>
      <c r="H23" s="183"/>
      <c r="I23" s="187"/>
      <c r="J23" s="183">
        <f t="shared" si="0"/>
        <v>0</v>
      </c>
      <c r="K23" s="183">
        <f t="shared" si="1"/>
        <v>0</v>
      </c>
      <c r="L23" s="179"/>
      <c r="M23" s="179"/>
      <c r="N23" s="179"/>
      <c r="O23" s="179"/>
      <c r="P23" s="179"/>
      <c r="Q23" s="179"/>
      <c r="R23" s="179"/>
      <c r="S23" s="179"/>
      <c r="T23" s="179"/>
      <c r="U23" s="179"/>
    </row>
    <row r="24" spans="1:21" ht="21" x14ac:dyDescent="0.25">
      <c r="A24" s="178"/>
      <c r="B24" s="178"/>
      <c r="C24" s="178"/>
      <c r="D24" s="178"/>
      <c r="E24" s="179"/>
      <c r="F24" s="179"/>
      <c r="G24" s="187"/>
      <c r="H24" s="183"/>
      <c r="I24" s="187"/>
      <c r="J24" s="183">
        <f t="shared" si="0"/>
        <v>0</v>
      </c>
      <c r="K24" s="183">
        <f t="shared" si="1"/>
        <v>0</v>
      </c>
      <c r="L24" s="179"/>
      <c r="M24" s="179"/>
      <c r="N24" s="179"/>
      <c r="O24" s="179"/>
      <c r="P24" s="179"/>
      <c r="Q24" s="179"/>
      <c r="R24" s="179"/>
      <c r="S24" s="179"/>
      <c r="T24" s="179"/>
      <c r="U24" s="179"/>
    </row>
    <row r="25" spans="1:21" ht="21" x14ac:dyDescent="0.25">
      <c r="A25" s="178"/>
      <c r="B25" s="178"/>
      <c r="C25" s="178"/>
      <c r="D25" s="178"/>
      <c r="E25" s="179"/>
      <c r="F25" s="179"/>
      <c r="G25" s="187"/>
      <c r="H25" s="183"/>
      <c r="I25" s="187"/>
      <c r="J25" s="183">
        <f t="shared" si="0"/>
        <v>0</v>
      </c>
      <c r="K25" s="183">
        <f t="shared" si="1"/>
        <v>0</v>
      </c>
      <c r="L25" s="179"/>
      <c r="M25" s="179"/>
      <c r="N25" s="179"/>
      <c r="O25" s="179"/>
      <c r="P25" s="179"/>
      <c r="Q25" s="179"/>
      <c r="R25" s="179"/>
      <c r="S25" s="179"/>
      <c r="T25" s="179"/>
      <c r="U25" s="179"/>
    </row>
    <row r="26" spans="1:21" ht="21" x14ac:dyDescent="0.25">
      <c r="A26" s="178"/>
      <c r="B26" s="178"/>
      <c r="C26" s="178"/>
      <c r="D26" s="178"/>
      <c r="E26" s="179"/>
      <c r="F26" s="179"/>
      <c r="G26" s="187"/>
      <c r="H26" s="183"/>
      <c r="I26" s="187"/>
      <c r="J26" s="183">
        <f t="shared" si="0"/>
        <v>0</v>
      </c>
      <c r="K26" s="183">
        <f t="shared" si="1"/>
        <v>0</v>
      </c>
      <c r="L26" s="179"/>
      <c r="M26" s="179"/>
      <c r="N26" s="179"/>
      <c r="O26" s="179"/>
      <c r="P26" s="179"/>
      <c r="Q26" s="179"/>
      <c r="R26" s="179"/>
      <c r="S26" s="179"/>
      <c r="T26" s="179"/>
      <c r="U26" s="179"/>
    </row>
    <row r="27" spans="1:21" ht="21" x14ac:dyDescent="0.25">
      <c r="A27" s="178"/>
      <c r="B27" s="178"/>
      <c r="C27" s="178"/>
      <c r="D27" s="178"/>
      <c r="E27" s="179"/>
      <c r="F27" s="179"/>
      <c r="G27" s="187"/>
      <c r="H27" s="183"/>
      <c r="I27" s="187"/>
      <c r="J27" s="183">
        <f t="shared" si="0"/>
        <v>0</v>
      </c>
      <c r="K27" s="183">
        <f t="shared" si="1"/>
        <v>0</v>
      </c>
      <c r="L27" s="179"/>
      <c r="M27" s="179"/>
      <c r="N27" s="179"/>
      <c r="O27" s="179"/>
      <c r="P27" s="179"/>
      <c r="Q27" s="179"/>
      <c r="R27" s="179"/>
      <c r="S27" s="179"/>
      <c r="T27" s="179"/>
      <c r="U27" s="179"/>
    </row>
    <row r="28" spans="1:21" ht="21" x14ac:dyDescent="0.25">
      <c r="A28" s="178"/>
      <c r="B28" s="178"/>
      <c r="C28" s="178"/>
      <c r="D28" s="178"/>
      <c r="E28" s="179"/>
      <c r="F28" s="179"/>
      <c r="G28" s="187"/>
      <c r="H28" s="183"/>
      <c r="I28" s="187"/>
      <c r="J28" s="183">
        <f t="shared" si="0"/>
        <v>0</v>
      </c>
      <c r="K28" s="183">
        <f t="shared" si="1"/>
        <v>0</v>
      </c>
      <c r="L28" s="179"/>
      <c r="M28" s="179"/>
      <c r="N28" s="179"/>
      <c r="O28" s="179"/>
      <c r="P28" s="179"/>
      <c r="Q28" s="179"/>
      <c r="R28" s="179"/>
      <c r="S28" s="179"/>
      <c r="T28" s="179"/>
      <c r="U28" s="179"/>
    </row>
    <row r="29" spans="1:21" ht="21" x14ac:dyDescent="0.25">
      <c r="A29" s="178"/>
      <c r="B29" s="178"/>
      <c r="C29" s="178"/>
      <c r="D29" s="178"/>
      <c r="E29" s="179"/>
      <c r="F29" s="179"/>
      <c r="G29" s="187"/>
      <c r="H29" s="183"/>
      <c r="I29" s="187"/>
      <c r="J29" s="183">
        <f t="shared" si="0"/>
        <v>0</v>
      </c>
      <c r="K29" s="183">
        <f t="shared" si="1"/>
        <v>0</v>
      </c>
      <c r="L29" s="179"/>
      <c r="M29" s="179"/>
      <c r="N29" s="179"/>
      <c r="O29" s="179"/>
      <c r="P29" s="179"/>
      <c r="Q29" s="179"/>
      <c r="R29" s="179"/>
      <c r="S29" s="179"/>
      <c r="T29" s="179"/>
      <c r="U29" s="179"/>
    </row>
    <row r="30" spans="1:21" ht="21" x14ac:dyDescent="0.25">
      <c r="A30" s="178"/>
      <c r="B30" s="178"/>
      <c r="C30" s="178"/>
      <c r="D30" s="178"/>
      <c r="E30" s="179"/>
      <c r="F30" s="179"/>
      <c r="G30" s="187"/>
      <c r="H30" s="183"/>
      <c r="I30" s="187"/>
      <c r="J30" s="183">
        <f t="shared" si="0"/>
        <v>0</v>
      </c>
      <c r="K30" s="183">
        <f t="shared" si="1"/>
        <v>0</v>
      </c>
      <c r="L30" s="179"/>
      <c r="M30" s="179"/>
      <c r="N30" s="179"/>
      <c r="O30" s="179"/>
      <c r="P30" s="179"/>
      <c r="Q30" s="179"/>
      <c r="R30" s="179"/>
      <c r="S30" s="179"/>
      <c r="T30" s="179"/>
      <c r="U30" s="179"/>
    </row>
    <row r="31" spans="1:21" x14ac:dyDescent="0.25">
      <c r="A31" s="6"/>
      <c r="B31" s="6"/>
      <c r="C31" s="6"/>
      <c r="D31" s="6"/>
      <c r="E31" s="6"/>
      <c r="F31" s="6"/>
      <c r="G31" s="6"/>
      <c r="H31" s="6"/>
      <c r="I31" s="6"/>
      <c r="J31" s="6"/>
      <c r="K31" s="6"/>
      <c r="L31" s="6"/>
      <c r="M31" s="6"/>
      <c r="N31" s="6"/>
      <c r="O31" s="63"/>
      <c r="P31" s="63"/>
      <c r="Q31" s="63"/>
      <c r="R31" s="63"/>
      <c r="S31" s="63"/>
      <c r="T31" s="63"/>
      <c r="U31" s="63"/>
    </row>
  </sheetData>
  <sheetProtection formatColumns="0" formatRows="0" autoFilter="0"/>
  <dataConsolidate link="1"/>
  <mergeCells count="16">
    <mergeCell ref="A4:G4"/>
    <mergeCell ref="A5:G5"/>
    <mergeCell ref="A6:G6"/>
    <mergeCell ref="J4:K4"/>
    <mergeCell ref="J5:K5"/>
    <mergeCell ref="H6:I6"/>
    <mergeCell ref="J6:K6"/>
    <mergeCell ref="H4:I4"/>
    <mergeCell ref="H5:I5"/>
    <mergeCell ref="H2:I2"/>
    <mergeCell ref="H3:I3"/>
    <mergeCell ref="J2:K2"/>
    <mergeCell ref="J3:K3"/>
    <mergeCell ref="A1:K1"/>
    <mergeCell ref="A2:G2"/>
    <mergeCell ref="A3:G3"/>
  </mergeCells>
  <conditionalFormatting sqref="I8">
    <cfRule type="cellIs" dxfId="339" priority="2" operator="notEqual">
      <formula>0</formula>
    </cfRule>
  </conditionalFormatting>
  <conditionalFormatting sqref="I10:I30">
    <cfRule type="cellIs" dxfId="338" priority="3" stopIfTrue="1" operator="notEqual">
      <formula>0</formula>
    </cfRule>
  </conditionalFormatting>
  <dataValidations count="8">
    <dataValidation type="list" allowBlank="1" showInputMessage="1" showErrorMessage="1" sqref="B10:B30" xr:uid="{00000000-0002-0000-0600-000000000000}">
      <formula1>"Direct,Subaward"</formula1>
    </dataValidation>
    <dataValidation type="list" allowBlank="1" showInputMessage="1" sqref="F10:F30" xr:uid="{00000000-0002-0000-0600-000001000000}">
      <formula1>"Staffing, Backfill, Overtime, N/A"</formula1>
    </dataValidation>
    <dataValidation type="list" allowBlank="1" showInputMessage="1" sqref="A10:A30" xr:uid="{00000000-0002-0000-0600-000002000000}">
      <formula1>"A,B,C,D,E,F,G,H,I,J,K,L,M,N,O,P,Q,R,S,T,U,V,W,X,Y,Z"</formula1>
    </dataValidation>
    <dataValidation type="list" allowBlank="1" showInputMessage="1" showErrorMessage="1" sqref="D10:D30" xr:uid="{00000000-0002-0000-0600-000003000000}">
      <formula1>DD_Organization_SubCat</formula1>
    </dataValidation>
    <dataValidation type="list" allowBlank="1" showInputMessage="1" showErrorMessage="1" sqref="E10:E30" xr:uid="{00000000-0002-0000-0600-000004000000}">
      <formula1>INDIRECT(VLOOKUP(D10,DD_Organization_Expenditure_Lookup,2,0))</formula1>
    </dataValidation>
    <dataValidation type="whole" operator="lessThanOrEqual" allowBlank="1" showInputMessage="1" showErrorMessage="1" errorTitle="AMOUNT THIS REQUEST" error="Please enter a dollar amount less than or equal to the available balance for this project.  Use of decimals is not allowed." sqref="I10:I30" xr:uid="{00000000-0002-0000-0600-000005000000}">
      <formula1>G10-H10</formula1>
    </dataValidation>
    <dataValidation type="whole" operator="greaterThanOrEqual" allowBlank="1" showErrorMessage="1" errorTitle="BUDGETED COST" error="Enter the Budged Cost for this project, rounded DOWN to the nearest dollar.  Use of decimals is not allowed." sqref="G10:G30" xr:uid="{00000000-0002-0000-0600-000006000000}">
      <formula1>0</formula1>
    </dataValidation>
    <dataValidation type="list" allowBlank="1" showInputMessage="1" showErrorMessage="1" sqref="J2:K2" xr:uid="{C0AC9967-C5C9-40F2-8C94-5B5C3D11663A}">
      <formula1>"Application, Modification, Advance, Reimbursement, Final Reimbursement"</formula1>
    </dataValidation>
  </dataValidations>
  <printOptions horizontalCentered="1"/>
  <pageMargins left="0.15" right="0.15" top="0.5" bottom="0.5" header="0.15" footer="0.15"/>
  <pageSetup scale="46"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Equipment">
    <tabColor rgb="FF99CFB5"/>
    <pageSetUpPr fitToPage="1"/>
  </sheetPr>
  <dimension ref="A1:AE42"/>
  <sheetViews>
    <sheetView showGridLines="0" showZeros="0" zoomScale="55" zoomScaleNormal="55" zoomScaleSheetLayoutView="50" workbookViewId="0">
      <pane ySplit="8" topLeftCell="A9" activePane="bottomLeft" state="frozen"/>
      <selection sqref="A1:Q1"/>
      <selection pane="bottomLeft" sqref="A1:U1"/>
    </sheetView>
  </sheetViews>
  <sheetFormatPr defaultColWidth="9.109375" defaultRowHeight="13.2" outlineLevelCol="1" x14ac:dyDescent="0.25"/>
  <cols>
    <col min="1" max="1" width="12.6640625" customWidth="1"/>
    <col min="2" max="2" width="47.88671875" customWidth="1"/>
    <col min="3" max="3" width="16.5546875" customWidth="1"/>
    <col min="4" max="4" width="23.109375" customWidth="1"/>
    <col min="5" max="5" width="18.44140625" customWidth="1"/>
    <col min="6" max="6" width="25.6640625" customWidth="1"/>
    <col min="7" max="7" width="17" customWidth="1" outlineLevel="1"/>
    <col min="8" max="8" width="16" customWidth="1" outlineLevel="1"/>
    <col min="9" max="9" width="15.33203125" customWidth="1" outlineLevel="1"/>
    <col min="10" max="10" width="22.6640625" customWidth="1" outlineLevel="1"/>
    <col min="11" max="11" width="18.6640625" customWidth="1" outlineLevel="1"/>
    <col min="12" max="12" width="16.44140625" customWidth="1" outlineLevel="1"/>
    <col min="13" max="13" width="18.6640625" customWidth="1" outlineLevel="1"/>
    <col min="14" max="14" width="25.6640625" customWidth="1"/>
    <col min="15" max="15" width="18.6640625" customWidth="1"/>
    <col min="16" max="16" width="15.6640625" customWidth="1"/>
    <col min="17" max="21" width="20.6640625" customWidth="1"/>
    <col min="22" max="22" width="18.33203125" hidden="1" customWidth="1"/>
    <col min="23" max="23" width="18.6640625" hidden="1" customWidth="1"/>
    <col min="24" max="24" width="20.33203125" hidden="1" customWidth="1"/>
    <col min="25" max="30" width="15.6640625" hidden="1" customWidth="1"/>
    <col min="31" max="31" width="16.33203125" hidden="1" customWidth="1"/>
  </cols>
  <sheetData>
    <row r="1" spans="1:31" ht="35.1" customHeight="1" x14ac:dyDescent="0.25">
      <c r="A1" s="760" t="s">
        <v>429</v>
      </c>
      <c r="B1" s="760"/>
      <c r="C1" s="760"/>
      <c r="D1" s="760"/>
      <c r="E1" s="760"/>
      <c r="F1" s="760"/>
      <c r="G1" s="760"/>
      <c r="H1" s="760"/>
      <c r="I1" s="760"/>
      <c r="J1" s="760"/>
      <c r="K1" s="760"/>
      <c r="L1" s="760"/>
      <c r="M1" s="760"/>
      <c r="N1" s="760"/>
      <c r="O1" s="760"/>
      <c r="P1" s="760"/>
      <c r="Q1" s="760"/>
      <c r="R1" s="760"/>
      <c r="S1" s="760"/>
      <c r="T1" s="760"/>
      <c r="U1" s="760"/>
      <c r="V1" s="83"/>
      <c r="W1" s="83"/>
      <c r="X1" s="83"/>
      <c r="Y1" s="83"/>
      <c r="Z1" s="84"/>
      <c r="AA1" s="84"/>
      <c r="AB1" s="84"/>
      <c r="AC1" s="84"/>
      <c r="AD1" s="84"/>
      <c r="AE1" s="84"/>
    </row>
    <row r="2" spans="1:31" ht="30" customHeight="1" x14ac:dyDescent="0.35">
      <c r="A2" s="707">
        <f>Facesheet!$C$6</f>
        <v>0</v>
      </c>
      <c r="B2" s="707"/>
      <c r="C2" s="707"/>
      <c r="D2" s="707"/>
      <c r="E2" s="707"/>
      <c r="F2" s="707"/>
      <c r="G2" s="707"/>
      <c r="H2" s="707"/>
      <c r="I2" s="707"/>
      <c r="J2" s="707"/>
      <c r="K2" s="707"/>
      <c r="L2" s="707"/>
      <c r="M2" s="707"/>
      <c r="N2" s="707"/>
      <c r="O2" s="707"/>
      <c r="P2" s="707"/>
      <c r="Q2" s="708"/>
      <c r="R2" s="756" t="s">
        <v>5</v>
      </c>
      <c r="S2" s="756"/>
      <c r="T2" s="759"/>
      <c r="U2" s="759"/>
      <c r="V2" s="63"/>
      <c r="W2" s="63"/>
      <c r="X2" s="63"/>
      <c r="Y2" s="63"/>
      <c r="Z2" s="63"/>
      <c r="AA2" s="63"/>
      <c r="AB2" s="63"/>
      <c r="AC2" s="63"/>
      <c r="AD2" s="63"/>
      <c r="AE2" s="63"/>
    </row>
    <row r="3" spans="1:31" ht="30" customHeight="1" x14ac:dyDescent="0.4">
      <c r="A3" s="709">
        <f>Facesheet!$F$2</f>
        <v>0</v>
      </c>
      <c r="B3" s="709"/>
      <c r="C3" s="709"/>
      <c r="D3" s="709"/>
      <c r="E3" s="709"/>
      <c r="F3" s="709"/>
      <c r="G3" s="709"/>
      <c r="H3" s="709"/>
      <c r="I3" s="709"/>
      <c r="J3" s="709"/>
      <c r="K3" s="709"/>
      <c r="L3" s="709"/>
      <c r="M3" s="709"/>
      <c r="N3" s="709"/>
      <c r="O3" s="709"/>
      <c r="P3" s="709"/>
      <c r="Q3" s="709"/>
      <c r="R3" s="757" t="s">
        <v>629</v>
      </c>
      <c r="S3" s="758"/>
      <c r="T3" s="759"/>
      <c r="U3" s="759"/>
      <c r="V3" s="63"/>
      <c r="W3" s="63"/>
      <c r="X3" s="63"/>
      <c r="Y3" s="63"/>
      <c r="Z3" s="63"/>
      <c r="AA3" s="63"/>
      <c r="AB3" s="63"/>
      <c r="AC3" s="63"/>
      <c r="AD3" s="63"/>
      <c r="AE3" s="63"/>
    </row>
    <row r="4" spans="1:31" ht="30" customHeight="1" x14ac:dyDescent="0.25">
      <c r="A4" s="736" t="str">
        <f>Facesheet!$J$2</f>
        <v>2023-0006</v>
      </c>
      <c r="B4" s="736"/>
      <c r="C4" s="736"/>
      <c r="D4" s="736"/>
      <c r="E4" s="736"/>
      <c r="F4" s="736"/>
      <c r="G4" s="736"/>
      <c r="H4" s="736"/>
      <c r="I4" s="736"/>
      <c r="J4" s="736"/>
      <c r="K4" s="736"/>
      <c r="L4" s="736"/>
      <c r="M4" s="736"/>
      <c r="N4" s="736"/>
      <c r="O4" s="736"/>
      <c r="P4" s="736"/>
      <c r="Q4" s="726"/>
      <c r="R4" s="746" t="s">
        <v>216</v>
      </c>
      <c r="S4" s="746"/>
      <c r="T4" s="752">
        <f>Facesheet!$H$12</f>
        <v>45108</v>
      </c>
      <c r="U4" s="753"/>
      <c r="V4" s="63"/>
      <c r="W4" s="63"/>
      <c r="X4" s="63"/>
      <c r="Y4" s="63"/>
      <c r="Z4" s="63"/>
      <c r="AA4" s="63"/>
      <c r="AB4" s="63"/>
      <c r="AC4" s="63"/>
      <c r="AD4" s="63"/>
      <c r="AE4" s="63"/>
    </row>
    <row r="5" spans="1:31" ht="30" customHeight="1" x14ac:dyDescent="0.25">
      <c r="A5" s="748"/>
      <c r="B5" s="748"/>
      <c r="C5" s="748"/>
      <c r="D5" s="748"/>
      <c r="E5" s="748"/>
      <c r="F5" s="748"/>
      <c r="G5" s="748"/>
      <c r="H5" s="748"/>
      <c r="I5" s="748"/>
      <c r="J5" s="748"/>
      <c r="K5" s="748"/>
      <c r="L5" s="748"/>
      <c r="M5" s="748"/>
      <c r="N5" s="748"/>
      <c r="O5" s="748"/>
      <c r="P5" s="748"/>
      <c r="Q5" s="749"/>
      <c r="R5" s="746" t="s">
        <v>217</v>
      </c>
      <c r="S5" s="746"/>
      <c r="T5" s="754">
        <f>Facesheet!$J$12</f>
        <v>45838</v>
      </c>
      <c r="U5" s="754"/>
      <c r="V5" s="65"/>
      <c r="W5" s="63"/>
      <c r="X5" s="63"/>
      <c r="Y5" s="63"/>
      <c r="Z5" s="63"/>
      <c r="AA5" s="63"/>
      <c r="AB5" s="63"/>
      <c r="AC5" s="63"/>
      <c r="AD5" s="63"/>
      <c r="AE5" s="63"/>
    </row>
    <row r="6" spans="1:31" ht="30" customHeight="1" x14ac:dyDescent="0.25">
      <c r="A6" s="750"/>
      <c r="B6" s="750"/>
      <c r="C6" s="750"/>
      <c r="D6" s="750"/>
      <c r="E6" s="750"/>
      <c r="F6" s="750"/>
      <c r="G6" s="750"/>
      <c r="H6" s="750"/>
      <c r="I6" s="750"/>
      <c r="J6" s="750"/>
      <c r="K6" s="750"/>
      <c r="L6" s="750"/>
      <c r="M6" s="750"/>
      <c r="N6" s="750"/>
      <c r="O6" s="750"/>
      <c r="P6" s="750"/>
      <c r="Q6" s="751"/>
      <c r="R6" s="744" t="s">
        <v>470</v>
      </c>
      <c r="S6" s="744"/>
      <c r="T6" s="755"/>
      <c r="U6" s="755"/>
      <c r="V6" s="66"/>
      <c r="W6" s="66"/>
      <c r="X6" s="66"/>
      <c r="Y6" s="66"/>
      <c r="Z6" s="66"/>
      <c r="AA6" s="66"/>
      <c r="AB6" s="66"/>
      <c r="AC6" s="66"/>
      <c r="AD6" s="66"/>
      <c r="AE6" s="66"/>
    </row>
    <row r="7" spans="1:31" ht="54.9" customHeight="1" x14ac:dyDescent="0.25">
      <c r="A7" s="438" t="s">
        <v>25</v>
      </c>
      <c r="B7" s="439" t="s">
        <v>433</v>
      </c>
      <c r="C7" s="439" t="s">
        <v>39</v>
      </c>
      <c r="D7" s="439" t="s">
        <v>248</v>
      </c>
      <c r="E7" s="439" t="s">
        <v>214</v>
      </c>
      <c r="F7" s="439" t="s">
        <v>207</v>
      </c>
      <c r="G7" s="440" t="s">
        <v>249</v>
      </c>
      <c r="H7" s="439" t="s">
        <v>7</v>
      </c>
      <c r="I7" s="439" t="s">
        <v>262</v>
      </c>
      <c r="J7" s="439" t="s">
        <v>419</v>
      </c>
      <c r="K7" s="439" t="s">
        <v>250</v>
      </c>
      <c r="L7" s="439" t="s">
        <v>251</v>
      </c>
      <c r="M7" s="439" t="s">
        <v>337</v>
      </c>
      <c r="N7" s="439" t="s">
        <v>330</v>
      </c>
      <c r="O7" s="439" t="s">
        <v>246</v>
      </c>
      <c r="P7" s="439" t="s">
        <v>245</v>
      </c>
      <c r="Q7" s="438" t="s">
        <v>240</v>
      </c>
      <c r="R7" s="438" t="s">
        <v>257</v>
      </c>
      <c r="S7" s="438" t="s">
        <v>237</v>
      </c>
      <c r="T7" s="438" t="s">
        <v>238</v>
      </c>
      <c r="U7" s="438" t="s">
        <v>219</v>
      </c>
      <c r="V7" s="273" t="s">
        <v>439</v>
      </c>
      <c r="W7" s="273" t="s">
        <v>440</v>
      </c>
      <c r="X7" s="273" t="s">
        <v>441</v>
      </c>
      <c r="Y7" s="273" t="s">
        <v>442</v>
      </c>
      <c r="Z7" s="273" t="s">
        <v>443</v>
      </c>
      <c r="AA7" s="273" t="s">
        <v>444</v>
      </c>
      <c r="AB7" s="273" t="s">
        <v>445</v>
      </c>
      <c r="AC7" s="273" t="s">
        <v>446</v>
      </c>
      <c r="AD7" s="273" t="s">
        <v>447</v>
      </c>
      <c r="AE7" s="273" t="s">
        <v>448</v>
      </c>
    </row>
    <row r="8" spans="1:31" ht="21" x14ac:dyDescent="0.25">
      <c r="A8" s="441">
        <v>0</v>
      </c>
      <c r="B8" s="441"/>
      <c r="C8" s="442"/>
      <c r="D8" s="442"/>
      <c r="E8" s="442"/>
      <c r="F8" s="443">
        <v>0</v>
      </c>
      <c r="G8" s="444"/>
      <c r="H8" s="445"/>
      <c r="I8" s="445"/>
      <c r="J8" s="445"/>
      <c r="K8" s="445"/>
      <c r="L8" s="445"/>
      <c r="M8" s="446"/>
      <c r="N8" s="446"/>
      <c r="O8" s="445"/>
      <c r="P8" s="445"/>
      <c r="Q8" s="447">
        <f>SUM(RangeCost)</f>
        <v>0</v>
      </c>
      <c r="R8" s="447">
        <f>SUM(RangePrevious)</f>
        <v>0</v>
      </c>
      <c r="S8" s="447">
        <f>SUM(RangeThisRequest)</f>
        <v>0</v>
      </c>
      <c r="T8" s="447">
        <f>SUM(RangeApproved)</f>
        <v>0</v>
      </c>
      <c r="U8" s="447">
        <f>SUM(RangeBalance)</f>
        <v>0</v>
      </c>
      <c r="V8" s="273"/>
      <c r="W8" s="273"/>
      <c r="X8" s="273"/>
      <c r="Y8" s="273"/>
      <c r="Z8" s="273"/>
      <c r="AA8" s="273"/>
      <c r="AB8" s="273"/>
      <c r="AC8" s="273"/>
      <c r="AD8" s="273"/>
      <c r="AE8" s="273"/>
    </row>
    <row r="9" spans="1:31" ht="0.15" customHeight="1" x14ac:dyDescent="0.25">
      <c r="A9" s="280">
        <v>0</v>
      </c>
      <c r="B9" s="280">
        <v>0</v>
      </c>
      <c r="C9" s="275">
        <v>0</v>
      </c>
      <c r="D9" s="275">
        <v>0</v>
      </c>
      <c r="E9" s="275">
        <v>0</v>
      </c>
      <c r="F9" s="275">
        <v>0</v>
      </c>
      <c r="G9" s="275">
        <v>0</v>
      </c>
      <c r="H9" s="275">
        <v>0</v>
      </c>
      <c r="I9" s="275">
        <v>0</v>
      </c>
      <c r="J9" s="275">
        <v>0</v>
      </c>
      <c r="K9" s="276">
        <v>0</v>
      </c>
      <c r="L9" s="275">
        <v>0</v>
      </c>
      <c r="M9" s="275">
        <v>0</v>
      </c>
      <c r="N9" s="275">
        <v>0</v>
      </c>
      <c r="O9" s="275">
        <v>0</v>
      </c>
      <c r="P9" s="275">
        <v>0</v>
      </c>
      <c r="Q9" s="277">
        <v>0</v>
      </c>
      <c r="R9" s="278">
        <v>0</v>
      </c>
      <c r="S9" s="279">
        <v>0</v>
      </c>
      <c r="T9" s="278">
        <v>0</v>
      </c>
      <c r="U9" s="278">
        <v>0</v>
      </c>
      <c r="V9" s="274">
        <v>0</v>
      </c>
      <c r="W9" s="274">
        <v>0</v>
      </c>
      <c r="X9" s="274">
        <v>0</v>
      </c>
      <c r="Y9" s="274">
        <v>0</v>
      </c>
      <c r="Z9" s="274">
        <v>0</v>
      </c>
      <c r="AA9" s="274">
        <v>0</v>
      </c>
      <c r="AB9" s="274">
        <v>0</v>
      </c>
      <c r="AC9" s="274">
        <v>0</v>
      </c>
      <c r="AD9" s="274">
        <v>0</v>
      </c>
      <c r="AE9" s="274">
        <v>0</v>
      </c>
    </row>
    <row r="10" spans="1:31" ht="21" x14ac:dyDescent="0.25">
      <c r="A10" s="178"/>
      <c r="B10" s="178"/>
      <c r="C10" s="179"/>
      <c r="D10" s="188"/>
      <c r="E10" s="188"/>
      <c r="F10" s="188"/>
      <c r="G10" s="179"/>
      <c r="H10" s="179"/>
      <c r="I10" s="179"/>
      <c r="J10" s="189"/>
      <c r="K10" s="190"/>
      <c r="L10" s="190"/>
      <c r="M10" s="191"/>
      <c r="N10" s="179"/>
      <c r="O10" s="179"/>
      <c r="P10" s="191"/>
      <c r="Q10" s="187"/>
      <c r="R10" s="183"/>
      <c r="S10" s="187"/>
      <c r="T10" s="183">
        <f t="shared" ref="T10:T40" si="0">S10+R10</f>
        <v>0</v>
      </c>
      <c r="U10" s="183">
        <f t="shared" ref="U10:U40" si="1">Q10-T10</f>
        <v>0</v>
      </c>
      <c r="V10" s="178"/>
      <c r="W10" s="178"/>
      <c r="X10" s="178"/>
      <c r="Y10" s="178"/>
      <c r="Z10" s="178"/>
      <c r="AA10" s="178"/>
      <c r="AB10" s="178"/>
      <c r="AC10" s="178"/>
      <c r="AD10" s="178"/>
      <c r="AE10" s="178"/>
    </row>
    <row r="11" spans="1:31" ht="21" x14ac:dyDescent="0.25">
      <c r="A11" s="178"/>
      <c r="B11" s="178"/>
      <c r="C11" s="179"/>
      <c r="D11" s="188"/>
      <c r="E11" s="188"/>
      <c r="F11" s="188"/>
      <c r="G11" s="179"/>
      <c r="H11" s="179"/>
      <c r="I11" s="179"/>
      <c r="J11" s="189"/>
      <c r="K11" s="190"/>
      <c r="L11" s="190"/>
      <c r="M11" s="191"/>
      <c r="N11" s="179"/>
      <c r="O11" s="179"/>
      <c r="P11" s="191"/>
      <c r="Q11" s="187"/>
      <c r="R11" s="183"/>
      <c r="S11" s="187"/>
      <c r="T11" s="183">
        <f t="shared" si="0"/>
        <v>0</v>
      </c>
      <c r="U11" s="183">
        <f t="shared" si="1"/>
        <v>0</v>
      </c>
      <c r="V11" s="178"/>
      <c r="W11" s="178"/>
      <c r="X11" s="178"/>
      <c r="Y11" s="178"/>
      <c r="Z11" s="178"/>
      <c r="AA11" s="178"/>
      <c r="AB11" s="178"/>
      <c r="AC11" s="178"/>
      <c r="AD11" s="178"/>
      <c r="AE11" s="178"/>
    </row>
    <row r="12" spans="1:31" ht="21" x14ac:dyDescent="0.25">
      <c r="A12" s="178"/>
      <c r="B12" s="178"/>
      <c r="C12" s="179"/>
      <c r="D12" s="188"/>
      <c r="E12" s="188"/>
      <c r="F12" s="188"/>
      <c r="G12" s="179"/>
      <c r="H12" s="179"/>
      <c r="I12" s="179"/>
      <c r="J12" s="189"/>
      <c r="K12" s="190"/>
      <c r="L12" s="190"/>
      <c r="M12" s="191"/>
      <c r="N12" s="179"/>
      <c r="O12" s="179"/>
      <c r="P12" s="191"/>
      <c r="Q12" s="187"/>
      <c r="R12" s="183"/>
      <c r="S12" s="187"/>
      <c r="T12" s="183">
        <f t="shared" si="0"/>
        <v>0</v>
      </c>
      <c r="U12" s="183">
        <f t="shared" si="1"/>
        <v>0</v>
      </c>
      <c r="V12" s="178"/>
      <c r="W12" s="178"/>
      <c r="X12" s="178"/>
      <c r="Y12" s="178"/>
      <c r="Z12" s="178"/>
      <c r="AA12" s="178"/>
      <c r="AB12" s="178"/>
      <c r="AC12" s="178"/>
      <c r="AD12" s="178"/>
      <c r="AE12" s="178"/>
    </row>
    <row r="13" spans="1:31" ht="21" x14ac:dyDescent="0.25">
      <c r="A13" s="178"/>
      <c r="B13" s="178"/>
      <c r="C13" s="179"/>
      <c r="D13" s="188"/>
      <c r="E13" s="188"/>
      <c r="F13" s="188"/>
      <c r="G13" s="179"/>
      <c r="H13" s="179"/>
      <c r="I13" s="179"/>
      <c r="J13" s="189"/>
      <c r="K13" s="190"/>
      <c r="L13" s="190"/>
      <c r="M13" s="191"/>
      <c r="N13" s="179"/>
      <c r="O13" s="179"/>
      <c r="P13" s="191"/>
      <c r="Q13" s="187"/>
      <c r="R13" s="183"/>
      <c r="S13" s="187"/>
      <c r="T13" s="183">
        <f t="shared" si="0"/>
        <v>0</v>
      </c>
      <c r="U13" s="183">
        <f t="shared" si="1"/>
        <v>0</v>
      </c>
      <c r="V13" s="178"/>
      <c r="W13" s="178"/>
      <c r="X13" s="178"/>
      <c r="Y13" s="178"/>
      <c r="Z13" s="178"/>
      <c r="AA13" s="178"/>
      <c r="AB13" s="178"/>
      <c r="AC13" s="178"/>
      <c r="AD13" s="178"/>
      <c r="AE13" s="178"/>
    </row>
    <row r="14" spans="1:31" ht="21" x14ac:dyDescent="0.25">
      <c r="A14" s="178"/>
      <c r="B14" s="178"/>
      <c r="C14" s="188"/>
      <c r="D14" s="188"/>
      <c r="E14" s="188"/>
      <c r="F14" s="188"/>
      <c r="G14" s="179"/>
      <c r="H14" s="179"/>
      <c r="I14" s="179"/>
      <c r="J14" s="189"/>
      <c r="K14" s="190"/>
      <c r="L14" s="190"/>
      <c r="M14" s="191"/>
      <c r="N14" s="179"/>
      <c r="O14" s="179"/>
      <c r="P14" s="191"/>
      <c r="Q14" s="187"/>
      <c r="R14" s="183"/>
      <c r="S14" s="187"/>
      <c r="T14" s="183">
        <f t="shared" si="0"/>
        <v>0</v>
      </c>
      <c r="U14" s="183">
        <f t="shared" si="1"/>
        <v>0</v>
      </c>
      <c r="V14" s="178"/>
      <c r="W14" s="178"/>
      <c r="X14" s="178"/>
      <c r="Y14" s="178"/>
      <c r="Z14" s="178"/>
      <c r="AA14" s="178"/>
      <c r="AB14" s="178"/>
      <c r="AC14" s="178"/>
      <c r="AD14" s="178"/>
      <c r="AE14" s="178"/>
    </row>
    <row r="15" spans="1:31" ht="21" x14ac:dyDescent="0.25">
      <c r="A15" s="178"/>
      <c r="B15" s="178"/>
      <c r="C15" s="188"/>
      <c r="D15" s="188"/>
      <c r="E15" s="188"/>
      <c r="F15" s="188"/>
      <c r="G15" s="179"/>
      <c r="H15" s="179"/>
      <c r="I15" s="179"/>
      <c r="J15" s="189"/>
      <c r="K15" s="190"/>
      <c r="L15" s="190"/>
      <c r="M15" s="191"/>
      <c r="N15" s="179"/>
      <c r="O15" s="179"/>
      <c r="P15" s="191"/>
      <c r="Q15" s="187"/>
      <c r="R15" s="183"/>
      <c r="S15" s="187"/>
      <c r="T15" s="183">
        <f t="shared" si="0"/>
        <v>0</v>
      </c>
      <c r="U15" s="183">
        <f t="shared" si="1"/>
        <v>0</v>
      </c>
      <c r="V15" s="178"/>
      <c r="W15" s="178"/>
      <c r="X15" s="178"/>
      <c r="Y15" s="178"/>
      <c r="Z15" s="178"/>
      <c r="AA15" s="178"/>
      <c r="AB15" s="178"/>
      <c r="AC15" s="178"/>
      <c r="AD15" s="178"/>
      <c r="AE15" s="178"/>
    </row>
    <row r="16" spans="1:31" ht="21" x14ac:dyDescent="0.25">
      <c r="A16" s="178"/>
      <c r="B16" s="178"/>
      <c r="C16" s="188"/>
      <c r="D16" s="188"/>
      <c r="E16" s="188"/>
      <c r="F16" s="188"/>
      <c r="G16" s="179"/>
      <c r="H16" s="179"/>
      <c r="I16" s="179"/>
      <c r="J16" s="189"/>
      <c r="K16" s="190"/>
      <c r="L16" s="190"/>
      <c r="M16" s="191"/>
      <c r="N16" s="179"/>
      <c r="O16" s="179"/>
      <c r="P16" s="191"/>
      <c r="Q16" s="187"/>
      <c r="R16" s="183"/>
      <c r="S16" s="187"/>
      <c r="T16" s="183">
        <f t="shared" si="0"/>
        <v>0</v>
      </c>
      <c r="U16" s="183">
        <f t="shared" si="1"/>
        <v>0</v>
      </c>
      <c r="V16" s="178"/>
      <c r="W16" s="178"/>
      <c r="X16" s="178"/>
      <c r="Y16" s="178"/>
      <c r="Z16" s="178"/>
      <c r="AA16" s="178"/>
      <c r="AB16" s="178"/>
      <c r="AC16" s="178"/>
      <c r="AD16" s="178"/>
      <c r="AE16" s="178"/>
    </row>
    <row r="17" spans="1:31" ht="21" x14ac:dyDescent="0.25">
      <c r="A17" s="178"/>
      <c r="B17" s="178"/>
      <c r="C17" s="188"/>
      <c r="D17" s="188"/>
      <c r="E17" s="188"/>
      <c r="F17" s="188"/>
      <c r="G17" s="179"/>
      <c r="H17" s="179"/>
      <c r="I17" s="179"/>
      <c r="J17" s="189"/>
      <c r="K17" s="190"/>
      <c r="L17" s="190"/>
      <c r="M17" s="191"/>
      <c r="N17" s="179"/>
      <c r="O17" s="179"/>
      <c r="P17" s="191"/>
      <c r="Q17" s="187"/>
      <c r="R17" s="183"/>
      <c r="S17" s="187"/>
      <c r="T17" s="183">
        <f t="shared" si="0"/>
        <v>0</v>
      </c>
      <c r="U17" s="183">
        <f t="shared" si="1"/>
        <v>0</v>
      </c>
      <c r="V17" s="178"/>
      <c r="W17" s="178"/>
      <c r="X17" s="178"/>
      <c r="Y17" s="178"/>
      <c r="Z17" s="178"/>
      <c r="AA17" s="178"/>
      <c r="AB17" s="178"/>
      <c r="AC17" s="178"/>
      <c r="AD17" s="178"/>
      <c r="AE17" s="178"/>
    </row>
    <row r="18" spans="1:31" ht="21" x14ac:dyDescent="0.25">
      <c r="A18" s="178"/>
      <c r="B18" s="178"/>
      <c r="C18" s="188"/>
      <c r="D18" s="188"/>
      <c r="E18" s="188"/>
      <c r="F18" s="188"/>
      <c r="G18" s="179"/>
      <c r="H18" s="179"/>
      <c r="I18" s="179"/>
      <c r="J18" s="189"/>
      <c r="K18" s="190"/>
      <c r="L18" s="190"/>
      <c r="M18" s="191"/>
      <c r="N18" s="179"/>
      <c r="O18" s="179"/>
      <c r="P18" s="191"/>
      <c r="Q18" s="187"/>
      <c r="R18" s="183"/>
      <c r="S18" s="187"/>
      <c r="T18" s="183">
        <f t="shared" si="0"/>
        <v>0</v>
      </c>
      <c r="U18" s="183">
        <f t="shared" si="1"/>
        <v>0</v>
      </c>
      <c r="V18" s="178"/>
      <c r="W18" s="178"/>
      <c r="X18" s="178"/>
      <c r="Y18" s="178"/>
      <c r="Z18" s="178"/>
      <c r="AA18" s="178"/>
      <c r="AB18" s="178"/>
      <c r="AC18" s="178"/>
      <c r="AD18" s="178"/>
      <c r="AE18" s="178"/>
    </row>
    <row r="19" spans="1:31" ht="21" x14ac:dyDescent="0.25">
      <c r="A19" s="178"/>
      <c r="B19" s="178"/>
      <c r="C19" s="188"/>
      <c r="D19" s="188"/>
      <c r="E19" s="188"/>
      <c r="F19" s="188"/>
      <c r="G19" s="179"/>
      <c r="H19" s="179"/>
      <c r="I19" s="179"/>
      <c r="J19" s="189"/>
      <c r="K19" s="190"/>
      <c r="L19" s="190"/>
      <c r="M19" s="191"/>
      <c r="N19" s="179"/>
      <c r="O19" s="179"/>
      <c r="P19" s="191"/>
      <c r="Q19" s="187"/>
      <c r="R19" s="183"/>
      <c r="S19" s="187"/>
      <c r="T19" s="183">
        <f t="shared" si="0"/>
        <v>0</v>
      </c>
      <c r="U19" s="183">
        <f t="shared" si="1"/>
        <v>0</v>
      </c>
      <c r="V19" s="178"/>
      <c r="W19" s="178"/>
      <c r="X19" s="178"/>
      <c r="Y19" s="178"/>
      <c r="Z19" s="178"/>
      <c r="AA19" s="178"/>
      <c r="AB19" s="178"/>
      <c r="AC19" s="178"/>
      <c r="AD19" s="178"/>
      <c r="AE19" s="178"/>
    </row>
    <row r="20" spans="1:31" ht="21" x14ac:dyDescent="0.25">
      <c r="A20" s="178"/>
      <c r="B20" s="178"/>
      <c r="C20" s="188"/>
      <c r="D20" s="188"/>
      <c r="E20" s="188"/>
      <c r="F20" s="188"/>
      <c r="G20" s="179"/>
      <c r="H20" s="179"/>
      <c r="I20" s="179"/>
      <c r="J20" s="189"/>
      <c r="K20" s="190"/>
      <c r="L20" s="190"/>
      <c r="M20" s="191"/>
      <c r="N20" s="179"/>
      <c r="O20" s="179"/>
      <c r="P20" s="191"/>
      <c r="Q20" s="187"/>
      <c r="R20" s="183"/>
      <c r="S20" s="187"/>
      <c r="T20" s="183">
        <f t="shared" si="0"/>
        <v>0</v>
      </c>
      <c r="U20" s="183">
        <f t="shared" si="1"/>
        <v>0</v>
      </c>
      <c r="V20" s="178"/>
      <c r="W20" s="178"/>
      <c r="X20" s="178"/>
      <c r="Y20" s="178"/>
      <c r="Z20" s="178"/>
      <c r="AA20" s="178"/>
      <c r="AB20" s="178"/>
      <c r="AC20" s="178"/>
      <c r="AD20" s="178"/>
      <c r="AE20" s="178"/>
    </row>
    <row r="21" spans="1:31" ht="21" x14ac:dyDescent="0.25">
      <c r="A21" s="178"/>
      <c r="B21" s="178"/>
      <c r="C21" s="188"/>
      <c r="D21" s="188"/>
      <c r="E21" s="188"/>
      <c r="F21" s="188"/>
      <c r="G21" s="179"/>
      <c r="H21" s="179"/>
      <c r="I21" s="179"/>
      <c r="J21" s="189"/>
      <c r="K21" s="190"/>
      <c r="L21" s="190"/>
      <c r="M21" s="191"/>
      <c r="N21" s="179"/>
      <c r="O21" s="179"/>
      <c r="P21" s="191"/>
      <c r="Q21" s="187"/>
      <c r="R21" s="183"/>
      <c r="S21" s="187"/>
      <c r="T21" s="183">
        <f t="shared" si="0"/>
        <v>0</v>
      </c>
      <c r="U21" s="183">
        <f t="shared" si="1"/>
        <v>0</v>
      </c>
      <c r="V21" s="178"/>
      <c r="W21" s="178"/>
      <c r="X21" s="178"/>
      <c r="Y21" s="178"/>
      <c r="Z21" s="178"/>
      <c r="AA21" s="178"/>
      <c r="AB21" s="178"/>
      <c r="AC21" s="178"/>
      <c r="AD21" s="178"/>
      <c r="AE21" s="178"/>
    </row>
    <row r="22" spans="1:31" ht="21" x14ac:dyDescent="0.25">
      <c r="A22" s="178"/>
      <c r="B22" s="178"/>
      <c r="C22" s="188"/>
      <c r="D22" s="188"/>
      <c r="E22" s="188"/>
      <c r="F22" s="188"/>
      <c r="G22" s="179"/>
      <c r="H22" s="179"/>
      <c r="I22" s="179"/>
      <c r="J22" s="189"/>
      <c r="K22" s="190"/>
      <c r="L22" s="190"/>
      <c r="M22" s="191"/>
      <c r="N22" s="179"/>
      <c r="O22" s="179"/>
      <c r="P22" s="191"/>
      <c r="Q22" s="187"/>
      <c r="R22" s="183"/>
      <c r="S22" s="187"/>
      <c r="T22" s="183">
        <f t="shared" si="0"/>
        <v>0</v>
      </c>
      <c r="U22" s="183">
        <f t="shared" si="1"/>
        <v>0</v>
      </c>
      <c r="V22" s="178"/>
      <c r="W22" s="178"/>
      <c r="X22" s="178"/>
      <c r="Y22" s="178"/>
      <c r="Z22" s="178"/>
      <c r="AA22" s="178"/>
      <c r="AB22" s="178"/>
      <c r="AC22" s="178"/>
      <c r="AD22" s="178"/>
      <c r="AE22" s="178"/>
    </row>
    <row r="23" spans="1:31" ht="21" x14ac:dyDescent="0.25">
      <c r="A23" s="178"/>
      <c r="B23" s="178"/>
      <c r="C23" s="188"/>
      <c r="D23" s="188"/>
      <c r="E23" s="188"/>
      <c r="F23" s="188"/>
      <c r="G23" s="179"/>
      <c r="H23" s="179"/>
      <c r="I23" s="179"/>
      <c r="J23" s="189"/>
      <c r="K23" s="190"/>
      <c r="L23" s="190"/>
      <c r="M23" s="191"/>
      <c r="N23" s="179"/>
      <c r="O23" s="179"/>
      <c r="P23" s="191"/>
      <c r="Q23" s="187"/>
      <c r="R23" s="183"/>
      <c r="S23" s="187"/>
      <c r="T23" s="183">
        <f t="shared" si="0"/>
        <v>0</v>
      </c>
      <c r="U23" s="183">
        <f t="shared" si="1"/>
        <v>0</v>
      </c>
      <c r="V23" s="178"/>
      <c r="W23" s="178"/>
      <c r="X23" s="178"/>
      <c r="Y23" s="178"/>
      <c r="Z23" s="178"/>
      <c r="AA23" s="178"/>
      <c r="AB23" s="178"/>
      <c r="AC23" s="178"/>
      <c r="AD23" s="178"/>
      <c r="AE23" s="178"/>
    </row>
    <row r="24" spans="1:31" ht="21" x14ac:dyDescent="0.25">
      <c r="A24" s="178"/>
      <c r="B24" s="178"/>
      <c r="C24" s="188"/>
      <c r="D24" s="188"/>
      <c r="E24" s="188"/>
      <c r="F24" s="188"/>
      <c r="G24" s="179"/>
      <c r="H24" s="179"/>
      <c r="I24" s="179"/>
      <c r="J24" s="189"/>
      <c r="K24" s="190"/>
      <c r="L24" s="190"/>
      <c r="M24" s="191"/>
      <c r="N24" s="179"/>
      <c r="O24" s="179"/>
      <c r="P24" s="191"/>
      <c r="Q24" s="187"/>
      <c r="R24" s="183"/>
      <c r="S24" s="187"/>
      <c r="T24" s="183">
        <f t="shared" si="0"/>
        <v>0</v>
      </c>
      <c r="U24" s="183">
        <f t="shared" si="1"/>
        <v>0</v>
      </c>
      <c r="V24" s="178"/>
      <c r="W24" s="178"/>
      <c r="X24" s="178"/>
      <c r="Y24" s="178"/>
      <c r="Z24" s="178"/>
      <c r="AA24" s="178"/>
      <c r="AB24" s="178"/>
      <c r="AC24" s="178"/>
      <c r="AD24" s="178"/>
      <c r="AE24" s="178"/>
    </row>
    <row r="25" spans="1:31" ht="21" x14ac:dyDescent="0.25">
      <c r="A25" s="178"/>
      <c r="B25" s="178"/>
      <c r="C25" s="188"/>
      <c r="D25" s="188"/>
      <c r="E25" s="188"/>
      <c r="F25" s="188"/>
      <c r="G25" s="179"/>
      <c r="H25" s="179"/>
      <c r="I25" s="179"/>
      <c r="J25" s="189"/>
      <c r="K25" s="190"/>
      <c r="L25" s="190"/>
      <c r="M25" s="191"/>
      <c r="N25" s="179"/>
      <c r="O25" s="179"/>
      <c r="P25" s="191"/>
      <c r="Q25" s="187"/>
      <c r="R25" s="183"/>
      <c r="S25" s="187"/>
      <c r="T25" s="183">
        <f t="shared" si="0"/>
        <v>0</v>
      </c>
      <c r="U25" s="183">
        <f t="shared" si="1"/>
        <v>0</v>
      </c>
      <c r="V25" s="178"/>
      <c r="W25" s="178"/>
      <c r="X25" s="178"/>
      <c r="Y25" s="178"/>
      <c r="Z25" s="178"/>
      <c r="AA25" s="178"/>
      <c r="AB25" s="178"/>
      <c r="AC25" s="178"/>
      <c r="AD25" s="178"/>
      <c r="AE25" s="178"/>
    </row>
    <row r="26" spans="1:31" ht="21" x14ac:dyDescent="0.25">
      <c r="A26" s="178"/>
      <c r="B26" s="178"/>
      <c r="C26" s="188"/>
      <c r="D26" s="188"/>
      <c r="E26" s="188"/>
      <c r="F26" s="188"/>
      <c r="G26" s="179"/>
      <c r="H26" s="179"/>
      <c r="I26" s="179"/>
      <c r="J26" s="189"/>
      <c r="K26" s="190"/>
      <c r="L26" s="190"/>
      <c r="M26" s="191"/>
      <c r="N26" s="179"/>
      <c r="O26" s="179"/>
      <c r="P26" s="191"/>
      <c r="Q26" s="187"/>
      <c r="R26" s="183"/>
      <c r="S26" s="187"/>
      <c r="T26" s="183">
        <f t="shared" si="0"/>
        <v>0</v>
      </c>
      <c r="U26" s="183">
        <f t="shared" si="1"/>
        <v>0</v>
      </c>
      <c r="V26" s="178"/>
      <c r="W26" s="178"/>
      <c r="X26" s="178"/>
      <c r="Y26" s="178"/>
      <c r="Z26" s="178"/>
      <c r="AA26" s="178"/>
      <c r="AB26" s="178"/>
      <c r="AC26" s="178"/>
      <c r="AD26" s="178"/>
      <c r="AE26" s="178"/>
    </row>
    <row r="27" spans="1:31" ht="21" x14ac:dyDescent="0.25">
      <c r="A27" s="178"/>
      <c r="B27" s="178"/>
      <c r="C27" s="188"/>
      <c r="D27" s="188"/>
      <c r="E27" s="188"/>
      <c r="F27" s="188"/>
      <c r="G27" s="179"/>
      <c r="H27" s="179"/>
      <c r="I27" s="179"/>
      <c r="J27" s="189"/>
      <c r="K27" s="190"/>
      <c r="L27" s="190"/>
      <c r="M27" s="191"/>
      <c r="N27" s="179"/>
      <c r="O27" s="179"/>
      <c r="P27" s="191"/>
      <c r="Q27" s="187"/>
      <c r="R27" s="183"/>
      <c r="S27" s="187"/>
      <c r="T27" s="183">
        <f t="shared" si="0"/>
        <v>0</v>
      </c>
      <c r="U27" s="183">
        <f t="shared" si="1"/>
        <v>0</v>
      </c>
      <c r="V27" s="178"/>
      <c r="W27" s="178"/>
      <c r="X27" s="178"/>
      <c r="Y27" s="178"/>
      <c r="Z27" s="178"/>
      <c r="AA27" s="178"/>
      <c r="AB27" s="178"/>
      <c r="AC27" s="178"/>
      <c r="AD27" s="178"/>
      <c r="AE27" s="178"/>
    </row>
    <row r="28" spans="1:31" ht="21" x14ac:dyDescent="0.25">
      <c r="A28" s="178"/>
      <c r="B28" s="178"/>
      <c r="C28" s="188"/>
      <c r="D28" s="188"/>
      <c r="E28" s="188"/>
      <c r="F28" s="188"/>
      <c r="G28" s="179"/>
      <c r="H28" s="179"/>
      <c r="I28" s="179"/>
      <c r="J28" s="189"/>
      <c r="K28" s="190"/>
      <c r="L28" s="190"/>
      <c r="M28" s="191"/>
      <c r="N28" s="179"/>
      <c r="O28" s="179"/>
      <c r="P28" s="191"/>
      <c r="Q28" s="187"/>
      <c r="R28" s="183"/>
      <c r="S28" s="187"/>
      <c r="T28" s="183">
        <f t="shared" si="0"/>
        <v>0</v>
      </c>
      <c r="U28" s="183">
        <f t="shared" si="1"/>
        <v>0</v>
      </c>
      <c r="V28" s="178"/>
      <c r="W28" s="178"/>
      <c r="X28" s="178"/>
      <c r="Y28" s="178"/>
      <c r="Z28" s="178"/>
      <c r="AA28" s="178"/>
      <c r="AB28" s="178"/>
      <c r="AC28" s="178"/>
      <c r="AD28" s="178"/>
      <c r="AE28" s="178"/>
    </row>
    <row r="29" spans="1:31" ht="21" x14ac:dyDescent="0.25">
      <c r="A29" s="178"/>
      <c r="B29" s="178"/>
      <c r="C29" s="188"/>
      <c r="D29" s="188"/>
      <c r="E29" s="188"/>
      <c r="F29" s="188"/>
      <c r="G29" s="179"/>
      <c r="H29" s="179"/>
      <c r="I29" s="179"/>
      <c r="J29" s="189"/>
      <c r="K29" s="190"/>
      <c r="L29" s="190"/>
      <c r="M29" s="191"/>
      <c r="N29" s="179"/>
      <c r="O29" s="179"/>
      <c r="P29" s="191"/>
      <c r="Q29" s="187"/>
      <c r="R29" s="183"/>
      <c r="S29" s="187"/>
      <c r="T29" s="183">
        <f t="shared" si="0"/>
        <v>0</v>
      </c>
      <c r="U29" s="183">
        <f t="shared" si="1"/>
        <v>0</v>
      </c>
      <c r="V29" s="178"/>
      <c r="W29" s="178"/>
      <c r="X29" s="178"/>
      <c r="Y29" s="178"/>
      <c r="Z29" s="178"/>
      <c r="AA29" s="178"/>
      <c r="AB29" s="178"/>
      <c r="AC29" s="178"/>
      <c r="AD29" s="178"/>
      <c r="AE29" s="178"/>
    </row>
    <row r="30" spans="1:31" ht="21" x14ac:dyDescent="0.25">
      <c r="A30" s="178"/>
      <c r="B30" s="178"/>
      <c r="C30" s="188"/>
      <c r="D30" s="188"/>
      <c r="E30" s="188"/>
      <c r="F30" s="188"/>
      <c r="G30" s="179"/>
      <c r="H30" s="179"/>
      <c r="I30" s="179"/>
      <c r="J30" s="189"/>
      <c r="K30" s="190"/>
      <c r="L30" s="190"/>
      <c r="M30" s="191"/>
      <c r="N30" s="179"/>
      <c r="O30" s="179"/>
      <c r="P30" s="191"/>
      <c r="Q30" s="187"/>
      <c r="R30" s="183"/>
      <c r="S30" s="187"/>
      <c r="T30" s="183">
        <f t="shared" si="0"/>
        <v>0</v>
      </c>
      <c r="U30" s="183">
        <f t="shared" si="1"/>
        <v>0</v>
      </c>
      <c r="V30" s="178"/>
      <c r="W30" s="178"/>
      <c r="X30" s="178"/>
      <c r="Y30" s="178"/>
      <c r="Z30" s="178"/>
      <c r="AA30" s="178"/>
      <c r="AB30" s="178"/>
      <c r="AC30" s="178"/>
      <c r="AD30" s="178"/>
      <c r="AE30" s="178"/>
    </row>
    <row r="31" spans="1:31" ht="21" x14ac:dyDescent="0.25">
      <c r="A31" s="178"/>
      <c r="B31" s="178"/>
      <c r="C31" s="188"/>
      <c r="D31" s="188"/>
      <c r="E31" s="188"/>
      <c r="F31" s="188"/>
      <c r="G31" s="179"/>
      <c r="H31" s="179"/>
      <c r="I31" s="179"/>
      <c r="J31" s="189"/>
      <c r="K31" s="190"/>
      <c r="L31" s="190"/>
      <c r="M31" s="191"/>
      <c r="N31" s="179"/>
      <c r="O31" s="179"/>
      <c r="P31" s="191"/>
      <c r="Q31" s="187"/>
      <c r="R31" s="183"/>
      <c r="S31" s="187"/>
      <c r="T31" s="183">
        <f t="shared" si="0"/>
        <v>0</v>
      </c>
      <c r="U31" s="183">
        <f t="shared" si="1"/>
        <v>0</v>
      </c>
      <c r="V31" s="178"/>
      <c r="W31" s="178"/>
      <c r="X31" s="178"/>
      <c r="Y31" s="178"/>
      <c r="Z31" s="178"/>
      <c r="AA31" s="178"/>
      <c r="AB31" s="178"/>
      <c r="AC31" s="178"/>
      <c r="AD31" s="178"/>
      <c r="AE31" s="178"/>
    </row>
    <row r="32" spans="1:31" ht="21" x14ac:dyDescent="0.25">
      <c r="A32" s="178"/>
      <c r="B32" s="178"/>
      <c r="C32" s="188"/>
      <c r="D32" s="188"/>
      <c r="E32" s="188"/>
      <c r="F32" s="188"/>
      <c r="G32" s="179"/>
      <c r="H32" s="179"/>
      <c r="I32" s="179"/>
      <c r="J32" s="189"/>
      <c r="K32" s="190"/>
      <c r="L32" s="190"/>
      <c r="M32" s="191"/>
      <c r="N32" s="179"/>
      <c r="O32" s="179"/>
      <c r="P32" s="191"/>
      <c r="Q32" s="187"/>
      <c r="R32" s="183"/>
      <c r="S32" s="187"/>
      <c r="T32" s="183">
        <f t="shared" si="0"/>
        <v>0</v>
      </c>
      <c r="U32" s="183">
        <f t="shared" si="1"/>
        <v>0</v>
      </c>
      <c r="V32" s="178"/>
      <c r="W32" s="178"/>
      <c r="X32" s="178"/>
      <c r="Y32" s="178"/>
      <c r="Z32" s="178"/>
      <c r="AA32" s="178"/>
      <c r="AB32" s="178"/>
      <c r="AC32" s="178"/>
      <c r="AD32" s="178"/>
      <c r="AE32" s="178"/>
    </row>
    <row r="33" spans="1:31" ht="21" x14ac:dyDescent="0.25">
      <c r="A33" s="178"/>
      <c r="B33" s="178"/>
      <c r="C33" s="188"/>
      <c r="D33" s="188"/>
      <c r="E33" s="188"/>
      <c r="F33" s="188"/>
      <c r="G33" s="179"/>
      <c r="H33" s="179"/>
      <c r="I33" s="179"/>
      <c r="J33" s="189"/>
      <c r="K33" s="190"/>
      <c r="L33" s="190"/>
      <c r="M33" s="191"/>
      <c r="N33" s="179"/>
      <c r="O33" s="179"/>
      <c r="P33" s="191"/>
      <c r="Q33" s="187"/>
      <c r="R33" s="183"/>
      <c r="S33" s="187"/>
      <c r="T33" s="183">
        <f t="shared" si="0"/>
        <v>0</v>
      </c>
      <c r="U33" s="183">
        <f t="shared" si="1"/>
        <v>0</v>
      </c>
      <c r="V33" s="178"/>
      <c r="W33" s="178"/>
      <c r="X33" s="178"/>
      <c r="Y33" s="178"/>
      <c r="Z33" s="178"/>
      <c r="AA33" s="178"/>
      <c r="AB33" s="178"/>
      <c r="AC33" s="178"/>
      <c r="AD33" s="178"/>
      <c r="AE33" s="178"/>
    </row>
    <row r="34" spans="1:31" ht="21" x14ac:dyDescent="0.25">
      <c r="A34" s="178"/>
      <c r="B34" s="178"/>
      <c r="C34" s="188"/>
      <c r="D34" s="188"/>
      <c r="E34" s="188"/>
      <c r="F34" s="188"/>
      <c r="G34" s="179"/>
      <c r="H34" s="179"/>
      <c r="I34" s="179"/>
      <c r="J34" s="189"/>
      <c r="K34" s="190"/>
      <c r="L34" s="190"/>
      <c r="M34" s="191"/>
      <c r="N34" s="179"/>
      <c r="O34" s="179"/>
      <c r="P34" s="191"/>
      <c r="Q34" s="187"/>
      <c r="R34" s="183"/>
      <c r="S34" s="187"/>
      <c r="T34" s="183">
        <f t="shared" si="0"/>
        <v>0</v>
      </c>
      <c r="U34" s="183">
        <f t="shared" si="1"/>
        <v>0</v>
      </c>
      <c r="V34" s="178"/>
      <c r="W34" s="178"/>
      <c r="X34" s="178"/>
      <c r="Y34" s="178"/>
      <c r="Z34" s="178"/>
      <c r="AA34" s="178"/>
      <c r="AB34" s="178"/>
      <c r="AC34" s="178"/>
      <c r="AD34" s="178"/>
      <c r="AE34" s="178"/>
    </row>
    <row r="35" spans="1:31" ht="21" x14ac:dyDescent="0.25">
      <c r="A35" s="178"/>
      <c r="B35" s="178"/>
      <c r="C35" s="188"/>
      <c r="D35" s="188"/>
      <c r="E35" s="188"/>
      <c r="F35" s="188"/>
      <c r="G35" s="179"/>
      <c r="H35" s="179"/>
      <c r="I35" s="179"/>
      <c r="J35" s="189"/>
      <c r="K35" s="190"/>
      <c r="L35" s="190"/>
      <c r="M35" s="191"/>
      <c r="N35" s="179"/>
      <c r="O35" s="179"/>
      <c r="P35" s="191"/>
      <c r="Q35" s="187"/>
      <c r="R35" s="183"/>
      <c r="S35" s="187"/>
      <c r="T35" s="183">
        <f t="shared" si="0"/>
        <v>0</v>
      </c>
      <c r="U35" s="183">
        <f t="shared" si="1"/>
        <v>0</v>
      </c>
      <c r="V35" s="178"/>
      <c r="W35" s="178"/>
      <c r="X35" s="178"/>
      <c r="Y35" s="178"/>
      <c r="Z35" s="178"/>
      <c r="AA35" s="178"/>
      <c r="AB35" s="178"/>
      <c r="AC35" s="178"/>
      <c r="AD35" s="178"/>
      <c r="AE35" s="178"/>
    </row>
    <row r="36" spans="1:31" ht="21" x14ac:dyDescent="0.25">
      <c r="A36" s="178"/>
      <c r="B36" s="178"/>
      <c r="C36" s="188"/>
      <c r="D36" s="188"/>
      <c r="E36" s="188"/>
      <c r="F36" s="188"/>
      <c r="G36" s="179"/>
      <c r="H36" s="179"/>
      <c r="I36" s="179"/>
      <c r="J36" s="189"/>
      <c r="K36" s="190"/>
      <c r="L36" s="190"/>
      <c r="M36" s="191"/>
      <c r="N36" s="179"/>
      <c r="O36" s="179"/>
      <c r="P36" s="191"/>
      <c r="Q36" s="187"/>
      <c r="R36" s="183"/>
      <c r="S36" s="187"/>
      <c r="T36" s="183">
        <f t="shared" si="0"/>
        <v>0</v>
      </c>
      <c r="U36" s="183">
        <f t="shared" si="1"/>
        <v>0</v>
      </c>
      <c r="V36" s="178"/>
      <c r="W36" s="178"/>
      <c r="X36" s="178"/>
      <c r="Y36" s="178"/>
      <c r="Z36" s="178"/>
      <c r="AA36" s="178"/>
      <c r="AB36" s="178"/>
      <c r="AC36" s="178"/>
      <c r="AD36" s="178"/>
      <c r="AE36" s="178"/>
    </row>
    <row r="37" spans="1:31" ht="21" x14ac:dyDescent="0.25">
      <c r="A37" s="178"/>
      <c r="B37" s="178"/>
      <c r="C37" s="188"/>
      <c r="D37" s="188"/>
      <c r="E37" s="188"/>
      <c r="F37" s="188"/>
      <c r="G37" s="179"/>
      <c r="H37" s="179"/>
      <c r="I37" s="179"/>
      <c r="J37" s="189"/>
      <c r="K37" s="190"/>
      <c r="L37" s="190"/>
      <c r="M37" s="191"/>
      <c r="N37" s="179"/>
      <c r="O37" s="179"/>
      <c r="P37" s="191"/>
      <c r="Q37" s="187"/>
      <c r="R37" s="183"/>
      <c r="S37" s="187"/>
      <c r="T37" s="183">
        <f t="shared" si="0"/>
        <v>0</v>
      </c>
      <c r="U37" s="183">
        <f t="shared" si="1"/>
        <v>0</v>
      </c>
      <c r="V37" s="178"/>
      <c r="W37" s="178"/>
      <c r="X37" s="178"/>
      <c r="Y37" s="178"/>
      <c r="Z37" s="178"/>
      <c r="AA37" s="178"/>
      <c r="AB37" s="178"/>
      <c r="AC37" s="178"/>
      <c r="AD37" s="178"/>
      <c r="AE37" s="178"/>
    </row>
    <row r="38" spans="1:31" ht="21" x14ac:dyDescent="0.25">
      <c r="A38" s="178"/>
      <c r="B38" s="178"/>
      <c r="C38" s="188"/>
      <c r="D38" s="188"/>
      <c r="E38" s="188"/>
      <c r="F38" s="188"/>
      <c r="G38" s="179"/>
      <c r="H38" s="179"/>
      <c r="I38" s="179"/>
      <c r="J38" s="189"/>
      <c r="K38" s="190"/>
      <c r="L38" s="190"/>
      <c r="M38" s="191"/>
      <c r="N38" s="179"/>
      <c r="O38" s="179"/>
      <c r="P38" s="191"/>
      <c r="Q38" s="187"/>
      <c r="R38" s="183"/>
      <c r="S38" s="187"/>
      <c r="T38" s="183">
        <f t="shared" si="0"/>
        <v>0</v>
      </c>
      <c r="U38" s="183">
        <f t="shared" si="1"/>
        <v>0</v>
      </c>
      <c r="V38" s="178"/>
      <c r="W38" s="178"/>
      <c r="X38" s="178"/>
      <c r="Y38" s="178"/>
      <c r="Z38" s="178"/>
      <c r="AA38" s="178"/>
      <c r="AB38" s="178"/>
      <c r="AC38" s="178"/>
      <c r="AD38" s="178"/>
      <c r="AE38" s="178"/>
    </row>
    <row r="39" spans="1:31" ht="21" x14ac:dyDescent="0.25">
      <c r="A39" s="178"/>
      <c r="B39" s="178"/>
      <c r="C39" s="188"/>
      <c r="D39" s="188"/>
      <c r="E39" s="188"/>
      <c r="F39" s="188"/>
      <c r="G39" s="179"/>
      <c r="H39" s="179"/>
      <c r="I39" s="179"/>
      <c r="J39" s="189"/>
      <c r="K39" s="190"/>
      <c r="L39" s="190"/>
      <c r="M39" s="191"/>
      <c r="N39" s="179"/>
      <c r="O39" s="179"/>
      <c r="P39" s="191"/>
      <c r="Q39" s="187"/>
      <c r="R39" s="183"/>
      <c r="S39" s="187"/>
      <c r="T39" s="183">
        <f t="shared" si="0"/>
        <v>0</v>
      </c>
      <c r="U39" s="183">
        <f t="shared" si="1"/>
        <v>0</v>
      </c>
      <c r="V39" s="178"/>
      <c r="W39" s="178"/>
      <c r="X39" s="178"/>
      <c r="Y39" s="178"/>
      <c r="Z39" s="178"/>
      <c r="AA39" s="178"/>
      <c r="AB39" s="178"/>
      <c r="AC39" s="178"/>
      <c r="AD39" s="178"/>
      <c r="AE39" s="178"/>
    </row>
    <row r="40" spans="1:31" ht="21" x14ac:dyDescent="0.25">
      <c r="A40" s="178"/>
      <c r="B40" s="178"/>
      <c r="C40" s="188"/>
      <c r="D40" s="188"/>
      <c r="E40" s="188"/>
      <c r="F40" s="188"/>
      <c r="G40" s="179"/>
      <c r="H40" s="179"/>
      <c r="I40" s="179"/>
      <c r="J40" s="189"/>
      <c r="K40" s="190"/>
      <c r="L40" s="190"/>
      <c r="M40" s="191"/>
      <c r="N40" s="179"/>
      <c r="O40" s="179"/>
      <c r="P40" s="191"/>
      <c r="Q40" s="187"/>
      <c r="R40" s="183"/>
      <c r="S40" s="187"/>
      <c r="T40" s="183">
        <f t="shared" si="0"/>
        <v>0</v>
      </c>
      <c r="U40" s="183">
        <f t="shared" si="1"/>
        <v>0</v>
      </c>
      <c r="V40" s="178"/>
      <c r="W40" s="178"/>
      <c r="X40" s="178"/>
      <c r="Y40" s="178"/>
      <c r="Z40" s="178"/>
      <c r="AA40" s="178"/>
      <c r="AB40" s="178"/>
      <c r="AC40" s="178"/>
      <c r="AD40" s="178"/>
      <c r="AE40" s="178"/>
    </row>
    <row r="41" spans="1:31" x14ac:dyDescent="0.25">
      <c r="A41" s="6"/>
      <c r="B41" s="6"/>
      <c r="C41" s="6"/>
      <c r="D41" s="6"/>
      <c r="E41" s="6"/>
      <c r="F41" s="6"/>
      <c r="G41" s="6"/>
      <c r="H41" s="6"/>
      <c r="I41" s="7"/>
      <c r="J41" s="6"/>
      <c r="K41" s="6"/>
      <c r="L41" s="6"/>
      <c r="M41" s="6"/>
      <c r="N41" s="6"/>
      <c r="O41" s="6"/>
      <c r="P41" s="6"/>
      <c r="Q41" s="6"/>
      <c r="R41" s="6"/>
      <c r="S41" s="6"/>
      <c r="T41" s="6"/>
      <c r="U41" s="6"/>
      <c r="V41" s="6"/>
      <c r="W41" s="6"/>
      <c r="X41" s="6"/>
      <c r="Y41" s="63"/>
      <c r="Z41" s="63"/>
      <c r="AA41" s="63"/>
      <c r="AB41" s="63"/>
      <c r="AC41" s="63"/>
      <c r="AD41" s="63"/>
      <c r="AE41" s="63"/>
    </row>
    <row r="42" spans="1:31" x14ac:dyDescent="0.25">
      <c r="A42" s="6"/>
      <c r="B42" s="6"/>
      <c r="C42" s="6"/>
      <c r="D42" s="6"/>
      <c r="E42" s="6"/>
      <c r="F42" s="6"/>
      <c r="G42" s="6"/>
      <c r="H42" s="6"/>
      <c r="I42" s="7"/>
      <c r="J42" s="6"/>
      <c r="K42" s="6"/>
      <c r="L42" s="6"/>
      <c r="M42" s="6"/>
      <c r="N42" s="6"/>
      <c r="O42" s="6"/>
      <c r="P42" s="6"/>
      <c r="Q42" s="6"/>
      <c r="R42" s="6"/>
      <c r="S42" s="6"/>
      <c r="T42" s="6"/>
      <c r="U42" s="6"/>
      <c r="V42" s="6"/>
      <c r="W42" s="6"/>
      <c r="X42" s="6"/>
      <c r="Y42" s="63"/>
      <c r="Z42" s="63"/>
      <c r="AA42" s="63"/>
      <c r="AB42" s="63"/>
      <c r="AC42" s="63"/>
      <c r="AD42" s="63"/>
      <c r="AE42" s="63"/>
    </row>
  </sheetData>
  <sheetProtection formatColumns="0" formatRows="0" autoFilter="0"/>
  <mergeCells count="16">
    <mergeCell ref="R2:S2"/>
    <mergeCell ref="R3:S3"/>
    <mergeCell ref="T2:U2"/>
    <mergeCell ref="T3:U3"/>
    <mergeCell ref="A1:U1"/>
    <mergeCell ref="A2:Q2"/>
    <mergeCell ref="A3:Q3"/>
    <mergeCell ref="A4:Q4"/>
    <mergeCell ref="A5:Q5"/>
    <mergeCell ref="A6:Q6"/>
    <mergeCell ref="T4:U4"/>
    <mergeCell ref="T5:U5"/>
    <mergeCell ref="T6:U6"/>
    <mergeCell ref="R6:S6"/>
    <mergeCell ref="R4:S4"/>
    <mergeCell ref="R5:S5"/>
  </mergeCells>
  <conditionalFormatting sqref="S8">
    <cfRule type="cellIs" dxfId="313" priority="1" operator="notEqual">
      <formula>0</formula>
    </cfRule>
  </conditionalFormatting>
  <conditionalFormatting sqref="S10:S40">
    <cfRule type="cellIs" dxfId="312" priority="2" stopIfTrue="1" operator="notEqual">
      <formula>0</formula>
    </cfRule>
  </conditionalFormatting>
  <dataValidations count="10">
    <dataValidation allowBlank="1" showErrorMessage="1" promptTitle="Cal OES ONLY" prompt="For Cal OES use only.  Do not enter." sqref="T6" xr:uid="{00000000-0002-0000-0700-000000000000}"/>
    <dataValidation type="list" allowBlank="1" showInputMessage="1" sqref="A10:A40" xr:uid="{00000000-0002-0000-0700-000001000000}">
      <formula1>"A,B,C,D,E,F,G,H,I,J,K,L,M,N,O,P,Q,R,S,T,U,V,W,X,Y,Z"</formula1>
    </dataValidation>
    <dataValidation type="list" allowBlank="1" showInputMessage="1" showErrorMessage="1" sqref="N10:N40" xr:uid="{00000000-0002-0000-0700-000002000000}">
      <formula1>"Yes, No"</formula1>
    </dataValidation>
    <dataValidation type="list" allowBlank="1" showInputMessage="1" showErrorMessage="1" sqref="K10:K40" xr:uid="{00000000-0002-0000-0700-000003000000}">
      <formula1>"NEW - in use, USED - in use"</formula1>
    </dataValidation>
    <dataValidation type="list" allowBlank="1" showInputMessage="1" showErrorMessage="1" sqref="F10:F40" xr:uid="{00000000-0002-0000-0700-000004000000}">
      <formula1>DD_Equipment_SubCat</formula1>
    </dataValidation>
    <dataValidation type="list" operator="greaterThanOrEqual" allowBlank="1" showInputMessage="1" sqref="O10:O40" xr:uid="{00000000-0002-0000-0700-000005000000}">
      <formula1>"EHP, Noncompetitive Procurement, 19FD-01 Food &amp; Water Hold, N/A"</formula1>
    </dataValidation>
    <dataValidation type="list" allowBlank="1" showInputMessage="1" showErrorMessage="1" sqref="E10:E40" xr:uid="{00000000-0002-0000-0700-000006000000}">
      <formula1>"Yes, No, N/A"</formula1>
    </dataValidation>
    <dataValidation type="whole" operator="lessThanOrEqual" allowBlank="1" showInputMessage="1" showErrorMessage="1" errorTitle="AMOUNT THIS REQUEST" error="Please enter a dollar amount less than or equal to the available balance for this project.  Use of decimals is not allowed." sqref="S10:S40" xr:uid="{00000000-0002-0000-0700-000007000000}">
      <formula1>Q10-R10</formula1>
    </dataValidation>
    <dataValidation type="whole" operator="greaterThanOrEqual" allowBlank="1" showErrorMessage="1" errorTitle="BUDGETED COST" error="Enter the Budged Cost for this project, rounded DOWN to the nearest dollar.  Use of decimals is not allowed." sqref="Q10:Q40" xr:uid="{00000000-0002-0000-0700-000008000000}">
      <formula1>0</formula1>
    </dataValidation>
    <dataValidation type="list" allowBlank="1" showInputMessage="1" showErrorMessage="1" sqref="T2:U2" xr:uid="{0B0795BE-73B8-4BFC-9390-232E7A90C0FB}">
      <formula1>"Application, Modification, Advance, Reimbursement, Final Reimbursement"</formula1>
    </dataValidation>
  </dataValidations>
  <printOptions horizontalCentered="1"/>
  <pageMargins left="0.15" right="0.15" top="0.5" bottom="0.5" header="0.15" footer="0.15"/>
  <pageSetup scale="32"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raining">
    <tabColor rgb="FF81CCDB"/>
    <pageSetUpPr fitToPage="1"/>
  </sheetPr>
  <dimension ref="A1:AA30"/>
  <sheetViews>
    <sheetView showGridLines="0" showZeros="0" zoomScale="65" zoomScaleNormal="65" zoomScaleSheetLayoutView="50" workbookViewId="0">
      <pane ySplit="8" topLeftCell="A9" activePane="bottomLeft" state="frozen"/>
      <selection sqref="A1:Q1"/>
      <selection pane="bottomLeft" sqref="A1:Q1"/>
    </sheetView>
  </sheetViews>
  <sheetFormatPr defaultColWidth="9.109375" defaultRowHeight="13.2" x14ac:dyDescent="0.25"/>
  <cols>
    <col min="1" max="1" width="12.6640625" customWidth="1"/>
    <col min="2" max="2" width="15.6640625" customWidth="1"/>
    <col min="3" max="3" width="25.88671875" customWidth="1"/>
    <col min="4" max="4" width="34" customWidth="1"/>
    <col min="5" max="5" width="21" bestFit="1" customWidth="1"/>
    <col min="6" max="6" width="22.6640625" customWidth="1"/>
    <col min="7" max="7" width="21.88671875" customWidth="1"/>
    <col min="8" max="8" width="17.88671875" customWidth="1"/>
    <col min="9" max="9" width="27" customWidth="1"/>
    <col min="10" max="10" width="24.6640625" customWidth="1"/>
    <col min="11" max="11" width="18.6640625" customWidth="1"/>
    <col min="12" max="12" width="15.6640625" customWidth="1"/>
    <col min="13" max="17" width="20.6640625" customWidth="1"/>
    <col min="18" max="26" width="19.88671875" hidden="1" customWidth="1"/>
    <col min="27" max="27" width="21.44140625" hidden="1" customWidth="1"/>
  </cols>
  <sheetData>
    <row r="1" spans="1:27" ht="35.1" customHeight="1" x14ac:dyDescent="0.35">
      <c r="A1" s="763" t="s">
        <v>430</v>
      </c>
      <c r="B1" s="763"/>
      <c r="C1" s="763"/>
      <c r="D1" s="763"/>
      <c r="E1" s="763"/>
      <c r="F1" s="763"/>
      <c r="G1" s="763"/>
      <c r="H1" s="763"/>
      <c r="I1" s="763"/>
      <c r="J1" s="763"/>
      <c r="K1" s="763"/>
      <c r="L1" s="763"/>
      <c r="M1" s="763"/>
      <c r="N1" s="763"/>
      <c r="O1" s="763"/>
      <c r="P1" s="763"/>
      <c r="Q1" s="763"/>
      <c r="R1" s="83"/>
      <c r="S1" s="83"/>
      <c r="T1" s="85"/>
      <c r="U1" s="84"/>
      <c r="V1" s="84"/>
      <c r="W1" s="84"/>
      <c r="X1" s="84"/>
      <c r="Y1" s="63"/>
      <c r="Z1" s="63"/>
      <c r="AA1" s="63"/>
    </row>
    <row r="2" spans="1:27" ht="30" customHeight="1" x14ac:dyDescent="0.35">
      <c r="A2" s="764">
        <f>Facesheet!$C$6</f>
        <v>0</v>
      </c>
      <c r="B2" s="764"/>
      <c r="C2" s="764"/>
      <c r="D2" s="764"/>
      <c r="E2" s="764"/>
      <c r="F2" s="764"/>
      <c r="G2" s="764"/>
      <c r="H2" s="764"/>
      <c r="I2" s="764"/>
      <c r="J2" s="764"/>
      <c r="K2" s="764"/>
      <c r="L2" s="764"/>
      <c r="M2" s="765"/>
      <c r="N2" s="766" t="s">
        <v>5</v>
      </c>
      <c r="O2" s="766"/>
      <c r="P2" s="770"/>
      <c r="Q2" s="771"/>
      <c r="R2" s="63"/>
      <c r="S2" s="63"/>
      <c r="T2" s="63"/>
      <c r="U2" s="63"/>
      <c r="V2" s="63"/>
      <c r="W2" s="63"/>
      <c r="X2" s="63"/>
      <c r="Y2" s="63"/>
      <c r="Z2" s="63"/>
      <c r="AA2" s="63"/>
    </row>
    <row r="3" spans="1:27" ht="30" customHeight="1" x14ac:dyDescent="0.4">
      <c r="A3" s="709"/>
      <c r="B3" s="709"/>
      <c r="C3" s="709"/>
      <c r="D3" s="709"/>
      <c r="E3" s="709"/>
      <c r="F3" s="709"/>
      <c r="G3" s="709"/>
      <c r="H3" s="709"/>
      <c r="I3" s="709"/>
      <c r="J3" s="709"/>
      <c r="K3" s="709"/>
      <c r="L3" s="709"/>
      <c r="M3" s="709"/>
      <c r="N3" s="767" t="s">
        <v>629</v>
      </c>
      <c r="O3" s="768"/>
      <c r="P3" s="770"/>
      <c r="Q3" s="771"/>
      <c r="R3" s="63"/>
      <c r="S3" s="63"/>
      <c r="T3" s="63"/>
      <c r="U3" s="63"/>
      <c r="V3" s="63"/>
      <c r="W3" s="63"/>
      <c r="X3" s="63"/>
      <c r="Y3" s="63"/>
      <c r="Z3" s="63"/>
      <c r="AA3" s="63"/>
    </row>
    <row r="4" spans="1:27" ht="30" customHeight="1" x14ac:dyDescent="0.25">
      <c r="A4" s="736" t="str">
        <f>Facesheet!$J$2</f>
        <v>2023-0006</v>
      </c>
      <c r="B4" s="736"/>
      <c r="C4" s="736"/>
      <c r="D4" s="736"/>
      <c r="E4" s="736"/>
      <c r="F4" s="736"/>
      <c r="G4" s="736"/>
      <c r="H4" s="736"/>
      <c r="I4" s="736"/>
      <c r="J4" s="736"/>
      <c r="K4" s="736"/>
      <c r="L4" s="736"/>
      <c r="M4" s="726"/>
      <c r="N4" s="715" t="s">
        <v>216</v>
      </c>
      <c r="O4" s="715"/>
      <c r="P4" s="772">
        <f>Facesheet!$H$12</f>
        <v>45108</v>
      </c>
      <c r="Q4" s="773"/>
      <c r="R4" s="61"/>
      <c r="S4" s="61"/>
      <c r="T4" s="61"/>
      <c r="U4" s="61"/>
      <c r="V4" s="61"/>
      <c r="W4" s="61"/>
      <c r="X4" s="61"/>
      <c r="Y4" s="61"/>
      <c r="Z4" s="61"/>
      <c r="AA4" s="61"/>
    </row>
    <row r="5" spans="1:27" ht="30" customHeight="1" x14ac:dyDescent="0.25">
      <c r="A5" s="761"/>
      <c r="B5" s="761"/>
      <c r="C5" s="761"/>
      <c r="D5" s="761"/>
      <c r="E5" s="761"/>
      <c r="F5" s="761"/>
      <c r="G5" s="761"/>
      <c r="H5" s="761"/>
      <c r="I5" s="761"/>
      <c r="J5" s="761"/>
      <c r="K5" s="761"/>
      <c r="L5" s="761"/>
      <c r="M5" s="762"/>
      <c r="N5" s="715" t="s">
        <v>217</v>
      </c>
      <c r="O5" s="715"/>
      <c r="P5" s="774">
        <f>Facesheet!$J$12</f>
        <v>45838</v>
      </c>
      <c r="Q5" s="775"/>
      <c r="R5" s="61"/>
      <c r="S5" s="61"/>
      <c r="T5" s="61"/>
      <c r="U5" s="61"/>
      <c r="V5" s="61"/>
      <c r="W5" s="61"/>
      <c r="X5" s="61"/>
      <c r="Y5" s="61"/>
      <c r="Z5" s="61"/>
      <c r="AA5" s="61"/>
    </row>
    <row r="6" spans="1:27" ht="30" customHeight="1" x14ac:dyDescent="0.25">
      <c r="A6" s="761"/>
      <c r="B6" s="761"/>
      <c r="C6" s="761"/>
      <c r="D6" s="761"/>
      <c r="E6" s="761"/>
      <c r="F6" s="761"/>
      <c r="G6" s="761"/>
      <c r="H6" s="761"/>
      <c r="I6" s="761"/>
      <c r="J6" s="761"/>
      <c r="K6" s="761"/>
      <c r="L6" s="761"/>
      <c r="M6" s="762"/>
      <c r="N6" s="769" t="s">
        <v>470</v>
      </c>
      <c r="O6" s="769"/>
      <c r="P6" s="745"/>
      <c r="Q6" s="745"/>
      <c r="R6" s="63"/>
      <c r="S6" s="63"/>
      <c r="T6" s="63"/>
      <c r="U6" s="63"/>
      <c r="V6" s="63"/>
      <c r="W6" s="63"/>
      <c r="X6" s="63"/>
      <c r="Y6" s="63"/>
      <c r="Z6" s="63"/>
      <c r="AA6" s="63"/>
    </row>
    <row r="7" spans="1:27" ht="50.1" customHeight="1" x14ac:dyDescent="0.25">
      <c r="A7" s="448" t="s">
        <v>25</v>
      </c>
      <c r="B7" s="449" t="s">
        <v>206</v>
      </c>
      <c r="C7" s="449" t="s">
        <v>252</v>
      </c>
      <c r="D7" s="450" t="s">
        <v>207</v>
      </c>
      <c r="E7" s="450" t="s">
        <v>239</v>
      </c>
      <c r="F7" s="450" t="s">
        <v>263</v>
      </c>
      <c r="G7" s="450" t="s">
        <v>253</v>
      </c>
      <c r="H7" s="450" t="s">
        <v>264</v>
      </c>
      <c r="I7" s="450" t="s">
        <v>254</v>
      </c>
      <c r="J7" s="450" t="s">
        <v>328</v>
      </c>
      <c r="K7" s="450" t="s">
        <v>246</v>
      </c>
      <c r="L7" s="450" t="s">
        <v>245</v>
      </c>
      <c r="M7" s="451" t="s">
        <v>240</v>
      </c>
      <c r="N7" s="449" t="s">
        <v>257</v>
      </c>
      <c r="O7" s="449" t="s">
        <v>237</v>
      </c>
      <c r="P7" s="449" t="s">
        <v>238</v>
      </c>
      <c r="Q7" s="449" t="s">
        <v>219</v>
      </c>
      <c r="R7" s="281" t="s">
        <v>439</v>
      </c>
      <c r="S7" s="281" t="s">
        <v>440</v>
      </c>
      <c r="T7" s="281" t="s">
        <v>441</v>
      </c>
      <c r="U7" s="281" t="s">
        <v>442</v>
      </c>
      <c r="V7" s="281" t="s">
        <v>443</v>
      </c>
      <c r="W7" s="281" t="s">
        <v>444</v>
      </c>
      <c r="X7" s="281" t="s">
        <v>445</v>
      </c>
      <c r="Y7" s="281" t="s">
        <v>446</v>
      </c>
      <c r="Z7" s="281" t="s">
        <v>447</v>
      </c>
      <c r="AA7" s="281" t="s">
        <v>448</v>
      </c>
    </row>
    <row r="8" spans="1:27" ht="21" x14ac:dyDescent="0.35">
      <c r="A8" s="452">
        <v>0</v>
      </c>
      <c r="B8" s="452"/>
      <c r="C8" s="453"/>
      <c r="D8" s="454">
        <v>0</v>
      </c>
      <c r="E8" s="454">
        <v>0</v>
      </c>
      <c r="F8" s="455"/>
      <c r="G8" s="455"/>
      <c r="H8" s="455"/>
      <c r="I8" s="456"/>
      <c r="J8" s="454"/>
      <c r="K8" s="455"/>
      <c r="L8" s="455"/>
      <c r="M8" s="457">
        <f>SUM(RangeCost)</f>
        <v>0</v>
      </c>
      <c r="N8" s="457">
        <f>SUM(RangePrevious)</f>
        <v>0</v>
      </c>
      <c r="O8" s="457">
        <f>SUM(RangeThisRequest)</f>
        <v>0</v>
      </c>
      <c r="P8" s="457">
        <f>SUM(RangeApproved)</f>
        <v>0</v>
      </c>
      <c r="Q8" s="457">
        <f>SUM(RangeBalance)</f>
        <v>0</v>
      </c>
      <c r="R8" s="282"/>
      <c r="S8" s="282"/>
      <c r="T8" s="282"/>
      <c r="U8" s="282"/>
      <c r="V8" s="282"/>
      <c r="W8" s="282"/>
      <c r="X8" s="282"/>
      <c r="Y8" s="282"/>
      <c r="Z8" s="282"/>
      <c r="AA8" s="282"/>
    </row>
    <row r="9" spans="1:27" ht="0.15" customHeight="1" x14ac:dyDescent="0.25">
      <c r="A9" s="271">
        <v>0</v>
      </c>
      <c r="B9" s="271">
        <v>0</v>
      </c>
      <c r="C9" s="271">
        <v>0</v>
      </c>
      <c r="D9" s="271">
        <v>0</v>
      </c>
      <c r="E9" s="271">
        <v>0</v>
      </c>
      <c r="F9" s="264">
        <v>0</v>
      </c>
      <c r="G9" s="264">
        <v>0</v>
      </c>
      <c r="H9" s="264">
        <v>0</v>
      </c>
      <c r="I9" s="264">
        <v>0</v>
      </c>
      <c r="J9" s="271">
        <v>0</v>
      </c>
      <c r="K9" s="264">
        <v>0</v>
      </c>
      <c r="L9" s="264">
        <v>0</v>
      </c>
      <c r="M9" s="264">
        <v>0</v>
      </c>
      <c r="N9" s="264">
        <v>0</v>
      </c>
      <c r="O9" s="264">
        <v>0</v>
      </c>
      <c r="P9" s="272">
        <v>0</v>
      </c>
      <c r="Q9" s="272">
        <v>0</v>
      </c>
      <c r="R9" s="262">
        <v>0</v>
      </c>
      <c r="S9" s="262">
        <v>0</v>
      </c>
      <c r="T9" s="262">
        <v>0</v>
      </c>
      <c r="U9" s="262">
        <v>0</v>
      </c>
      <c r="V9" s="262">
        <v>0</v>
      </c>
      <c r="W9" s="262">
        <v>0</v>
      </c>
      <c r="X9" s="262">
        <v>0</v>
      </c>
      <c r="Y9" s="262">
        <v>0</v>
      </c>
      <c r="Z9" s="262">
        <v>0</v>
      </c>
      <c r="AA9" s="262">
        <v>0</v>
      </c>
    </row>
    <row r="10" spans="1:27" ht="21" x14ac:dyDescent="0.25">
      <c r="A10" s="178"/>
      <c r="B10" s="178"/>
      <c r="C10" s="178"/>
      <c r="D10" s="178"/>
      <c r="E10" s="178"/>
      <c r="F10" s="179"/>
      <c r="G10" s="179"/>
      <c r="H10" s="179"/>
      <c r="I10" s="180"/>
      <c r="J10" s="178"/>
      <c r="K10" s="179"/>
      <c r="L10" s="181"/>
      <c r="M10" s="182"/>
      <c r="N10" s="199"/>
      <c r="O10" s="182"/>
      <c r="P10" s="183">
        <f t="shared" ref="P10:P30" si="0">O10+N10</f>
        <v>0</v>
      </c>
      <c r="Q10" s="183">
        <f t="shared" ref="Q10:Q30" si="1">M10-P10</f>
        <v>0</v>
      </c>
      <c r="R10" s="184"/>
      <c r="S10" s="184"/>
      <c r="T10" s="184"/>
      <c r="U10" s="184"/>
      <c r="V10" s="184"/>
      <c r="W10" s="184"/>
      <c r="X10" s="184"/>
      <c r="Y10" s="184"/>
      <c r="Z10" s="184"/>
      <c r="AA10" s="184"/>
    </row>
    <row r="11" spans="1:27" ht="21" x14ac:dyDescent="0.25">
      <c r="A11" s="178"/>
      <c r="B11" s="178"/>
      <c r="C11" s="178"/>
      <c r="D11" s="178"/>
      <c r="E11" s="178"/>
      <c r="F11" s="179"/>
      <c r="G11" s="179"/>
      <c r="H11" s="179"/>
      <c r="I11" s="180"/>
      <c r="J11" s="178"/>
      <c r="K11" s="179"/>
      <c r="L11" s="181"/>
      <c r="M11" s="182"/>
      <c r="N11" s="199"/>
      <c r="O11" s="182"/>
      <c r="P11" s="183">
        <f t="shared" si="0"/>
        <v>0</v>
      </c>
      <c r="Q11" s="183">
        <f t="shared" si="1"/>
        <v>0</v>
      </c>
      <c r="R11" s="184"/>
      <c r="S11" s="184"/>
      <c r="T11" s="184"/>
      <c r="U11" s="184"/>
      <c r="V11" s="184"/>
      <c r="W11" s="184"/>
      <c r="X11" s="184"/>
      <c r="Y11" s="184"/>
      <c r="Z11" s="184"/>
      <c r="AA11" s="184"/>
    </row>
    <row r="12" spans="1:27" ht="21" x14ac:dyDescent="0.25">
      <c r="A12" s="178"/>
      <c r="B12" s="178"/>
      <c r="C12" s="178"/>
      <c r="D12" s="178"/>
      <c r="E12" s="178"/>
      <c r="F12" s="179"/>
      <c r="G12" s="179"/>
      <c r="H12" s="179"/>
      <c r="I12" s="180"/>
      <c r="J12" s="178"/>
      <c r="K12" s="179"/>
      <c r="L12" s="181"/>
      <c r="M12" s="182"/>
      <c r="N12" s="199"/>
      <c r="O12" s="182"/>
      <c r="P12" s="183">
        <f t="shared" si="0"/>
        <v>0</v>
      </c>
      <c r="Q12" s="183">
        <f t="shared" si="1"/>
        <v>0</v>
      </c>
      <c r="R12" s="184"/>
      <c r="S12" s="184"/>
      <c r="T12" s="184"/>
      <c r="U12" s="184"/>
      <c r="V12" s="184"/>
      <c r="W12" s="184"/>
      <c r="X12" s="184"/>
      <c r="Y12" s="184"/>
      <c r="Z12" s="184"/>
      <c r="AA12" s="184"/>
    </row>
    <row r="13" spans="1:27" ht="21" x14ac:dyDescent="0.25">
      <c r="A13" s="178"/>
      <c r="B13" s="178"/>
      <c r="C13" s="178"/>
      <c r="D13" s="178"/>
      <c r="E13" s="178"/>
      <c r="F13" s="179"/>
      <c r="G13" s="179"/>
      <c r="H13" s="179"/>
      <c r="I13" s="180"/>
      <c r="J13" s="178"/>
      <c r="K13" s="179"/>
      <c r="L13" s="181"/>
      <c r="M13" s="182"/>
      <c r="N13" s="199"/>
      <c r="O13" s="182"/>
      <c r="P13" s="183">
        <f t="shared" si="0"/>
        <v>0</v>
      </c>
      <c r="Q13" s="183">
        <f t="shared" si="1"/>
        <v>0</v>
      </c>
      <c r="R13" s="184"/>
      <c r="S13" s="184"/>
      <c r="T13" s="184"/>
      <c r="U13" s="184"/>
      <c r="V13" s="184"/>
      <c r="W13" s="184"/>
      <c r="X13" s="184"/>
      <c r="Y13" s="184"/>
      <c r="Z13" s="184"/>
      <c r="AA13" s="184"/>
    </row>
    <row r="14" spans="1:27" ht="21" x14ac:dyDescent="0.25">
      <c r="A14" s="178"/>
      <c r="B14" s="178"/>
      <c r="C14" s="178"/>
      <c r="D14" s="178"/>
      <c r="E14" s="178"/>
      <c r="F14" s="179"/>
      <c r="G14" s="179"/>
      <c r="H14" s="179"/>
      <c r="I14" s="180"/>
      <c r="J14" s="178"/>
      <c r="K14" s="179"/>
      <c r="L14" s="181"/>
      <c r="M14" s="182"/>
      <c r="N14" s="199"/>
      <c r="O14" s="182"/>
      <c r="P14" s="183">
        <f t="shared" si="0"/>
        <v>0</v>
      </c>
      <c r="Q14" s="183">
        <f t="shared" si="1"/>
        <v>0</v>
      </c>
      <c r="R14" s="184"/>
      <c r="S14" s="184"/>
      <c r="T14" s="184"/>
      <c r="U14" s="184"/>
      <c r="V14" s="184"/>
      <c r="W14" s="184"/>
      <c r="X14" s="184"/>
      <c r="Y14" s="184"/>
      <c r="Z14" s="184"/>
      <c r="AA14" s="184"/>
    </row>
    <row r="15" spans="1:27" ht="21" x14ac:dyDescent="0.25">
      <c r="A15" s="178"/>
      <c r="B15" s="178"/>
      <c r="C15" s="178"/>
      <c r="D15" s="178"/>
      <c r="E15" s="178"/>
      <c r="F15" s="179"/>
      <c r="G15" s="179"/>
      <c r="H15" s="179"/>
      <c r="I15" s="180"/>
      <c r="J15" s="178"/>
      <c r="K15" s="179"/>
      <c r="L15" s="181"/>
      <c r="M15" s="182"/>
      <c r="N15" s="199"/>
      <c r="O15" s="182"/>
      <c r="P15" s="183">
        <f t="shared" si="0"/>
        <v>0</v>
      </c>
      <c r="Q15" s="183">
        <f t="shared" si="1"/>
        <v>0</v>
      </c>
      <c r="R15" s="184"/>
      <c r="S15" s="184"/>
      <c r="T15" s="184"/>
      <c r="U15" s="184"/>
      <c r="V15" s="184"/>
      <c r="W15" s="184"/>
      <c r="X15" s="184"/>
      <c r="Y15" s="184"/>
      <c r="Z15" s="184"/>
      <c r="AA15" s="184"/>
    </row>
    <row r="16" spans="1:27" ht="21" x14ac:dyDescent="0.25">
      <c r="A16" s="178"/>
      <c r="B16" s="178"/>
      <c r="C16" s="178"/>
      <c r="D16" s="178"/>
      <c r="E16" s="178"/>
      <c r="F16" s="179"/>
      <c r="G16" s="179"/>
      <c r="H16" s="179"/>
      <c r="I16" s="180"/>
      <c r="J16" s="178"/>
      <c r="K16" s="179"/>
      <c r="L16" s="181"/>
      <c r="M16" s="182"/>
      <c r="N16" s="199"/>
      <c r="O16" s="182"/>
      <c r="P16" s="183">
        <f t="shared" si="0"/>
        <v>0</v>
      </c>
      <c r="Q16" s="183">
        <f t="shared" si="1"/>
        <v>0</v>
      </c>
      <c r="R16" s="184"/>
      <c r="S16" s="184"/>
      <c r="T16" s="184"/>
      <c r="U16" s="184"/>
      <c r="V16" s="184"/>
      <c r="W16" s="184"/>
      <c r="X16" s="184"/>
      <c r="Y16" s="184"/>
      <c r="Z16" s="184"/>
      <c r="AA16" s="184"/>
    </row>
    <row r="17" spans="1:27" ht="21" x14ac:dyDescent="0.25">
      <c r="A17" s="178"/>
      <c r="B17" s="178"/>
      <c r="C17" s="178"/>
      <c r="D17" s="178"/>
      <c r="E17" s="178"/>
      <c r="F17" s="179"/>
      <c r="G17" s="179"/>
      <c r="H17" s="179"/>
      <c r="I17" s="180"/>
      <c r="J17" s="178"/>
      <c r="K17" s="179"/>
      <c r="L17" s="181"/>
      <c r="M17" s="221"/>
      <c r="N17" s="199"/>
      <c r="O17" s="221"/>
      <c r="P17" s="222">
        <f t="shared" si="0"/>
        <v>0</v>
      </c>
      <c r="Q17" s="222">
        <f t="shared" si="1"/>
        <v>0</v>
      </c>
      <c r="R17" s="184"/>
      <c r="S17" s="184"/>
      <c r="T17" s="184"/>
      <c r="U17" s="184"/>
      <c r="V17" s="184"/>
      <c r="W17" s="184"/>
      <c r="X17" s="184"/>
      <c r="Y17" s="184"/>
      <c r="Z17" s="184"/>
      <c r="AA17" s="184"/>
    </row>
    <row r="18" spans="1:27" ht="21" x14ac:dyDescent="0.25">
      <c r="A18" s="178"/>
      <c r="B18" s="178"/>
      <c r="C18" s="178"/>
      <c r="D18" s="178"/>
      <c r="E18" s="178"/>
      <c r="F18" s="179"/>
      <c r="G18" s="179"/>
      <c r="H18" s="179"/>
      <c r="I18" s="180"/>
      <c r="J18" s="178"/>
      <c r="K18" s="179"/>
      <c r="L18" s="181"/>
      <c r="M18" s="182"/>
      <c r="N18" s="199"/>
      <c r="O18" s="182"/>
      <c r="P18" s="183">
        <f t="shared" si="0"/>
        <v>0</v>
      </c>
      <c r="Q18" s="183">
        <f t="shared" si="1"/>
        <v>0</v>
      </c>
      <c r="R18" s="184"/>
      <c r="S18" s="184"/>
      <c r="T18" s="184"/>
      <c r="U18" s="184"/>
      <c r="V18" s="184"/>
      <c r="W18" s="184"/>
      <c r="X18" s="184"/>
      <c r="Y18" s="184"/>
      <c r="Z18" s="184"/>
      <c r="AA18" s="184"/>
    </row>
    <row r="19" spans="1:27" ht="21" x14ac:dyDescent="0.25">
      <c r="A19" s="178"/>
      <c r="B19" s="178"/>
      <c r="C19" s="178"/>
      <c r="D19" s="178"/>
      <c r="E19" s="178"/>
      <c r="F19" s="179"/>
      <c r="G19" s="179"/>
      <c r="H19" s="179"/>
      <c r="I19" s="180"/>
      <c r="J19" s="178"/>
      <c r="K19" s="179"/>
      <c r="L19" s="181"/>
      <c r="M19" s="182"/>
      <c r="N19" s="199"/>
      <c r="O19" s="182"/>
      <c r="P19" s="183">
        <f t="shared" si="0"/>
        <v>0</v>
      </c>
      <c r="Q19" s="183">
        <f t="shared" si="1"/>
        <v>0</v>
      </c>
      <c r="R19" s="184"/>
      <c r="S19" s="184"/>
      <c r="T19" s="184"/>
      <c r="U19" s="184"/>
      <c r="V19" s="184"/>
      <c r="W19" s="184"/>
      <c r="X19" s="184"/>
      <c r="Y19" s="184"/>
      <c r="Z19" s="184"/>
      <c r="AA19" s="184"/>
    </row>
    <row r="20" spans="1:27" ht="21" x14ac:dyDescent="0.25">
      <c r="A20" s="178"/>
      <c r="B20" s="178"/>
      <c r="C20" s="178"/>
      <c r="D20" s="178"/>
      <c r="E20" s="178"/>
      <c r="F20" s="179"/>
      <c r="G20" s="179"/>
      <c r="H20" s="179"/>
      <c r="I20" s="180"/>
      <c r="J20" s="178"/>
      <c r="K20" s="179"/>
      <c r="L20" s="181"/>
      <c r="M20" s="182"/>
      <c r="N20" s="199"/>
      <c r="O20" s="182"/>
      <c r="P20" s="183">
        <f t="shared" si="0"/>
        <v>0</v>
      </c>
      <c r="Q20" s="183">
        <f t="shared" si="1"/>
        <v>0</v>
      </c>
      <c r="R20" s="184"/>
      <c r="S20" s="184"/>
      <c r="T20" s="184"/>
      <c r="U20" s="184"/>
      <c r="V20" s="184"/>
      <c r="W20" s="184"/>
      <c r="X20" s="184"/>
      <c r="Y20" s="184"/>
      <c r="Z20" s="184"/>
      <c r="AA20" s="184"/>
    </row>
    <row r="21" spans="1:27" ht="21" x14ac:dyDescent="0.25">
      <c r="A21" s="178"/>
      <c r="B21" s="178"/>
      <c r="C21" s="178"/>
      <c r="D21" s="178"/>
      <c r="E21" s="178"/>
      <c r="F21" s="179"/>
      <c r="G21" s="179"/>
      <c r="H21" s="179"/>
      <c r="I21" s="180"/>
      <c r="J21" s="178"/>
      <c r="K21" s="179"/>
      <c r="L21" s="181"/>
      <c r="M21" s="182"/>
      <c r="N21" s="199"/>
      <c r="O21" s="182"/>
      <c r="P21" s="183">
        <f t="shared" si="0"/>
        <v>0</v>
      </c>
      <c r="Q21" s="183">
        <f t="shared" si="1"/>
        <v>0</v>
      </c>
      <c r="R21" s="184"/>
      <c r="S21" s="184"/>
      <c r="T21" s="184"/>
      <c r="U21" s="184"/>
      <c r="V21" s="184"/>
      <c r="W21" s="184"/>
      <c r="X21" s="184"/>
      <c r="Y21" s="184"/>
      <c r="Z21" s="184"/>
      <c r="AA21" s="184"/>
    </row>
    <row r="22" spans="1:27" ht="21" x14ac:dyDescent="0.25">
      <c r="A22" s="178"/>
      <c r="B22" s="178"/>
      <c r="C22" s="178"/>
      <c r="D22" s="178"/>
      <c r="E22" s="178"/>
      <c r="F22" s="179"/>
      <c r="G22" s="179"/>
      <c r="H22" s="179"/>
      <c r="I22" s="180"/>
      <c r="J22" s="178"/>
      <c r="K22" s="179"/>
      <c r="L22" s="181"/>
      <c r="M22" s="182"/>
      <c r="N22" s="199"/>
      <c r="O22" s="182"/>
      <c r="P22" s="183">
        <f t="shared" si="0"/>
        <v>0</v>
      </c>
      <c r="Q22" s="183">
        <f t="shared" si="1"/>
        <v>0</v>
      </c>
      <c r="R22" s="184"/>
      <c r="S22" s="184"/>
      <c r="T22" s="184"/>
      <c r="U22" s="184"/>
      <c r="V22" s="184"/>
      <c r="W22" s="184"/>
      <c r="X22" s="184"/>
      <c r="Y22" s="184"/>
      <c r="Z22" s="184"/>
      <c r="AA22" s="184"/>
    </row>
    <row r="23" spans="1:27" ht="21" x14ac:dyDescent="0.25">
      <c r="A23" s="178"/>
      <c r="B23" s="178"/>
      <c r="C23" s="178"/>
      <c r="D23" s="178"/>
      <c r="E23" s="178"/>
      <c r="F23" s="179"/>
      <c r="G23" s="179"/>
      <c r="H23" s="179"/>
      <c r="I23" s="180"/>
      <c r="J23" s="178"/>
      <c r="K23" s="179"/>
      <c r="L23" s="181"/>
      <c r="M23" s="182"/>
      <c r="N23" s="199"/>
      <c r="O23" s="182"/>
      <c r="P23" s="183">
        <f t="shared" si="0"/>
        <v>0</v>
      </c>
      <c r="Q23" s="183">
        <f t="shared" si="1"/>
        <v>0</v>
      </c>
      <c r="R23" s="184"/>
      <c r="S23" s="184"/>
      <c r="T23" s="184"/>
      <c r="U23" s="184"/>
      <c r="V23" s="184"/>
      <c r="W23" s="184"/>
      <c r="X23" s="184"/>
      <c r="Y23" s="184"/>
      <c r="Z23" s="184"/>
      <c r="AA23" s="184"/>
    </row>
    <row r="24" spans="1:27" ht="21" x14ac:dyDescent="0.25">
      <c r="A24" s="178"/>
      <c r="B24" s="178"/>
      <c r="C24" s="178"/>
      <c r="D24" s="178"/>
      <c r="E24" s="178"/>
      <c r="F24" s="179"/>
      <c r="G24" s="179"/>
      <c r="H24" s="179"/>
      <c r="I24" s="180"/>
      <c r="J24" s="178"/>
      <c r="K24" s="179"/>
      <c r="L24" s="181"/>
      <c r="M24" s="182"/>
      <c r="N24" s="199"/>
      <c r="O24" s="182"/>
      <c r="P24" s="183">
        <f t="shared" si="0"/>
        <v>0</v>
      </c>
      <c r="Q24" s="183">
        <f t="shared" si="1"/>
        <v>0</v>
      </c>
      <c r="R24" s="184"/>
      <c r="S24" s="184"/>
      <c r="T24" s="184"/>
      <c r="U24" s="184"/>
      <c r="V24" s="184"/>
      <c r="W24" s="184"/>
      <c r="X24" s="184"/>
      <c r="Y24" s="184"/>
      <c r="Z24" s="184"/>
      <c r="AA24" s="184"/>
    </row>
    <row r="25" spans="1:27" ht="21" x14ac:dyDescent="0.25">
      <c r="A25" s="178"/>
      <c r="B25" s="178"/>
      <c r="C25" s="178"/>
      <c r="D25" s="178"/>
      <c r="E25" s="178"/>
      <c r="F25" s="179"/>
      <c r="G25" s="179"/>
      <c r="H25" s="179"/>
      <c r="I25" s="180"/>
      <c r="J25" s="178"/>
      <c r="K25" s="179"/>
      <c r="L25" s="181"/>
      <c r="M25" s="182"/>
      <c r="N25" s="199"/>
      <c r="O25" s="182"/>
      <c r="P25" s="183">
        <f t="shared" si="0"/>
        <v>0</v>
      </c>
      <c r="Q25" s="183">
        <f t="shared" si="1"/>
        <v>0</v>
      </c>
      <c r="R25" s="184"/>
      <c r="S25" s="184"/>
      <c r="T25" s="184"/>
      <c r="U25" s="184"/>
      <c r="V25" s="184"/>
      <c r="W25" s="184"/>
      <c r="X25" s="184"/>
      <c r="Y25" s="184"/>
      <c r="Z25" s="184"/>
      <c r="AA25" s="184"/>
    </row>
    <row r="26" spans="1:27" ht="21" x14ac:dyDescent="0.25">
      <c r="A26" s="178"/>
      <c r="B26" s="178"/>
      <c r="C26" s="178"/>
      <c r="D26" s="178"/>
      <c r="E26" s="178"/>
      <c r="F26" s="179"/>
      <c r="G26" s="179"/>
      <c r="H26" s="179"/>
      <c r="I26" s="180"/>
      <c r="J26" s="178"/>
      <c r="K26" s="179"/>
      <c r="L26" s="181"/>
      <c r="M26" s="182"/>
      <c r="N26" s="199"/>
      <c r="O26" s="182"/>
      <c r="P26" s="183">
        <f t="shared" si="0"/>
        <v>0</v>
      </c>
      <c r="Q26" s="183">
        <f t="shared" si="1"/>
        <v>0</v>
      </c>
      <c r="R26" s="184"/>
      <c r="S26" s="184"/>
      <c r="T26" s="184"/>
      <c r="U26" s="184"/>
      <c r="V26" s="184"/>
      <c r="W26" s="184"/>
      <c r="X26" s="184"/>
      <c r="Y26" s="184"/>
      <c r="Z26" s="184"/>
      <c r="AA26" s="184"/>
    </row>
    <row r="27" spans="1:27" ht="21" x14ac:dyDescent="0.25">
      <c r="A27" s="178"/>
      <c r="B27" s="178"/>
      <c r="C27" s="178"/>
      <c r="D27" s="178"/>
      <c r="E27" s="178"/>
      <c r="F27" s="179"/>
      <c r="G27" s="179"/>
      <c r="H27" s="179"/>
      <c r="I27" s="180"/>
      <c r="J27" s="178"/>
      <c r="K27" s="179"/>
      <c r="L27" s="181"/>
      <c r="M27" s="182"/>
      <c r="N27" s="199"/>
      <c r="O27" s="182"/>
      <c r="P27" s="183">
        <f t="shared" si="0"/>
        <v>0</v>
      </c>
      <c r="Q27" s="183">
        <f t="shared" si="1"/>
        <v>0</v>
      </c>
      <c r="R27" s="184"/>
      <c r="S27" s="184"/>
      <c r="T27" s="184"/>
      <c r="U27" s="184"/>
      <c r="V27" s="184"/>
      <c r="W27" s="184"/>
      <c r="X27" s="184"/>
      <c r="Y27" s="184"/>
      <c r="Z27" s="184"/>
      <c r="AA27" s="184"/>
    </row>
    <row r="28" spans="1:27" ht="21" x14ac:dyDescent="0.25">
      <c r="A28" s="178"/>
      <c r="B28" s="178"/>
      <c r="C28" s="178"/>
      <c r="D28" s="178"/>
      <c r="E28" s="178"/>
      <c r="F28" s="179"/>
      <c r="G28" s="179"/>
      <c r="H28" s="179"/>
      <c r="I28" s="180"/>
      <c r="J28" s="178"/>
      <c r="K28" s="179"/>
      <c r="L28" s="181"/>
      <c r="M28" s="182"/>
      <c r="N28" s="199"/>
      <c r="O28" s="182"/>
      <c r="P28" s="183">
        <f t="shared" si="0"/>
        <v>0</v>
      </c>
      <c r="Q28" s="183">
        <f t="shared" si="1"/>
        <v>0</v>
      </c>
      <c r="R28" s="184"/>
      <c r="S28" s="184"/>
      <c r="T28" s="184"/>
      <c r="U28" s="184"/>
      <c r="V28" s="184"/>
      <c r="W28" s="184"/>
      <c r="X28" s="184"/>
      <c r="Y28" s="184"/>
      <c r="Z28" s="184"/>
      <c r="AA28" s="184"/>
    </row>
    <row r="29" spans="1:27" ht="21" x14ac:dyDescent="0.25">
      <c r="A29" s="178"/>
      <c r="B29" s="178"/>
      <c r="C29" s="178"/>
      <c r="D29" s="178"/>
      <c r="E29" s="178"/>
      <c r="F29" s="179"/>
      <c r="G29" s="179"/>
      <c r="H29" s="179"/>
      <c r="I29" s="180"/>
      <c r="J29" s="178"/>
      <c r="K29" s="179"/>
      <c r="L29" s="181"/>
      <c r="M29" s="182"/>
      <c r="N29" s="199"/>
      <c r="O29" s="182"/>
      <c r="P29" s="183">
        <f t="shared" si="0"/>
        <v>0</v>
      </c>
      <c r="Q29" s="183">
        <f t="shared" si="1"/>
        <v>0</v>
      </c>
      <c r="R29" s="184"/>
      <c r="S29" s="184"/>
      <c r="T29" s="184"/>
      <c r="U29" s="184"/>
      <c r="V29" s="184"/>
      <c r="W29" s="184"/>
      <c r="X29" s="184"/>
      <c r="Y29" s="184"/>
      <c r="Z29" s="184"/>
      <c r="AA29" s="184"/>
    </row>
    <row r="30" spans="1:27" ht="21" x14ac:dyDescent="0.25">
      <c r="A30" s="178"/>
      <c r="B30" s="178"/>
      <c r="C30" s="178"/>
      <c r="D30" s="178"/>
      <c r="E30" s="178"/>
      <c r="F30" s="179"/>
      <c r="G30" s="179"/>
      <c r="H30" s="179"/>
      <c r="I30" s="180"/>
      <c r="J30" s="178"/>
      <c r="K30" s="179"/>
      <c r="L30" s="181"/>
      <c r="M30" s="182"/>
      <c r="N30" s="199"/>
      <c r="O30" s="182"/>
      <c r="P30" s="183">
        <f t="shared" si="0"/>
        <v>0</v>
      </c>
      <c r="Q30" s="183">
        <f t="shared" si="1"/>
        <v>0</v>
      </c>
      <c r="R30" s="184"/>
      <c r="S30" s="184"/>
      <c r="T30" s="184"/>
      <c r="U30" s="184"/>
      <c r="V30" s="184"/>
      <c r="W30" s="184"/>
      <c r="X30" s="184"/>
      <c r="Y30" s="184"/>
      <c r="Z30" s="184"/>
      <c r="AA30" s="184"/>
    </row>
  </sheetData>
  <sheetProtection formatColumns="0" formatRows="0" autoFilter="0"/>
  <mergeCells count="16">
    <mergeCell ref="A6:M6"/>
    <mergeCell ref="A1:Q1"/>
    <mergeCell ref="A2:M2"/>
    <mergeCell ref="A3:M3"/>
    <mergeCell ref="A4:M4"/>
    <mergeCell ref="A5:M5"/>
    <mergeCell ref="N2:O2"/>
    <mergeCell ref="N3:O3"/>
    <mergeCell ref="P6:Q6"/>
    <mergeCell ref="N6:O6"/>
    <mergeCell ref="N4:O4"/>
    <mergeCell ref="N5:O5"/>
    <mergeCell ref="P2:Q2"/>
    <mergeCell ref="P3:Q3"/>
    <mergeCell ref="P4:Q4"/>
    <mergeCell ref="P5:Q5"/>
  </mergeCells>
  <phoneticPr fontId="2" type="noConversion"/>
  <conditionalFormatting sqref="O8">
    <cfRule type="cellIs" dxfId="277" priority="38" stopIfTrue="1" operator="notEqual">
      <formula>0</formula>
    </cfRule>
  </conditionalFormatting>
  <conditionalFormatting sqref="O10:O30">
    <cfRule type="cellIs" dxfId="276" priority="39" stopIfTrue="1" operator="notEqual">
      <formula>0</formula>
    </cfRule>
  </conditionalFormatting>
  <dataValidations count="11">
    <dataValidation allowBlank="1" showErrorMessage="1" promptTitle="Cal OES ONLY" prompt="For Cal OES use only.  Do not enter." sqref="P6" xr:uid="{00000000-0002-0000-0800-000000000000}"/>
    <dataValidation type="list" allowBlank="1" showInputMessage="1" showErrorMessage="1" sqref="B10:B30" xr:uid="{00000000-0002-0000-0800-000001000000}">
      <formula1>"Direct,Subaward"</formula1>
    </dataValidation>
    <dataValidation type="list" allowBlank="1" showInputMessage="1" showErrorMessage="1" sqref="D10:D30" xr:uid="{00000000-0002-0000-0800-000002000000}">
      <formula1>DD_Training_SubCat</formula1>
    </dataValidation>
    <dataValidation type="list" allowBlank="1" showInputMessage="1" sqref="A10:A30" xr:uid="{00000000-0002-0000-0800-000003000000}">
      <formula1>"A,B,C,D,E,F,G,H,I,J,K,L,M,N,O,P,Q,R,S,T,U,V,W,X,Y,Z"</formula1>
    </dataValidation>
    <dataValidation type="list" operator="greaterThanOrEqual" allowBlank="1" showInputMessage="1" showErrorMessage="1" sqref="G10:G30" xr:uid="{00000000-0002-0000-0800-000004000000}">
      <formula1>"Classroom, Field-Based Attendee, Field-Based Host"</formula1>
    </dataValidation>
    <dataValidation type="list" allowBlank="1" showInputMessage="1" sqref="J10:J30" xr:uid="{00000000-0002-0000-0800-000005000000}">
      <formula1>"Yes, No"</formula1>
    </dataValidation>
    <dataValidation type="list" operator="greaterThanOrEqual" allowBlank="1" showInputMessage="1" showErrorMessage="1" sqref="K10:K30" xr:uid="{00000000-0002-0000-0800-000006000000}">
      <formula1>"EHP, Noncompetitive Procurement, N/A"</formula1>
    </dataValidation>
    <dataValidation type="list" allowBlank="1" showInputMessage="1" showErrorMessage="1" sqref="E10:E30" xr:uid="{00000000-0002-0000-0800-000007000000}">
      <formula1>INDIRECT(VLOOKUP(D10,DD_Training_Expenditure_Lookup,2,0))</formula1>
    </dataValidation>
    <dataValidation type="whole" operator="lessThanOrEqual" allowBlank="1" showInputMessage="1" showErrorMessage="1" errorTitle="AMOUNT THIS REQUEST" error="Please enter a dollar amount less than or equal to the available balance for this project.  Use of decimals is not allowed." sqref="O10:O30" xr:uid="{00000000-0002-0000-0800-000008000000}">
      <formula1>M10-N10</formula1>
    </dataValidation>
    <dataValidation type="whole" operator="greaterThanOrEqual" allowBlank="1" showErrorMessage="1" errorTitle="BUDGETED COST" error="Enter the Budged Cost for this project, rounded DOWN to the nearest dollar.  Use of decimals is not allowed." sqref="M10:M30" xr:uid="{00000000-0002-0000-0800-000009000000}">
      <formula1>0</formula1>
    </dataValidation>
    <dataValidation type="list" allowBlank="1" showInputMessage="1" showErrorMessage="1" sqref="P2:Q2" xr:uid="{7D2B26A4-CD4E-4013-93CE-1628E759D158}">
      <formula1>"Application, Modification, Advance, Reimbursement, Final Reimbursement"</formula1>
    </dataValidation>
  </dataValidations>
  <printOptions horizontalCentered="1"/>
  <pageMargins left="0.15" right="0.15" top="0.5" bottom="0.5" header="0.15" footer="0.15"/>
  <pageSetup scale="38"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Exercise">
    <tabColor rgb="FFDE9ED0"/>
    <pageSetUpPr fitToPage="1"/>
  </sheetPr>
  <dimension ref="A1:AA30"/>
  <sheetViews>
    <sheetView showGridLines="0" showZeros="0" zoomScale="65" zoomScaleNormal="65" zoomScaleSheetLayoutView="50" workbookViewId="0">
      <pane ySplit="8" topLeftCell="A9" activePane="bottomLeft" state="frozen"/>
      <selection sqref="A1:Q1"/>
      <selection pane="bottomLeft" sqref="A1:Q1"/>
    </sheetView>
  </sheetViews>
  <sheetFormatPr defaultColWidth="9.109375" defaultRowHeight="13.2" x14ac:dyDescent="0.25"/>
  <cols>
    <col min="1" max="1" width="12.6640625" customWidth="1"/>
    <col min="2" max="2" width="15.6640625" customWidth="1"/>
    <col min="3" max="3" width="27.6640625" customWidth="1"/>
    <col min="4" max="4" width="23.5546875" customWidth="1"/>
    <col min="5" max="5" width="23.6640625" customWidth="1"/>
    <col min="6" max="6" width="21.109375" customWidth="1"/>
    <col min="7" max="7" width="20.6640625" customWidth="1"/>
    <col min="8" max="8" width="15.6640625" customWidth="1"/>
    <col min="9" max="9" width="23.6640625" customWidth="1"/>
    <col min="10" max="10" width="26.109375" customWidth="1"/>
    <col min="11" max="11" width="18.6640625" customWidth="1"/>
    <col min="12" max="12" width="15.6640625" customWidth="1"/>
    <col min="13" max="17" width="20.6640625" customWidth="1"/>
    <col min="18" max="18" width="20.6640625" hidden="1" customWidth="1"/>
    <col min="19" max="20" width="18.6640625" hidden="1" customWidth="1"/>
    <col min="21" max="27" width="15.6640625" hidden="1" customWidth="1"/>
  </cols>
  <sheetData>
    <row r="1" spans="1:27" ht="35.1" customHeight="1" x14ac:dyDescent="0.35">
      <c r="A1" s="778" t="s">
        <v>67</v>
      </c>
      <c r="B1" s="778"/>
      <c r="C1" s="778"/>
      <c r="D1" s="778"/>
      <c r="E1" s="778"/>
      <c r="F1" s="778"/>
      <c r="G1" s="778"/>
      <c r="H1" s="778"/>
      <c r="I1" s="778"/>
      <c r="J1" s="778"/>
      <c r="K1" s="778"/>
      <c r="L1" s="778"/>
      <c r="M1" s="778"/>
      <c r="N1" s="778"/>
      <c r="O1" s="778"/>
      <c r="P1" s="778"/>
      <c r="Q1" s="778"/>
      <c r="R1" s="85"/>
      <c r="S1" s="85"/>
      <c r="T1" s="85"/>
      <c r="U1" s="6"/>
      <c r="V1" s="6"/>
      <c r="W1" s="6"/>
      <c r="X1" s="6"/>
      <c r="Y1" s="6"/>
      <c r="Z1" s="6"/>
      <c r="AA1" s="6"/>
    </row>
    <row r="2" spans="1:27" ht="30" customHeight="1" x14ac:dyDescent="0.35">
      <c r="A2" s="764">
        <f>Facesheet!$C$6</f>
        <v>0</v>
      </c>
      <c r="B2" s="764"/>
      <c r="C2" s="764"/>
      <c r="D2" s="764"/>
      <c r="E2" s="764"/>
      <c r="F2" s="764"/>
      <c r="G2" s="764"/>
      <c r="H2" s="764"/>
      <c r="I2" s="764"/>
      <c r="J2" s="764"/>
      <c r="K2" s="764"/>
      <c r="L2" s="764"/>
      <c r="M2" s="765"/>
      <c r="N2" s="720" t="s">
        <v>5</v>
      </c>
      <c r="O2" s="720"/>
      <c r="P2" s="780"/>
      <c r="Q2" s="781"/>
      <c r="R2" s="6"/>
      <c r="S2" s="6"/>
      <c r="T2" s="6"/>
      <c r="U2" s="6"/>
      <c r="V2" s="6"/>
      <c r="W2" s="6"/>
      <c r="X2" s="6"/>
      <c r="Y2" s="6"/>
      <c r="Z2" s="6"/>
      <c r="AA2" s="6"/>
    </row>
    <row r="3" spans="1:27" ht="30" customHeight="1" x14ac:dyDescent="0.4">
      <c r="A3" s="709">
        <f>Facesheet!$F$2</f>
        <v>0</v>
      </c>
      <c r="B3" s="709"/>
      <c r="C3" s="709"/>
      <c r="D3" s="709"/>
      <c r="E3" s="709"/>
      <c r="F3" s="709"/>
      <c r="G3" s="709"/>
      <c r="H3" s="709"/>
      <c r="I3" s="709"/>
      <c r="J3" s="709"/>
      <c r="K3" s="709"/>
      <c r="L3" s="709"/>
      <c r="M3" s="709"/>
      <c r="N3" s="782" t="s">
        <v>629</v>
      </c>
      <c r="O3" s="783"/>
      <c r="P3" s="780"/>
      <c r="Q3" s="781"/>
      <c r="R3" s="6"/>
      <c r="S3" s="6"/>
      <c r="T3" s="8"/>
      <c r="U3" s="6"/>
      <c r="V3" s="6"/>
      <c r="W3" s="6"/>
      <c r="X3" s="6"/>
      <c r="Y3" s="6"/>
      <c r="Z3" s="6"/>
      <c r="AA3" s="6"/>
    </row>
    <row r="4" spans="1:27" ht="30" customHeight="1" x14ac:dyDescent="0.25">
      <c r="A4" s="710" t="str">
        <f>Facesheet!$J$2</f>
        <v>2023-0006</v>
      </c>
      <c r="B4" s="710"/>
      <c r="C4" s="710"/>
      <c r="D4" s="710"/>
      <c r="E4" s="710"/>
      <c r="F4" s="710"/>
      <c r="G4" s="710"/>
      <c r="H4" s="710"/>
      <c r="I4" s="710"/>
      <c r="J4" s="710"/>
      <c r="K4" s="710"/>
      <c r="L4" s="710"/>
      <c r="M4" s="779"/>
      <c r="N4" s="715" t="s">
        <v>216</v>
      </c>
      <c r="O4" s="715"/>
      <c r="P4" s="784">
        <f>Facesheet!$H$12</f>
        <v>45108</v>
      </c>
      <c r="Q4" s="785"/>
      <c r="R4" s="6"/>
      <c r="S4" s="6"/>
      <c r="T4" s="6"/>
      <c r="U4" s="6"/>
      <c r="V4" s="6"/>
      <c r="W4" s="6"/>
      <c r="X4" s="6"/>
      <c r="Y4" s="6"/>
      <c r="Z4" s="6"/>
      <c r="AA4" s="6"/>
    </row>
    <row r="5" spans="1:27" ht="30" customHeight="1" x14ac:dyDescent="0.25">
      <c r="A5" s="748"/>
      <c r="B5" s="748"/>
      <c r="C5" s="748"/>
      <c r="D5" s="748"/>
      <c r="E5" s="748"/>
      <c r="F5" s="748"/>
      <c r="G5" s="748"/>
      <c r="H5" s="748"/>
      <c r="I5" s="748"/>
      <c r="J5" s="748"/>
      <c r="K5" s="748"/>
      <c r="L5" s="748"/>
      <c r="M5" s="749"/>
      <c r="N5" s="715" t="s">
        <v>217</v>
      </c>
      <c r="O5" s="715"/>
      <c r="P5" s="786">
        <f>Facesheet!$J$12</f>
        <v>45838</v>
      </c>
      <c r="Q5" s="787"/>
      <c r="R5" s="6"/>
      <c r="S5" s="6"/>
      <c r="T5" s="6"/>
      <c r="U5" s="6"/>
      <c r="V5" s="6"/>
      <c r="W5" s="6"/>
      <c r="X5" s="6"/>
      <c r="Y5" s="6"/>
      <c r="Z5" s="6"/>
      <c r="AA5" s="6"/>
    </row>
    <row r="6" spans="1:27" ht="30" customHeight="1" x14ac:dyDescent="0.25">
      <c r="A6" s="776"/>
      <c r="B6" s="776"/>
      <c r="C6" s="776"/>
      <c r="D6" s="776"/>
      <c r="E6" s="776"/>
      <c r="F6" s="776"/>
      <c r="G6" s="776"/>
      <c r="H6" s="776"/>
      <c r="I6" s="776"/>
      <c r="J6" s="776"/>
      <c r="K6" s="776"/>
      <c r="L6" s="776"/>
      <c r="M6" s="777"/>
      <c r="N6" s="769" t="s">
        <v>470</v>
      </c>
      <c r="O6" s="769"/>
      <c r="P6" s="745"/>
      <c r="Q6" s="745"/>
      <c r="R6" s="4"/>
      <c r="S6" s="4"/>
      <c r="T6" s="4"/>
      <c r="U6" s="4"/>
      <c r="V6" s="4"/>
      <c r="W6" s="4"/>
      <c r="X6" s="4"/>
      <c r="Y6" s="4"/>
      <c r="Z6" s="4"/>
      <c r="AA6" s="4"/>
    </row>
    <row r="7" spans="1:27" ht="50.1" customHeight="1" x14ac:dyDescent="0.25">
      <c r="A7" s="458" t="s">
        <v>25</v>
      </c>
      <c r="B7" s="458" t="s">
        <v>206</v>
      </c>
      <c r="C7" s="458" t="s">
        <v>255</v>
      </c>
      <c r="D7" s="459" t="s">
        <v>207</v>
      </c>
      <c r="E7" s="459" t="s">
        <v>239</v>
      </c>
      <c r="F7" s="458" t="s">
        <v>375</v>
      </c>
      <c r="G7" s="458" t="s">
        <v>265</v>
      </c>
      <c r="H7" s="458" t="s">
        <v>256</v>
      </c>
      <c r="I7" s="458" t="s">
        <v>389</v>
      </c>
      <c r="J7" s="458" t="s">
        <v>330</v>
      </c>
      <c r="K7" s="458" t="s">
        <v>246</v>
      </c>
      <c r="L7" s="458" t="s">
        <v>245</v>
      </c>
      <c r="M7" s="458" t="s">
        <v>240</v>
      </c>
      <c r="N7" s="458" t="s">
        <v>257</v>
      </c>
      <c r="O7" s="458" t="s">
        <v>237</v>
      </c>
      <c r="P7" s="458" t="s">
        <v>238</v>
      </c>
      <c r="Q7" s="458" t="s">
        <v>219</v>
      </c>
      <c r="R7" s="283" t="s">
        <v>439</v>
      </c>
      <c r="S7" s="283" t="s">
        <v>440</v>
      </c>
      <c r="T7" s="283" t="s">
        <v>441</v>
      </c>
      <c r="U7" s="283" t="s">
        <v>442</v>
      </c>
      <c r="V7" s="283" t="s">
        <v>443</v>
      </c>
      <c r="W7" s="283" t="s">
        <v>444</v>
      </c>
      <c r="X7" s="283" t="s">
        <v>445</v>
      </c>
      <c r="Y7" s="283" t="s">
        <v>446</v>
      </c>
      <c r="Z7" s="283" t="s">
        <v>447</v>
      </c>
      <c r="AA7" s="283" t="s">
        <v>448</v>
      </c>
    </row>
    <row r="8" spans="1:27" ht="20.399999999999999" x14ac:dyDescent="0.25">
      <c r="A8" s="460">
        <v>0</v>
      </c>
      <c r="B8" s="460">
        <v>0</v>
      </c>
      <c r="C8" s="460"/>
      <c r="D8" s="460">
        <v>0</v>
      </c>
      <c r="E8" s="460">
        <v>0</v>
      </c>
      <c r="F8" s="460"/>
      <c r="G8" s="460"/>
      <c r="H8" s="461"/>
      <c r="I8" s="462"/>
      <c r="J8" s="461"/>
      <c r="K8" s="461"/>
      <c r="L8" s="461"/>
      <c r="M8" s="463">
        <f>SUM(RangeCost)</f>
        <v>0</v>
      </c>
      <c r="N8" s="464">
        <f>SUM(RangePrevious)</f>
        <v>0</v>
      </c>
      <c r="O8" s="463">
        <f>SUM(RangeThisRequest)</f>
        <v>0</v>
      </c>
      <c r="P8" s="465">
        <f>SUM(RangeApproved)</f>
        <v>0</v>
      </c>
      <c r="Q8" s="465">
        <f>SUM(RangeBalance)</f>
        <v>0</v>
      </c>
      <c r="R8" s="284"/>
      <c r="S8" s="284"/>
      <c r="T8" s="284"/>
      <c r="U8" s="284"/>
      <c r="V8" s="284"/>
      <c r="W8" s="284"/>
      <c r="X8" s="284"/>
      <c r="Y8" s="284"/>
      <c r="Z8" s="284"/>
      <c r="AA8" s="284"/>
    </row>
    <row r="9" spans="1:27" ht="0.15" customHeight="1" x14ac:dyDescent="0.25">
      <c r="A9" s="286">
        <v>0</v>
      </c>
      <c r="B9" s="286">
        <v>0</v>
      </c>
      <c r="C9" s="286">
        <v>0</v>
      </c>
      <c r="D9" s="286">
        <v>0</v>
      </c>
      <c r="E9" s="286">
        <v>0</v>
      </c>
      <c r="F9" s="286">
        <v>0</v>
      </c>
      <c r="G9" s="286">
        <v>0</v>
      </c>
      <c r="H9" s="287">
        <v>0</v>
      </c>
      <c r="I9" s="288">
        <v>0</v>
      </c>
      <c r="J9" s="287">
        <v>0</v>
      </c>
      <c r="K9" s="287">
        <v>0</v>
      </c>
      <c r="L9" s="287">
        <v>0</v>
      </c>
      <c r="M9" s="289">
        <v>0</v>
      </c>
      <c r="N9" s="289">
        <v>0</v>
      </c>
      <c r="O9" s="290">
        <v>0</v>
      </c>
      <c r="P9" s="291">
        <v>0</v>
      </c>
      <c r="Q9" s="291">
        <v>0</v>
      </c>
      <c r="R9" s="285">
        <v>0</v>
      </c>
      <c r="S9" s="285">
        <v>0</v>
      </c>
      <c r="T9" s="285">
        <v>0</v>
      </c>
      <c r="U9" s="285">
        <v>0</v>
      </c>
      <c r="V9" s="285">
        <v>0</v>
      </c>
      <c r="W9" s="285">
        <v>0</v>
      </c>
      <c r="X9" s="285">
        <v>0</v>
      </c>
      <c r="Y9" s="285">
        <v>0</v>
      </c>
      <c r="Z9" s="285">
        <v>0</v>
      </c>
      <c r="AA9" s="285">
        <v>0</v>
      </c>
    </row>
    <row r="10" spans="1:27" ht="21" x14ac:dyDescent="0.25">
      <c r="A10" s="178"/>
      <c r="B10" s="178"/>
      <c r="C10" s="178"/>
      <c r="D10" s="178"/>
      <c r="E10" s="178"/>
      <c r="F10" s="178"/>
      <c r="G10" s="178"/>
      <c r="H10" s="191"/>
      <c r="I10" s="192"/>
      <c r="J10" s="191"/>
      <c r="K10" s="191"/>
      <c r="L10" s="191"/>
      <c r="M10" s="182"/>
      <c r="N10" s="199"/>
      <c r="O10" s="182"/>
      <c r="P10" s="183">
        <f t="shared" ref="P10:P30" si="0">O10+N10</f>
        <v>0</v>
      </c>
      <c r="Q10" s="183">
        <f t="shared" ref="Q10:Q30" si="1">M10-P10</f>
        <v>0</v>
      </c>
      <c r="R10" s="178"/>
      <c r="S10" s="178"/>
      <c r="T10" s="178"/>
      <c r="U10" s="178"/>
      <c r="V10" s="178"/>
      <c r="W10" s="178"/>
      <c r="X10" s="178"/>
      <c r="Y10" s="178"/>
      <c r="Z10" s="178"/>
      <c r="AA10" s="178"/>
    </row>
    <row r="11" spans="1:27" ht="21" x14ac:dyDescent="0.25">
      <c r="A11" s="178"/>
      <c r="B11" s="178"/>
      <c r="C11" s="178"/>
      <c r="D11" s="178"/>
      <c r="E11" s="178"/>
      <c r="F11" s="178"/>
      <c r="G11" s="178"/>
      <c r="H11" s="191"/>
      <c r="I11" s="192"/>
      <c r="J11" s="191"/>
      <c r="K11" s="191"/>
      <c r="L11" s="191"/>
      <c r="M11" s="182"/>
      <c r="N11" s="199"/>
      <c r="O11" s="182"/>
      <c r="P11" s="183">
        <f t="shared" si="0"/>
        <v>0</v>
      </c>
      <c r="Q11" s="183">
        <f t="shared" si="1"/>
        <v>0</v>
      </c>
      <c r="R11" s="178"/>
      <c r="S11" s="178"/>
      <c r="T11" s="178"/>
      <c r="U11" s="178"/>
      <c r="V11" s="178"/>
      <c r="W11" s="178"/>
      <c r="X11" s="178"/>
      <c r="Y11" s="178"/>
      <c r="Z11" s="178"/>
      <c r="AA11" s="178"/>
    </row>
    <row r="12" spans="1:27" ht="21" x14ac:dyDescent="0.25">
      <c r="A12" s="178"/>
      <c r="B12" s="178"/>
      <c r="C12" s="178"/>
      <c r="D12" s="178"/>
      <c r="E12" s="178"/>
      <c r="F12" s="178"/>
      <c r="G12" s="178"/>
      <c r="H12" s="191"/>
      <c r="I12" s="192"/>
      <c r="J12" s="191"/>
      <c r="K12" s="191"/>
      <c r="L12" s="191"/>
      <c r="M12" s="182"/>
      <c r="N12" s="199"/>
      <c r="O12" s="182"/>
      <c r="P12" s="183">
        <f t="shared" si="0"/>
        <v>0</v>
      </c>
      <c r="Q12" s="183">
        <f t="shared" si="1"/>
        <v>0</v>
      </c>
      <c r="R12" s="178"/>
      <c r="S12" s="178"/>
      <c r="T12" s="178"/>
      <c r="U12" s="178"/>
      <c r="V12" s="178"/>
      <c r="W12" s="178"/>
      <c r="X12" s="178"/>
      <c r="Y12" s="178"/>
      <c r="Z12" s="178"/>
      <c r="AA12" s="178"/>
    </row>
    <row r="13" spans="1:27" ht="21" x14ac:dyDescent="0.25">
      <c r="A13" s="178"/>
      <c r="B13" s="178"/>
      <c r="C13" s="178"/>
      <c r="D13" s="178"/>
      <c r="E13" s="178"/>
      <c r="F13" s="178"/>
      <c r="G13" s="178"/>
      <c r="H13" s="191"/>
      <c r="I13" s="192"/>
      <c r="J13" s="191"/>
      <c r="K13" s="191"/>
      <c r="L13" s="191"/>
      <c r="M13" s="182"/>
      <c r="N13" s="199"/>
      <c r="O13" s="182"/>
      <c r="P13" s="183">
        <f t="shared" si="0"/>
        <v>0</v>
      </c>
      <c r="Q13" s="183">
        <f t="shared" si="1"/>
        <v>0</v>
      </c>
      <c r="R13" s="178"/>
      <c r="S13" s="178"/>
      <c r="T13" s="178"/>
      <c r="U13" s="178"/>
      <c r="V13" s="178"/>
      <c r="W13" s="178"/>
      <c r="X13" s="178"/>
      <c r="Y13" s="178"/>
      <c r="Z13" s="178"/>
      <c r="AA13" s="178"/>
    </row>
    <row r="14" spans="1:27" ht="21" x14ac:dyDescent="0.25">
      <c r="A14" s="178"/>
      <c r="B14" s="178"/>
      <c r="C14" s="178"/>
      <c r="D14" s="178"/>
      <c r="E14" s="178"/>
      <c r="F14" s="178"/>
      <c r="G14" s="178"/>
      <c r="H14" s="191"/>
      <c r="I14" s="192"/>
      <c r="J14" s="191"/>
      <c r="K14" s="191"/>
      <c r="L14" s="191"/>
      <c r="M14" s="182"/>
      <c r="N14" s="199"/>
      <c r="O14" s="182"/>
      <c r="P14" s="183">
        <f t="shared" si="0"/>
        <v>0</v>
      </c>
      <c r="Q14" s="183">
        <f t="shared" si="1"/>
        <v>0</v>
      </c>
      <c r="R14" s="178"/>
      <c r="S14" s="178"/>
      <c r="T14" s="178"/>
      <c r="U14" s="178"/>
      <c r="V14" s="178"/>
      <c r="W14" s="178"/>
      <c r="X14" s="178"/>
      <c r="Y14" s="178"/>
      <c r="Z14" s="178"/>
      <c r="AA14" s="178"/>
    </row>
    <row r="15" spans="1:27" ht="21" x14ac:dyDescent="0.25">
      <c r="A15" s="178"/>
      <c r="B15" s="178"/>
      <c r="C15" s="178"/>
      <c r="D15" s="178"/>
      <c r="E15" s="178"/>
      <c r="F15" s="178"/>
      <c r="G15" s="178"/>
      <c r="H15" s="191"/>
      <c r="I15" s="192"/>
      <c r="J15" s="191"/>
      <c r="K15" s="191"/>
      <c r="L15" s="191"/>
      <c r="M15" s="182"/>
      <c r="N15" s="199"/>
      <c r="O15" s="182"/>
      <c r="P15" s="183">
        <f t="shared" si="0"/>
        <v>0</v>
      </c>
      <c r="Q15" s="183">
        <f t="shared" si="1"/>
        <v>0</v>
      </c>
      <c r="R15" s="178"/>
      <c r="S15" s="178"/>
      <c r="T15" s="178"/>
      <c r="U15" s="178"/>
      <c r="V15" s="178"/>
      <c r="W15" s="178"/>
      <c r="X15" s="178"/>
      <c r="Y15" s="178"/>
      <c r="Z15" s="178"/>
      <c r="AA15" s="178"/>
    </row>
    <row r="16" spans="1:27" ht="21" x14ac:dyDescent="0.25">
      <c r="A16" s="178"/>
      <c r="B16" s="178"/>
      <c r="C16" s="178"/>
      <c r="D16" s="178"/>
      <c r="E16" s="178"/>
      <c r="F16" s="178"/>
      <c r="G16" s="178"/>
      <c r="H16" s="191"/>
      <c r="I16" s="192"/>
      <c r="J16" s="191"/>
      <c r="K16" s="191"/>
      <c r="L16" s="191"/>
      <c r="M16" s="182"/>
      <c r="N16" s="199"/>
      <c r="O16" s="182"/>
      <c r="P16" s="183">
        <f t="shared" si="0"/>
        <v>0</v>
      </c>
      <c r="Q16" s="183">
        <f t="shared" si="1"/>
        <v>0</v>
      </c>
      <c r="R16" s="178"/>
      <c r="S16" s="178"/>
      <c r="T16" s="178"/>
      <c r="U16" s="178"/>
      <c r="V16" s="178"/>
      <c r="W16" s="178"/>
      <c r="X16" s="178"/>
      <c r="Y16" s="178"/>
      <c r="Z16" s="178"/>
      <c r="AA16" s="178"/>
    </row>
    <row r="17" spans="1:27" ht="21" x14ac:dyDescent="0.25">
      <c r="A17" s="178"/>
      <c r="B17" s="178"/>
      <c r="C17" s="178"/>
      <c r="D17" s="178"/>
      <c r="E17" s="178"/>
      <c r="F17" s="178"/>
      <c r="G17" s="178"/>
      <c r="H17" s="191"/>
      <c r="I17" s="192"/>
      <c r="J17" s="191"/>
      <c r="K17" s="191"/>
      <c r="L17" s="191"/>
      <c r="M17" s="182"/>
      <c r="N17" s="199"/>
      <c r="O17" s="182"/>
      <c r="P17" s="183">
        <f t="shared" si="0"/>
        <v>0</v>
      </c>
      <c r="Q17" s="183">
        <f t="shared" si="1"/>
        <v>0</v>
      </c>
      <c r="R17" s="178"/>
      <c r="S17" s="178"/>
      <c r="T17" s="178"/>
      <c r="U17" s="178"/>
      <c r="V17" s="178"/>
      <c r="W17" s="178"/>
      <c r="X17" s="178"/>
      <c r="Y17" s="178"/>
      <c r="Z17" s="178"/>
      <c r="AA17" s="178"/>
    </row>
    <row r="18" spans="1:27" ht="21" x14ac:dyDescent="0.25">
      <c r="A18" s="178"/>
      <c r="B18" s="178"/>
      <c r="C18" s="178"/>
      <c r="D18" s="178"/>
      <c r="E18" s="178"/>
      <c r="F18" s="178"/>
      <c r="G18" s="178"/>
      <c r="H18" s="191"/>
      <c r="I18" s="192"/>
      <c r="J18" s="191"/>
      <c r="K18" s="191"/>
      <c r="L18" s="191"/>
      <c r="M18" s="182"/>
      <c r="N18" s="199"/>
      <c r="O18" s="182"/>
      <c r="P18" s="183">
        <f t="shared" si="0"/>
        <v>0</v>
      </c>
      <c r="Q18" s="183">
        <f t="shared" si="1"/>
        <v>0</v>
      </c>
      <c r="R18" s="178"/>
      <c r="S18" s="178"/>
      <c r="T18" s="178"/>
      <c r="U18" s="178"/>
      <c r="V18" s="178"/>
      <c r="W18" s="178"/>
      <c r="X18" s="178"/>
      <c r="Y18" s="178"/>
      <c r="Z18" s="178"/>
      <c r="AA18" s="178"/>
    </row>
    <row r="19" spans="1:27" ht="21" x14ac:dyDescent="0.25">
      <c r="A19" s="178"/>
      <c r="B19" s="178"/>
      <c r="C19" s="178"/>
      <c r="D19" s="178"/>
      <c r="E19" s="178"/>
      <c r="F19" s="178"/>
      <c r="G19" s="178"/>
      <c r="H19" s="191"/>
      <c r="I19" s="192"/>
      <c r="J19" s="191"/>
      <c r="K19" s="191"/>
      <c r="L19" s="191"/>
      <c r="M19" s="182"/>
      <c r="N19" s="199"/>
      <c r="O19" s="182"/>
      <c r="P19" s="183">
        <f t="shared" si="0"/>
        <v>0</v>
      </c>
      <c r="Q19" s="183">
        <f t="shared" si="1"/>
        <v>0</v>
      </c>
      <c r="R19" s="178"/>
      <c r="S19" s="178"/>
      <c r="T19" s="178"/>
      <c r="U19" s="178"/>
      <c r="V19" s="178"/>
      <c r="W19" s="178"/>
      <c r="X19" s="178"/>
      <c r="Y19" s="178"/>
      <c r="Z19" s="178"/>
      <c r="AA19" s="178"/>
    </row>
    <row r="20" spans="1:27" ht="21" x14ac:dyDescent="0.25">
      <c r="A20" s="178"/>
      <c r="B20" s="178"/>
      <c r="C20" s="178"/>
      <c r="D20" s="178"/>
      <c r="E20" s="178"/>
      <c r="F20" s="178"/>
      <c r="G20" s="178"/>
      <c r="H20" s="191"/>
      <c r="I20" s="192"/>
      <c r="J20" s="191"/>
      <c r="K20" s="191"/>
      <c r="L20" s="191"/>
      <c r="M20" s="182"/>
      <c r="N20" s="199"/>
      <c r="O20" s="182"/>
      <c r="P20" s="183">
        <f t="shared" si="0"/>
        <v>0</v>
      </c>
      <c r="Q20" s="183">
        <f t="shared" si="1"/>
        <v>0</v>
      </c>
      <c r="R20" s="178"/>
      <c r="S20" s="178"/>
      <c r="T20" s="178"/>
      <c r="U20" s="178"/>
      <c r="V20" s="178"/>
      <c r="W20" s="178"/>
      <c r="X20" s="178"/>
      <c r="Y20" s="178"/>
      <c r="Z20" s="178"/>
      <c r="AA20" s="178"/>
    </row>
    <row r="21" spans="1:27" ht="21" x14ac:dyDescent="0.25">
      <c r="A21" s="178"/>
      <c r="B21" s="178"/>
      <c r="C21" s="178"/>
      <c r="D21" s="178"/>
      <c r="E21" s="178"/>
      <c r="F21" s="178"/>
      <c r="G21" s="178"/>
      <c r="H21" s="191"/>
      <c r="I21" s="192"/>
      <c r="J21" s="191"/>
      <c r="K21" s="191"/>
      <c r="L21" s="191"/>
      <c r="M21" s="182"/>
      <c r="N21" s="199"/>
      <c r="O21" s="182"/>
      <c r="P21" s="183">
        <f t="shared" si="0"/>
        <v>0</v>
      </c>
      <c r="Q21" s="183">
        <f t="shared" si="1"/>
        <v>0</v>
      </c>
      <c r="R21" s="178"/>
      <c r="S21" s="178"/>
      <c r="T21" s="178"/>
      <c r="U21" s="178"/>
      <c r="V21" s="178"/>
      <c r="W21" s="178"/>
      <c r="X21" s="178"/>
      <c r="Y21" s="178"/>
      <c r="Z21" s="178"/>
      <c r="AA21" s="178"/>
    </row>
    <row r="22" spans="1:27" ht="21" x14ac:dyDescent="0.25">
      <c r="A22" s="178"/>
      <c r="B22" s="178"/>
      <c r="C22" s="178"/>
      <c r="D22" s="178"/>
      <c r="E22" s="178"/>
      <c r="F22" s="178"/>
      <c r="G22" s="178"/>
      <c r="H22" s="191"/>
      <c r="I22" s="192"/>
      <c r="J22" s="191"/>
      <c r="K22" s="191"/>
      <c r="L22" s="191"/>
      <c r="M22" s="182"/>
      <c r="N22" s="199"/>
      <c r="O22" s="182"/>
      <c r="P22" s="183">
        <f t="shared" si="0"/>
        <v>0</v>
      </c>
      <c r="Q22" s="183">
        <f t="shared" si="1"/>
        <v>0</v>
      </c>
      <c r="R22" s="178"/>
      <c r="S22" s="178"/>
      <c r="T22" s="178"/>
      <c r="U22" s="178"/>
      <c r="V22" s="178"/>
      <c r="W22" s="178"/>
      <c r="X22" s="178"/>
      <c r="Y22" s="178"/>
      <c r="Z22" s="178"/>
      <c r="AA22" s="178"/>
    </row>
    <row r="23" spans="1:27" ht="21" x14ac:dyDescent="0.25">
      <c r="A23" s="178"/>
      <c r="B23" s="178"/>
      <c r="C23" s="178"/>
      <c r="D23" s="178"/>
      <c r="E23" s="178"/>
      <c r="F23" s="178"/>
      <c r="G23" s="178"/>
      <c r="H23" s="191"/>
      <c r="I23" s="192"/>
      <c r="J23" s="191"/>
      <c r="K23" s="191"/>
      <c r="L23" s="191"/>
      <c r="M23" s="182"/>
      <c r="N23" s="199"/>
      <c r="O23" s="182"/>
      <c r="P23" s="183">
        <f t="shared" si="0"/>
        <v>0</v>
      </c>
      <c r="Q23" s="183">
        <f t="shared" si="1"/>
        <v>0</v>
      </c>
      <c r="R23" s="178"/>
      <c r="S23" s="178"/>
      <c r="T23" s="178"/>
      <c r="U23" s="178"/>
      <c r="V23" s="178"/>
      <c r="W23" s="178"/>
      <c r="X23" s="178"/>
      <c r="Y23" s="178"/>
      <c r="Z23" s="178"/>
      <c r="AA23" s="178"/>
    </row>
    <row r="24" spans="1:27" ht="21" x14ac:dyDescent="0.25">
      <c r="A24" s="178"/>
      <c r="B24" s="178"/>
      <c r="C24" s="178"/>
      <c r="D24" s="178"/>
      <c r="E24" s="178"/>
      <c r="F24" s="178"/>
      <c r="G24" s="178"/>
      <c r="H24" s="191"/>
      <c r="I24" s="192"/>
      <c r="J24" s="191"/>
      <c r="K24" s="191"/>
      <c r="L24" s="191"/>
      <c r="M24" s="182"/>
      <c r="N24" s="199"/>
      <c r="O24" s="182"/>
      <c r="P24" s="183">
        <f t="shared" si="0"/>
        <v>0</v>
      </c>
      <c r="Q24" s="183">
        <f t="shared" si="1"/>
        <v>0</v>
      </c>
      <c r="R24" s="178"/>
      <c r="S24" s="178"/>
      <c r="T24" s="178"/>
      <c r="U24" s="178"/>
      <c r="V24" s="178"/>
      <c r="W24" s="178"/>
      <c r="X24" s="178"/>
      <c r="Y24" s="178"/>
      <c r="Z24" s="178"/>
      <c r="AA24" s="178"/>
    </row>
    <row r="25" spans="1:27" ht="21" x14ac:dyDescent="0.25">
      <c r="A25" s="178"/>
      <c r="B25" s="178"/>
      <c r="C25" s="178"/>
      <c r="D25" s="178"/>
      <c r="E25" s="178"/>
      <c r="F25" s="178"/>
      <c r="G25" s="178"/>
      <c r="H25" s="191"/>
      <c r="I25" s="192"/>
      <c r="J25" s="191"/>
      <c r="K25" s="191"/>
      <c r="L25" s="191"/>
      <c r="M25" s="182"/>
      <c r="N25" s="199"/>
      <c r="O25" s="182"/>
      <c r="P25" s="183">
        <f t="shared" si="0"/>
        <v>0</v>
      </c>
      <c r="Q25" s="183">
        <f t="shared" si="1"/>
        <v>0</v>
      </c>
      <c r="R25" s="178"/>
      <c r="S25" s="178"/>
      <c r="T25" s="178"/>
      <c r="U25" s="178"/>
      <c r="V25" s="178"/>
      <c r="W25" s="178"/>
      <c r="X25" s="178"/>
      <c r="Y25" s="178"/>
      <c r="Z25" s="178"/>
      <c r="AA25" s="178"/>
    </row>
    <row r="26" spans="1:27" ht="21" x14ac:dyDescent="0.25">
      <c r="A26" s="178"/>
      <c r="B26" s="178"/>
      <c r="C26" s="178"/>
      <c r="D26" s="178"/>
      <c r="E26" s="178"/>
      <c r="F26" s="178"/>
      <c r="G26" s="178"/>
      <c r="H26" s="191"/>
      <c r="I26" s="192"/>
      <c r="J26" s="191"/>
      <c r="K26" s="191"/>
      <c r="L26" s="191"/>
      <c r="M26" s="182"/>
      <c r="N26" s="199"/>
      <c r="O26" s="182"/>
      <c r="P26" s="183">
        <f t="shared" si="0"/>
        <v>0</v>
      </c>
      <c r="Q26" s="183">
        <f t="shared" si="1"/>
        <v>0</v>
      </c>
      <c r="R26" s="178"/>
      <c r="S26" s="178"/>
      <c r="T26" s="178"/>
      <c r="U26" s="178"/>
      <c r="V26" s="178"/>
      <c r="W26" s="178"/>
      <c r="X26" s="178"/>
      <c r="Y26" s="178"/>
      <c r="Z26" s="178"/>
      <c r="AA26" s="178"/>
    </row>
    <row r="27" spans="1:27" ht="21" x14ac:dyDescent="0.25">
      <c r="A27" s="178"/>
      <c r="B27" s="178"/>
      <c r="C27" s="178"/>
      <c r="D27" s="178"/>
      <c r="E27" s="178"/>
      <c r="F27" s="178"/>
      <c r="G27" s="178"/>
      <c r="H27" s="191"/>
      <c r="I27" s="192"/>
      <c r="J27" s="191"/>
      <c r="K27" s="191"/>
      <c r="L27" s="191"/>
      <c r="M27" s="182"/>
      <c r="N27" s="199"/>
      <c r="O27" s="182"/>
      <c r="P27" s="183">
        <f t="shared" si="0"/>
        <v>0</v>
      </c>
      <c r="Q27" s="183">
        <f t="shared" si="1"/>
        <v>0</v>
      </c>
      <c r="R27" s="178"/>
      <c r="S27" s="178"/>
      <c r="T27" s="178"/>
      <c r="U27" s="178"/>
      <c r="V27" s="178"/>
      <c r="W27" s="178"/>
      <c r="X27" s="178"/>
      <c r="Y27" s="178"/>
      <c r="Z27" s="178"/>
      <c r="AA27" s="178"/>
    </row>
    <row r="28" spans="1:27" ht="21" x14ac:dyDescent="0.25">
      <c r="A28" s="178"/>
      <c r="B28" s="178"/>
      <c r="C28" s="178"/>
      <c r="D28" s="178"/>
      <c r="E28" s="178"/>
      <c r="F28" s="178"/>
      <c r="G28" s="178"/>
      <c r="H28" s="191"/>
      <c r="I28" s="192"/>
      <c r="J28" s="191"/>
      <c r="K28" s="191"/>
      <c r="L28" s="191"/>
      <c r="M28" s="182"/>
      <c r="N28" s="199"/>
      <c r="O28" s="182"/>
      <c r="P28" s="183">
        <f t="shared" si="0"/>
        <v>0</v>
      </c>
      <c r="Q28" s="183">
        <f t="shared" si="1"/>
        <v>0</v>
      </c>
      <c r="R28" s="178"/>
      <c r="S28" s="178"/>
      <c r="T28" s="178"/>
      <c r="U28" s="178"/>
      <c r="V28" s="178"/>
      <c r="W28" s="178"/>
      <c r="X28" s="178"/>
      <c r="Y28" s="178"/>
      <c r="Z28" s="178"/>
      <c r="AA28" s="178"/>
    </row>
    <row r="29" spans="1:27" ht="21" x14ac:dyDescent="0.25">
      <c r="A29" s="178"/>
      <c r="B29" s="178"/>
      <c r="C29" s="178"/>
      <c r="D29" s="178"/>
      <c r="E29" s="178"/>
      <c r="F29" s="178"/>
      <c r="G29" s="178"/>
      <c r="H29" s="191"/>
      <c r="I29" s="192"/>
      <c r="J29" s="191"/>
      <c r="K29" s="191"/>
      <c r="L29" s="191"/>
      <c r="M29" s="182"/>
      <c r="N29" s="199"/>
      <c r="O29" s="182"/>
      <c r="P29" s="183">
        <f t="shared" si="0"/>
        <v>0</v>
      </c>
      <c r="Q29" s="183">
        <f t="shared" si="1"/>
        <v>0</v>
      </c>
      <c r="R29" s="178"/>
      <c r="S29" s="178"/>
      <c r="T29" s="178"/>
      <c r="U29" s="178"/>
      <c r="V29" s="178"/>
      <c r="W29" s="178"/>
      <c r="X29" s="178"/>
      <c r="Y29" s="178"/>
      <c r="Z29" s="178"/>
      <c r="AA29" s="178"/>
    </row>
    <row r="30" spans="1:27" ht="21" x14ac:dyDescent="0.25">
      <c r="A30" s="178"/>
      <c r="B30" s="178"/>
      <c r="C30" s="178"/>
      <c r="D30" s="178"/>
      <c r="E30" s="178"/>
      <c r="F30" s="178"/>
      <c r="G30" s="178"/>
      <c r="H30" s="191"/>
      <c r="I30" s="192"/>
      <c r="J30" s="191"/>
      <c r="K30" s="191"/>
      <c r="L30" s="191"/>
      <c r="M30" s="182"/>
      <c r="N30" s="199"/>
      <c r="O30" s="182"/>
      <c r="P30" s="183">
        <f t="shared" si="0"/>
        <v>0</v>
      </c>
      <c r="Q30" s="183">
        <f t="shared" si="1"/>
        <v>0</v>
      </c>
      <c r="R30" s="178"/>
      <c r="S30" s="178"/>
      <c r="T30" s="178"/>
      <c r="U30" s="178"/>
      <c r="V30" s="178"/>
      <c r="W30" s="178"/>
      <c r="X30" s="178"/>
      <c r="Y30" s="178"/>
      <c r="Z30" s="178"/>
      <c r="AA30" s="178"/>
    </row>
  </sheetData>
  <sheetProtection formatColumns="0" formatRows="0" autoFilter="0"/>
  <mergeCells count="16">
    <mergeCell ref="A6:M6"/>
    <mergeCell ref="A1:Q1"/>
    <mergeCell ref="A2:M2"/>
    <mergeCell ref="A3:M3"/>
    <mergeCell ref="A4:M4"/>
    <mergeCell ref="A5:M5"/>
    <mergeCell ref="N2:O2"/>
    <mergeCell ref="P2:Q2"/>
    <mergeCell ref="P6:Q6"/>
    <mergeCell ref="N3:O3"/>
    <mergeCell ref="N4:O4"/>
    <mergeCell ref="N5:O5"/>
    <mergeCell ref="N6:O6"/>
    <mergeCell ref="P3:Q3"/>
    <mergeCell ref="P4:Q4"/>
    <mergeCell ref="P5:Q5"/>
  </mergeCells>
  <phoneticPr fontId="2" type="noConversion"/>
  <conditionalFormatting sqref="O8">
    <cfRule type="cellIs" dxfId="245" priority="2" operator="notEqual">
      <formula>0</formula>
    </cfRule>
  </conditionalFormatting>
  <conditionalFormatting sqref="O10:O30">
    <cfRule type="cellIs" dxfId="244" priority="3" stopIfTrue="1" operator="notEqual">
      <formula>0</formula>
    </cfRule>
  </conditionalFormatting>
  <dataValidations count="11">
    <dataValidation allowBlank="1" showErrorMessage="1" promptTitle="Cal OES ONLY" prompt="For Cal OES use only.  Do not enter." sqref="P6" xr:uid="{00000000-0002-0000-0900-000000000000}"/>
    <dataValidation type="list" allowBlank="1" showInputMessage="1" showErrorMessage="1" sqref="F10:F30" xr:uid="{00000000-0002-0000-0900-000001000000}">
      <formula1>"Seminar, Workshop, Tabletop, Game, Drill Attendee, Drill Host, Functional Attendee, Functional Host, Full Scale Attendee, Full Scale Host"</formula1>
    </dataValidation>
    <dataValidation type="list" allowBlank="1" showInputMessage="1" showErrorMessage="1" sqref="D10:D30" xr:uid="{00000000-0002-0000-0900-000002000000}">
      <formula1>DD_Exercise_SubCat</formula1>
    </dataValidation>
    <dataValidation type="list" allowBlank="1" showInputMessage="1" sqref="J10:J30" xr:uid="{00000000-0002-0000-0900-000003000000}">
      <formula1>"Yes, No"</formula1>
    </dataValidation>
    <dataValidation type="list" allowBlank="1" showInputMessage="1" showErrorMessage="1" sqref="B10:B30" xr:uid="{00000000-0002-0000-0900-000004000000}">
      <formula1>"Direct,Subaward"</formula1>
    </dataValidation>
    <dataValidation type="list" allowBlank="1" showInputMessage="1" showErrorMessage="1" sqref="K10:K30" xr:uid="{00000000-0002-0000-0900-000005000000}">
      <formula1>"EHP, Noncompetitive Procurement, N/A"</formula1>
    </dataValidation>
    <dataValidation type="list" allowBlank="1" showInputMessage="1" sqref="A10:A30" xr:uid="{00000000-0002-0000-0900-000006000000}">
      <formula1>"A,B,C,D,E,F,G,H,I,J,K,L,M,N,O,P,Q,R,S,T,U,V,W,X,Y,Z"</formula1>
    </dataValidation>
    <dataValidation type="list" allowBlank="1" showInputMessage="1" showErrorMessage="1" sqref="E10:E30" xr:uid="{00000000-0002-0000-0900-000007000000}">
      <formula1>INDIRECT(VLOOKUP(D10,DD_Exercise_Expenditure_Lookup,2,0))</formula1>
    </dataValidation>
    <dataValidation type="whole" operator="lessThanOrEqual" allowBlank="1" showInputMessage="1" showErrorMessage="1" errorTitle="AMOUNT THIS REQUEST" error="Please enter a dollar amount less than or equal to the available balance for this project.  Use of decimals is not allowed." sqref="O10:O30" xr:uid="{00000000-0002-0000-0900-000008000000}">
      <formula1>M10-N10</formula1>
    </dataValidation>
    <dataValidation type="whole" operator="greaterThanOrEqual" allowBlank="1" showErrorMessage="1" errorTitle="BUDGETED COST" error="Enter the Budged Cost for this project, rounded DOWN to the nearest dollar.  Use of decimals is not allowed." sqref="M10:M30" xr:uid="{00000000-0002-0000-0900-000009000000}">
      <formula1>0</formula1>
    </dataValidation>
    <dataValidation type="list" allowBlank="1" showInputMessage="1" showErrorMessage="1" sqref="P2:Q2" xr:uid="{10A0FF0C-BE7F-4162-B2AF-3E125300C9AD}">
      <formula1>"Application, Modification, Advance, Reimbursement, Final Reimbursement"</formula1>
    </dataValidation>
  </dataValidations>
  <printOptions horizontalCentered="1"/>
  <pageMargins left="0.15" right="0.15" top="0.5" bottom="0.5" header="0.15" footer="0.15"/>
  <pageSetup scale="40"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
    <tabColor rgb="FF96C9F8"/>
    <pageSetUpPr fitToPage="1"/>
  </sheetPr>
  <dimension ref="A1:T20"/>
  <sheetViews>
    <sheetView showGridLines="0" showZeros="0" zoomScale="65" zoomScaleNormal="65" zoomScaleSheetLayoutView="50" workbookViewId="0">
      <pane ySplit="8" topLeftCell="A9" activePane="bottomLeft" state="frozen"/>
      <selection sqref="A1:Q1"/>
      <selection pane="bottomLeft" sqref="A1:J1"/>
    </sheetView>
  </sheetViews>
  <sheetFormatPr defaultColWidth="9.109375" defaultRowHeight="13.2" x14ac:dyDescent="0.25"/>
  <cols>
    <col min="1" max="1" width="12.6640625" customWidth="1"/>
    <col min="2" max="2" width="36.5546875" customWidth="1"/>
    <col min="3" max="3" width="35.33203125" customWidth="1"/>
    <col min="4" max="4" width="39.33203125" customWidth="1"/>
    <col min="5" max="5" width="41.88671875" customWidth="1"/>
    <col min="6" max="10" width="20.6640625" customWidth="1"/>
    <col min="11" max="11" width="20" hidden="1" customWidth="1"/>
    <col min="12" max="13" width="21.6640625" hidden="1" customWidth="1"/>
    <col min="14" max="20" width="15.6640625" hidden="1" customWidth="1"/>
  </cols>
  <sheetData>
    <row r="1" spans="1:20" ht="35.1" customHeight="1" x14ac:dyDescent="0.25">
      <c r="A1" s="792" t="s">
        <v>66</v>
      </c>
      <c r="B1" s="792"/>
      <c r="C1" s="792"/>
      <c r="D1" s="792"/>
      <c r="E1" s="792"/>
      <c r="F1" s="792"/>
      <c r="G1" s="792"/>
      <c r="H1" s="792"/>
      <c r="I1" s="792"/>
      <c r="J1" s="792"/>
      <c r="K1" s="83"/>
      <c r="L1" s="83"/>
      <c r="M1" s="83"/>
      <c r="N1" s="67"/>
      <c r="O1" s="67"/>
      <c r="P1" s="67"/>
      <c r="Q1" s="67"/>
      <c r="R1" s="67"/>
      <c r="S1" s="67"/>
      <c r="T1" s="67"/>
    </row>
    <row r="2" spans="1:20" ht="30" customHeight="1" x14ac:dyDescent="0.35">
      <c r="A2" s="707">
        <f>Facesheet!$C$6</f>
        <v>0</v>
      </c>
      <c r="B2" s="707"/>
      <c r="C2" s="707"/>
      <c r="D2" s="707"/>
      <c r="E2" s="707"/>
      <c r="F2" s="708"/>
      <c r="G2" s="720" t="s">
        <v>325</v>
      </c>
      <c r="H2" s="721"/>
      <c r="I2" s="788"/>
      <c r="J2" s="789"/>
      <c r="K2" s="69"/>
      <c r="L2" s="69"/>
      <c r="M2" s="69"/>
      <c r="N2" s="69"/>
      <c r="O2" s="69"/>
      <c r="P2" s="69"/>
      <c r="Q2" s="69"/>
      <c r="R2" s="69"/>
      <c r="S2" s="69"/>
      <c r="T2" s="69"/>
    </row>
    <row r="3" spans="1:20" ht="30" customHeight="1" x14ac:dyDescent="0.4">
      <c r="A3" s="727">
        <f>Facesheet!$F$2</f>
        <v>0</v>
      </c>
      <c r="B3" s="727"/>
      <c r="C3" s="727"/>
      <c r="D3" s="727"/>
      <c r="E3" s="727"/>
      <c r="F3" s="727"/>
      <c r="G3" s="722" t="s">
        <v>629</v>
      </c>
      <c r="H3" s="795"/>
      <c r="I3" s="788"/>
      <c r="J3" s="789"/>
      <c r="K3" s="67"/>
      <c r="L3" s="67"/>
      <c r="M3" s="67"/>
      <c r="N3" s="67"/>
      <c r="O3" s="67"/>
      <c r="P3" s="67"/>
      <c r="Q3" s="67"/>
      <c r="R3" s="67"/>
      <c r="S3" s="67"/>
      <c r="T3" s="67"/>
    </row>
    <row r="4" spans="1:20" ht="30" customHeight="1" x14ac:dyDescent="0.25">
      <c r="A4" s="736" t="str">
        <f>Facesheet!$J$2</f>
        <v>2023-0006</v>
      </c>
      <c r="B4" s="736"/>
      <c r="C4" s="736"/>
      <c r="D4" s="736"/>
      <c r="E4" s="736"/>
      <c r="F4" s="726"/>
      <c r="G4" s="746" t="s">
        <v>216</v>
      </c>
      <c r="H4" s="746"/>
      <c r="I4" s="790">
        <f>Facesheet!$H$12</f>
        <v>45108</v>
      </c>
      <c r="J4" s="791"/>
      <c r="K4" s="70"/>
      <c r="L4" s="70"/>
      <c r="M4" s="70"/>
      <c r="N4" s="70"/>
      <c r="O4" s="70"/>
      <c r="P4" s="70"/>
      <c r="Q4" s="70"/>
      <c r="R4" s="70"/>
      <c r="S4" s="70"/>
      <c r="T4" s="70"/>
    </row>
    <row r="5" spans="1:20" ht="30" customHeight="1" x14ac:dyDescent="0.25">
      <c r="A5" s="776"/>
      <c r="B5" s="776"/>
      <c r="C5" s="776"/>
      <c r="D5" s="776"/>
      <c r="E5" s="776"/>
      <c r="F5" s="777"/>
      <c r="G5" s="746" t="s">
        <v>217</v>
      </c>
      <c r="H5" s="746"/>
      <c r="I5" s="793">
        <f>Facesheet!$J$12</f>
        <v>45838</v>
      </c>
      <c r="J5" s="793"/>
      <c r="K5" s="71"/>
      <c r="L5" s="71"/>
      <c r="M5" s="71"/>
      <c r="N5" s="71"/>
      <c r="O5" s="71"/>
      <c r="P5" s="71"/>
      <c r="Q5" s="71"/>
      <c r="R5" s="71"/>
      <c r="S5" s="71"/>
      <c r="T5" s="71"/>
    </row>
    <row r="6" spans="1:20" ht="30" customHeight="1" x14ac:dyDescent="0.25">
      <c r="A6" s="794"/>
      <c r="B6" s="794"/>
      <c r="C6" s="794"/>
      <c r="D6" s="794"/>
      <c r="E6" s="794"/>
      <c r="F6" s="749"/>
      <c r="G6" s="744" t="s">
        <v>470</v>
      </c>
      <c r="H6" s="744"/>
      <c r="I6" s="745"/>
      <c r="J6" s="745"/>
      <c r="K6" s="68"/>
      <c r="L6" s="68"/>
      <c r="M6" s="68"/>
      <c r="N6" s="68"/>
      <c r="O6" s="68"/>
      <c r="P6" s="68"/>
      <c r="Q6" s="68"/>
      <c r="R6" s="68"/>
      <c r="S6" s="68"/>
      <c r="T6" s="68"/>
    </row>
    <row r="7" spans="1:20" ht="50.1" customHeight="1" x14ac:dyDescent="0.25">
      <c r="A7" s="466" t="s">
        <v>25</v>
      </c>
      <c r="B7" s="466" t="s">
        <v>75</v>
      </c>
      <c r="C7" s="467" t="s">
        <v>207</v>
      </c>
      <c r="D7" s="467" t="s">
        <v>239</v>
      </c>
      <c r="E7" s="467" t="s">
        <v>60</v>
      </c>
      <c r="F7" s="468" t="s">
        <v>240</v>
      </c>
      <c r="G7" s="468" t="s">
        <v>257</v>
      </c>
      <c r="H7" s="468" t="s">
        <v>237</v>
      </c>
      <c r="I7" s="468" t="s">
        <v>238</v>
      </c>
      <c r="J7" s="469" t="s">
        <v>219</v>
      </c>
      <c r="K7" s="292" t="s">
        <v>439</v>
      </c>
      <c r="L7" s="292" t="s">
        <v>440</v>
      </c>
      <c r="M7" s="292" t="s">
        <v>441</v>
      </c>
      <c r="N7" s="292" t="s">
        <v>442</v>
      </c>
      <c r="O7" s="292" t="s">
        <v>443</v>
      </c>
      <c r="P7" s="292" t="s">
        <v>444</v>
      </c>
      <c r="Q7" s="292" t="s">
        <v>445</v>
      </c>
      <c r="R7" s="292" t="s">
        <v>446</v>
      </c>
      <c r="S7" s="292" t="s">
        <v>447</v>
      </c>
      <c r="T7" s="292" t="s">
        <v>448</v>
      </c>
    </row>
    <row r="8" spans="1:20" ht="21" x14ac:dyDescent="0.25">
      <c r="A8" s="470">
        <v>0</v>
      </c>
      <c r="B8" s="470">
        <v>0</v>
      </c>
      <c r="C8" s="470">
        <v>0</v>
      </c>
      <c r="D8" s="471">
        <v>0</v>
      </c>
      <c r="E8" s="471"/>
      <c r="F8" s="472">
        <f>SUM(RangeCost)</f>
        <v>0</v>
      </c>
      <c r="G8" s="472">
        <f>SUM(RangePrevious)</f>
        <v>0</v>
      </c>
      <c r="H8" s="472">
        <f>SUM(RangeThisRequest)</f>
        <v>0</v>
      </c>
      <c r="I8" s="472">
        <f>SUM(RangeApproved)</f>
        <v>0</v>
      </c>
      <c r="J8" s="472">
        <f>SUM(RangeBalance)</f>
        <v>0</v>
      </c>
      <c r="K8" s="293"/>
      <c r="L8" s="293"/>
      <c r="M8" s="293"/>
      <c r="N8" s="293"/>
      <c r="O8" s="293"/>
      <c r="P8" s="293"/>
      <c r="Q8" s="293"/>
      <c r="R8" s="293"/>
      <c r="S8" s="293"/>
      <c r="T8" s="293"/>
    </row>
    <row r="9" spans="1:20" ht="0.15" customHeight="1" x14ac:dyDescent="0.25">
      <c r="A9" s="263">
        <v>0</v>
      </c>
      <c r="B9" s="263">
        <v>0</v>
      </c>
      <c r="C9" s="263">
        <v>0</v>
      </c>
      <c r="D9" s="264">
        <v>0</v>
      </c>
      <c r="E9" s="264">
        <v>0</v>
      </c>
      <c r="F9" s="295">
        <v>0</v>
      </c>
      <c r="G9" s="296">
        <v>0</v>
      </c>
      <c r="H9" s="296">
        <v>0</v>
      </c>
      <c r="I9" s="297">
        <v>0</v>
      </c>
      <c r="J9" s="297">
        <v>0</v>
      </c>
      <c r="K9" s="294">
        <v>0</v>
      </c>
      <c r="L9" s="294">
        <v>0</v>
      </c>
      <c r="M9" s="294">
        <v>0</v>
      </c>
      <c r="N9" s="294">
        <v>0</v>
      </c>
      <c r="O9" s="294">
        <v>0</v>
      </c>
      <c r="P9" s="294">
        <v>0</v>
      </c>
      <c r="Q9" s="294">
        <v>0</v>
      </c>
      <c r="R9" s="294">
        <v>0</v>
      </c>
      <c r="S9" s="294">
        <v>0</v>
      </c>
      <c r="T9" s="294">
        <v>0</v>
      </c>
    </row>
    <row r="10" spans="1:20" ht="21" x14ac:dyDescent="0.25">
      <c r="A10" s="178"/>
      <c r="B10" s="178"/>
      <c r="C10" s="178"/>
      <c r="D10" s="179"/>
      <c r="E10" s="179"/>
      <c r="F10" s="182"/>
      <c r="G10" s="183"/>
      <c r="H10" s="187"/>
      <c r="I10" s="183">
        <f t="shared" ref="I10:I20" si="0">H10+G10</f>
        <v>0</v>
      </c>
      <c r="J10" s="183">
        <f t="shared" ref="J10:J20" si="1">F10-I10</f>
        <v>0</v>
      </c>
      <c r="K10" s="179"/>
      <c r="L10" s="179"/>
      <c r="M10" s="179"/>
      <c r="N10" s="179"/>
      <c r="O10" s="179"/>
      <c r="P10" s="179"/>
      <c r="Q10" s="179"/>
      <c r="R10" s="179"/>
      <c r="S10" s="179"/>
      <c r="T10" s="179"/>
    </row>
    <row r="11" spans="1:20" ht="21" x14ac:dyDescent="0.25">
      <c r="A11" s="178"/>
      <c r="B11" s="178"/>
      <c r="C11" s="178"/>
      <c r="D11" s="179"/>
      <c r="E11" s="179"/>
      <c r="F11" s="187"/>
      <c r="G11" s="183"/>
      <c r="H11" s="187"/>
      <c r="I11" s="183">
        <f t="shared" si="0"/>
        <v>0</v>
      </c>
      <c r="J11" s="183">
        <f t="shared" si="1"/>
        <v>0</v>
      </c>
      <c r="K11" s="179"/>
      <c r="L11" s="179"/>
      <c r="M11" s="179"/>
      <c r="N11" s="179"/>
      <c r="O11" s="179"/>
      <c r="P11" s="179"/>
      <c r="Q11" s="179"/>
      <c r="R11" s="179"/>
      <c r="S11" s="179"/>
      <c r="T11" s="179"/>
    </row>
    <row r="12" spans="1:20" ht="21" x14ac:dyDescent="0.25">
      <c r="A12" s="178"/>
      <c r="B12" s="178"/>
      <c r="C12" s="178"/>
      <c r="D12" s="179"/>
      <c r="E12" s="179"/>
      <c r="F12" s="187"/>
      <c r="G12" s="183"/>
      <c r="H12" s="187"/>
      <c r="I12" s="183">
        <f t="shared" si="0"/>
        <v>0</v>
      </c>
      <c r="J12" s="183">
        <f t="shared" si="1"/>
        <v>0</v>
      </c>
      <c r="K12" s="179"/>
      <c r="L12" s="179"/>
      <c r="M12" s="179"/>
      <c r="N12" s="179"/>
      <c r="O12" s="179"/>
      <c r="P12" s="179"/>
      <c r="Q12" s="179"/>
      <c r="R12" s="179"/>
      <c r="S12" s="179"/>
      <c r="T12" s="179"/>
    </row>
    <row r="13" spans="1:20" ht="21" x14ac:dyDescent="0.25">
      <c r="A13" s="178"/>
      <c r="B13" s="178"/>
      <c r="C13" s="178"/>
      <c r="D13" s="179"/>
      <c r="E13" s="179"/>
      <c r="F13" s="187"/>
      <c r="G13" s="183"/>
      <c r="H13" s="187"/>
      <c r="I13" s="183">
        <f t="shared" si="0"/>
        <v>0</v>
      </c>
      <c r="J13" s="183">
        <f t="shared" si="1"/>
        <v>0</v>
      </c>
      <c r="K13" s="179"/>
      <c r="L13" s="179"/>
      <c r="M13" s="179"/>
      <c r="N13" s="179"/>
      <c r="O13" s="179"/>
      <c r="P13" s="179"/>
      <c r="Q13" s="179"/>
      <c r="R13" s="179"/>
      <c r="S13" s="179"/>
      <c r="T13" s="179"/>
    </row>
    <row r="14" spans="1:20" ht="21" x14ac:dyDescent="0.25">
      <c r="A14" s="178"/>
      <c r="B14" s="178"/>
      <c r="C14" s="178"/>
      <c r="D14" s="179"/>
      <c r="E14" s="179"/>
      <c r="F14" s="187"/>
      <c r="G14" s="183"/>
      <c r="H14" s="187"/>
      <c r="I14" s="183">
        <f t="shared" si="0"/>
        <v>0</v>
      </c>
      <c r="J14" s="183">
        <f t="shared" si="1"/>
        <v>0</v>
      </c>
      <c r="K14" s="179"/>
      <c r="L14" s="179"/>
      <c r="M14" s="179"/>
      <c r="N14" s="179"/>
      <c r="O14" s="179"/>
      <c r="P14" s="179"/>
      <c r="Q14" s="179"/>
      <c r="R14" s="179"/>
      <c r="S14" s="179"/>
      <c r="T14" s="179"/>
    </row>
    <row r="15" spans="1:20" ht="21" x14ac:dyDescent="0.25">
      <c r="A15" s="178"/>
      <c r="B15" s="178"/>
      <c r="C15" s="178"/>
      <c r="D15" s="179"/>
      <c r="E15" s="179"/>
      <c r="F15" s="187"/>
      <c r="G15" s="183"/>
      <c r="H15" s="187"/>
      <c r="I15" s="183">
        <f t="shared" si="0"/>
        <v>0</v>
      </c>
      <c r="J15" s="183">
        <f t="shared" si="1"/>
        <v>0</v>
      </c>
      <c r="K15" s="179"/>
      <c r="L15" s="179"/>
      <c r="M15" s="179"/>
      <c r="N15" s="179"/>
      <c r="O15" s="179"/>
      <c r="P15" s="179"/>
      <c r="Q15" s="179"/>
      <c r="R15" s="179"/>
      <c r="S15" s="179"/>
      <c r="T15" s="179"/>
    </row>
    <row r="16" spans="1:20" ht="21" x14ac:dyDescent="0.25">
      <c r="A16" s="178"/>
      <c r="B16" s="178"/>
      <c r="C16" s="178"/>
      <c r="D16" s="179"/>
      <c r="E16" s="179"/>
      <c r="F16" s="182"/>
      <c r="G16" s="183"/>
      <c r="H16" s="187"/>
      <c r="I16" s="183">
        <f t="shared" si="0"/>
        <v>0</v>
      </c>
      <c r="J16" s="183">
        <f t="shared" si="1"/>
        <v>0</v>
      </c>
      <c r="K16" s="179"/>
      <c r="L16" s="179"/>
      <c r="M16" s="179"/>
      <c r="N16" s="179"/>
      <c r="O16" s="179"/>
      <c r="P16" s="179"/>
      <c r="Q16" s="179"/>
      <c r="R16" s="179"/>
      <c r="S16" s="179"/>
      <c r="T16" s="179"/>
    </row>
    <row r="17" spans="1:20" ht="21" x14ac:dyDescent="0.25">
      <c r="A17" s="178"/>
      <c r="B17" s="178"/>
      <c r="C17" s="178"/>
      <c r="D17" s="179"/>
      <c r="E17" s="179"/>
      <c r="F17" s="182"/>
      <c r="G17" s="183"/>
      <c r="H17" s="187"/>
      <c r="I17" s="183">
        <f t="shared" si="0"/>
        <v>0</v>
      </c>
      <c r="J17" s="183">
        <f t="shared" si="1"/>
        <v>0</v>
      </c>
      <c r="K17" s="179"/>
      <c r="L17" s="179"/>
      <c r="M17" s="179"/>
      <c r="N17" s="179"/>
      <c r="O17" s="179"/>
      <c r="P17" s="179"/>
      <c r="Q17" s="179"/>
      <c r="R17" s="179"/>
      <c r="S17" s="179"/>
      <c r="T17" s="179"/>
    </row>
    <row r="18" spans="1:20" ht="21" x14ac:dyDescent="0.25">
      <c r="A18" s="178"/>
      <c r="B18" s="178"/>
      <c r="C18" s="178"/>
      <c r="D18" s="179"/>
      <c r="E18" s="179"/>
      <c r="F18" s="182"/>
      <c r="G18" s="183"/>
      <c r="H18" s="187"/>
      <c r="I18" s="183">
        <f t="shared" si="0"/>
        <v>0</v>
      </c>
      <c r="J18" s="183">
        <f t="shared" si="1"/>
        <v>0</v>
      </c>
      <c r="K18" s="179"/>
      <c r="L18" s="179"/>
      <c r="M18" s="179"/>
      <c r="N18" s="179"/>
      <c r="O18" s="179"/>
      <c r="P18" s="179"/>
      <c r="Q18" s="179"/>
      <c r="R18" s="179"/>
      <c r="S18" s="179"/>
      <c r="T18" s="179"/>
    </row>
    <row r="19" spans="1:20" ht="21" x14ac:dyDescent="0.25">
      <c r="A19" s="178"/>
      <c r="B19" s="178"/>
      <c r="C19" s="178"/>
      <c r="D19" s="179"/>
      <c r="E19" s="179"/>
      <c r="F19" s="182"/>
      <c r="G19" s="183"/>
      <c r="H19" s="187"/>
      <c r="I19" s="183">
        <f t="shared" si="0"/>
        <v>0</v>
      </c>
      <c r="J19" s="183">
        <f t="shared" si="1"/>
        <v>0</v>
      </c>
      <c r="K19" s="179"/>
      <c r="L19" s="179"/>
      <c r="M19" s="179"/>
      <c r="N19" s="179"/>
      <c r="O19" s="179"/>
      <c r="P19" s="179"/>
      <c r="Q19" s="179"/>
      <c r="R19" s="179"/>
      <c r="S19" s="179"/>
      <c r="T19" s="179"/>
    </row>
    <row r="20" spans="1:20" ht="21" x14ac:dyDescent="0.25">
      <c r="A20" s="178"/>
      <c r="B20" s="178"/>
      <c r="C20" s="178"/>
      <c r="D20" s="179"/>
      <c r="E20" s="179"/>
      <c r="F20" s="182"/>
      <c r="G20" s="183"/>
      <c r="H20" s="187"/>
      <c r="I20" s="183">
        <f t="shared" si="0"/>
        <v>0</v>
      </c>
      <c r="J20" s="183">
        <f t="shared" si="1"/>
        <v>0</v>
      </c>
      <c r="K20" s="179"/>
      <c r="L20" s="179"/>
      <c r="M20" s="179"/>
      <c r="N20" s="179"/>
      <c r="O20" s="179"/>
      <c r="P20" s="179"/>
      <c r="Q20" s="179"/>
      <c r="R20" s="179"/>
      <c r="S20" s="179"/>
      <c r="T20" s="179"/>
    </row>
  </sheetData>
  <sheetProtection formatColumns="0" formatRows="0" autoFilter="0"/>
  <dataConsolidate link="1"/>
  <mergeCells count="16">
    <mergeCell ref="A6:F6"/>
    <mergeCell ref="I6:J6"/>
    <mergeCell ref="G3:H3"/>
    <mergeCell ref="G4:H4"/>
    <mergeCell ref="G5:H5"/>
    <mergeCell ref="G6:H6"/>
    <mergeCell ref="I3:J3"/>
    <mergeCell ref="G2:H2"/>
    <mergeCell ref="I2:J2"/>
    <mergeCell ref="I4:J4"/>
    <mergeCell ref="A1:J1"/>
    <mergeCell ref="I5:J5"/>
    <mergeCell ref="A2:F2"/>
    <mergeCell ref="A3:F3"/>
    <mergeCell ref="A4:F4"/>
    <mergeCell ref="A5:F5"/>
  </mergeCells>
  <conditionalFormatting sqref="H8">
    <cfRule type="cellIs" dxfId="213" priority="2" operator="notEqual">
      <formula>0</formula>
    </cfRule>
  </conditionalFormatting>
  <conditionalFormatting sqref="H10:H20">
    <cfRule type="cellIs" dxfId="212" priority="3" stopIfTrue="1" operator="notEqual">
      <formula>0</formula>
    </cfRule>
  </conditionalFormatting>
  <dataValidations count="9">
    <dataValidation allowBlank="1" showErrorMessage="1" promptTitle="Cal OES ONLY" prompt="For Cal OES use only.  Do not enter." sqref="I6" xr:uid="{00000000-0002-0000-0A00-000000000000}"/>
    <dataValidation type="list" allowBlank="1" showInputMessage="1" sqref="E10:E20" xr:uid="{00000000-0002-0000-0A00-000001000000}">
      <formula1>"Staffing, Backfill, Overtime, N/A"</formula1>
    </dataValidation>
    <dataValidation type="list" allowBlank="1" showInputMessage="1" showErrorMessage="1" sqref="C10:C20" xr:uid="{00000000-0002-0000-0A00-000002000000}">
      <formula1>"Grant Administration"</formula1>
    </dataValidation>
    <dataValidation type="list" allowBlank="1" showInputMessage="1" showErrorMessage="1" sqref="D10:D20" xr:uid="{00000000-0002-0000-0A00-000003000000}">
      <formula1>"Consultant / Contractor Fee, Staff Salaries, Supplies, Communication Services, Rental / Lease Space Costs, Travel, Utilities"</formula1>
    </dataValidation>
    <dataValidation showInputMessage="1" showErrorMessage="1" sqref="B10:B20" xr:uid="{00000000-0002-0000-0A00-000004000000}"/>
    <dataValidation type="list" allowBlank="1" showInputMessage="1" sqref="A10:A20" xr:uid="{00000000-0002-0000-0A00-000005000000}">
      <formula1>"A,B,C,D,E,F,G,H,I,J,K,L,M,N,O,P,Q,R,S,T,U,V,W,X,Y,Z"</formula1>
    </dataValidation>
    <dataValidation type="whole" operator="greaterThanOrEqual" allowBlank="1" showErrorMessage="1" errorTitle="BUDGETED COST" error="Enter the Budged Cost for this project, rounded DOWN to the nearest dollar.  Use of decimals is not allowed." sqref="F10:F20" xr:uid="{00000000-0002-0000-0A00-000006000000}">
      <formula1>0</formula1>
    </dataValidation>
    <dataValidation type="whole" operator="lessThanOrEqual" allowBlank="1" showInputMessage="1" showErrorMessage="1" errorTitle="AMOUNT THIS REQUEST" error="Please enter a dollar amount less than or equal to the available balance for this project.  Use of decimals is not allowed." sqref="H10:H20" xr:uid="{00000000-0002-0000-0A00-000007000000}">
      <formula1>F10-G10</formula1>
    </dataValidation>
    <dataValidation type="list" allowBlank="1" showInputMessage="1" showErrorMessage="1" sqref="I2:J2" xr:uid="{9AA9137B-4635-4D9A-9D3D-218D79ACE147}">
      <formula1>"Application, Modification, Advance, Reimbursement, Final Reimbursement"</formula1>
    </dataValidation>
  </dataValidations>
  <printOptions horizontalCentered="1"/>
  <pageMargins left="0.15" right="0.15" top="0.5" bottom="0.5" header="0.15" footer="0.15"/>
  <pageSetup scale="51"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tch">
    <tabColor rgb="FFD07734"/>
    <pageSetUpPr fitToPage="1"/>
  </sheetPr>
  <dimension ref="A1:W66"/>
  <sheetViews>
    <sheetView showGridLines="0" showZeros="0" zoomScale="65" zoomScaleNormal="65" zoomScaleSheetLayoutView="50" workbookViewId="0">
      <pane ySplit="8" topLeftCell="A9" activePane="bottomLeft" state="frozen"/>
      <selection sqref="A1:Q1"/>
      <selection pane="bottomLeft" sqref="A1:M1"/>
    </sheetView>
  </sheetViews>
  <sheetFormatPr defaultColWidth="9.109375" defaultRowHeight="13.2" x14ac:dyDescent="0.25"/>
  <cols>
    <col min="1" max="1" width="12.6640625" customWidth="1"/>
    <col min="2" max="2" width="15.6640625" customWidth="1"/>
    <col min="3" max="3" width="40.6640625" customWidth="1"/>
    <col min="4" max="4" width="80.6640625" customWidth="1"/>
    <col min="5" max="5" width="22.109375" customWidth="1"/>
    <col min="6" max="6" width="26.6640625" customWidth="1"/>
    <col min="7" max="7" width="27.88671875" customWidth="1"/>
    <col min="8" max="13" width="20.6640625" customWidth="1"/>
    <col min="14" max="22" width="18.88671875" hidden="1" customWidth="1"/>
    <col min="23" max="23" width="20.109375" hidden="1" customWidth="1"/>
  </cols>
  <sheetData>
    <row r="1" spans="1:23" ht="35.1" customHeight="1" x14ac:dyDescent="0.25">
      <c r="A1" s="796" t="s">
        <v>59</v>
      </c>
      <c r="B1" s="796"/>
      <c r="C1" s="796"/>
      <c r="D1" s="796"/>
      <c r="E1" s="796"/>
      <c r="F1" s="796"/>
      <c r="G1" s="796"/>
      <c r="H1" s="796"/>
      <c r="I1" s="796"/>
      <c r="J1" s="796"/>
      <c r="K1" s="796"/>
      <c r="L1" s="796"/>
      <c r="M1" s="796"/>
      <c r="N1" s="83"/>
      <c r="O1" s="83"/>
      <c r="P1" s="61"/>
      <c r="Q1" s="61"/>
      <c r="R1" s="61"/>
      <c r="S1" s="61"/>
      <c r="T1" s="61"/>
      <c r="U1" s="61"/>
      <c r="V1" s="61"/>
      <c r="W1" s="61"/>
    </row>
    <row r="2" spans="1:23" ht="30" customHeight="1" x14ac:dyDescent="0.35">
      <c r="A2" s="707">
        <f>Facesheet!$C$6</f>
        <v>0</v>
      </c>
      <c r="B2" s="707"/>
      <c r="C2" s="707"/>
      <c r="D2" s="707"/>
      <c r="E2" s="707"/>
      <c r="F2" s="707"/>
      <c r="G2" s="707"/>
      <c r="H2" s="707"/>
      <c r="I2" s="708"/>
      <c r="J2" s="720" t="s">
        <v>325</v>
      </c>
      <c r="K2" s="721"/>
      <c r="L2" s="805" t="s">
        <v>13</v>
      </c>
      <c r="M2" s="806"/>
      <c r="N2" s="62"/>
      <c r="O2" s="62"/>
      <c r="P2" s="62"/>
      <c r="Q2" s="62"/>
      <c r="R2" s="62"/>
      <c r="S2" s="62"/>
      <c r="T2" s="62"/>
      <c r="U2" s="62"/>
      <c r="V2" s="62"/>
      <c r="W2" s="62"/>
    </row>
    <row r="3" spans="1:23" ht="30" customHeight="1" x14ac:dyDescent="0.4">
      <c r="A3" s="797">
        <f>Facesheet!$F$2</f>
        <v>0</v>
      </c>
      <c r="B3" s="798"/>
      <c r="C3" s="798"/>
      <c r="D3" s="798"/>
      <c r="E3" s="798"/>
      <c r="F3" s="798"/>
      <c r="G3" s="798"/>
      <c r="H3" s="798"/>
      <c r="I3" s="798"/>
      <c r="J3" s="722" t="s">
        <v>629</v>
      </c>
      <c r="K3" s="795"/>
      <c r="L3" s="805"/>
      <c r="M3" s="806"/>
      <c r="N3" s="62"/>
      <c r="O3" s="62"/>
      <c r="P3" s="62"/>
      <c r="Q3" s="62"/>
      <c r="R3" s="62"/>
      <c r="S3" s="62"/>
      <c r="T3" s="62"/>
      <c r="U3" s="62"/>
      <c r="V3" s="62"/>
      <c r="W3" s="62"/>
    </row>
    <row r="4" spans="1:23" ht="30" customHeight="1" x14ac:dyDescent="0.25">
      <c r="A4" s="799" t="str">
        <f>Facesheet!$J$2</f>
        <v>2023-0006</v>
      </c>
      <c r="B4" s="800"/>
      <c r="C4" s="800"/>
      <c r="D4" s="800"/>
      <c r="E4" s="800"/>
      <c r="F4" s="800"/>
      <c r="G4" s="800"/>
      <c r="H4" s="800"/>
      <c r="I4" s="801"/>
      <c r="J4" s="746" t="s">
        <v>216</v>
      </c>
      <c r="K4" s="746"/>
      <c r="L4" s="807">
        <f>Facesheet!$H$12</f>
        <v>45108</v>
      </c>
      <c r="M4" s="808"/>
      <c r="N4" s="62"/>
      <c r="O4" s="62"/>
      <c r="P4" s="62"/>
      <c r="Q4" s="62"/>
      <c r="R4" s="62"/>
      <c r="S4" s="62"/>
      <c r="T4" s="62"/>
      <c r="U4" s="62"/>
      <c r="V4" s="62"/>
      <c r="W4" s="62"/>
    </row>
    <row r="5" spans="1:23" ht="30" customHeight="1" x14ac:dyDescent="0.25">
      <c r="A5" s="802"/>
      <c r="B5" s="802"/>
      <c r="C5" s="802"/>
      <c r="D5" s="802"/>
      <c r="E5" s="802"/>
      <c r="F5" s="802"/>
      <c r="G5" s="802"/>
      <c r="H5" s="802"/>
      <c r="I5" s="803"/>
      <c r="J5" s="746" t="s">
        <v>217</v>
      </c>
      <c r="K5" s="746"/>
      <c r="L5" s="809">
        <f>Facesheet!$J$12</f>
        <v>45838</v>
      </c>
      <c r="M5" s="810"/>
      <c r="N5" s="62"/>
      <c r="O5" s="62"/>
      <c r="P5" s="62"/>
      <c r="Q5" s="62"/>
      <c r="R5" s="62"/>
      <c r="S5" s="62"/>
      <c r="T5" s="62"/>
      <c r="U5" s="62"/>
      <c r="V5" s="62"/>
      <c r="W5" s="62"/>
    </row>
    <row r="6" spans="1:23" ht="30" customHeight="1" x14ac:dyDescent="0.25">
      <c r="A6" s="804"/>
      <c r="B6" s="804"/>
      <c r="C6" s="804"/>
      <c r="D6" s="804"/>
      <c r="E6" s="804"/>
      <c r="F6" s="804"/>
      <c r="G6" s="804"/>
      <c r="H6" s="804"/>
      <c r="I6" s="803"/>
      <c r="J6" s="744" t="s">
        <v>470</v>
      </c>
      <c r="K6" s="744"/>
      <c r="L6" s="745"/>
      <c r="M6" s="745"/>
      <c r="N6" s="62"/>
      <c r="O6" s="62"/>
      <c r="P6" s="62"/>
      <c r="Q6" s="62"/>
      <c r="R6" s="62"/>
      <c r="S6" s="62"/>
      <c r="T6" s="62"/>
      <c r="U6" s="62"/>
      <c r="V6" s="62"/>
      <c r="W6" s="62"/>
    </row>
    <row r="7" spans="1:23" ht="50.1" customHeight="1" x14ac:dyDescent="0.25">
      <c r="A7" s="491" t="s">
        <v>25</v>
      </c>
      <c r="B7" s="491" t="s">
        <v>206</v>
      </c>
      <c r="C7" s="491" t="s">
        <v>208</v>
      </c>
      <c r="D7" s="491" t="s">
        <v>154</v>
      </c>
      <c r="E7" s="491" t="s">
        <v>242</v>
      </c>
      <c r="F7" s="491" t="s">
        <v>207</v>
      </c>
      <c r="G7" s="491" t="s">
        <v>270</v>
      </c>
      <c r="H7" s="491" t="s">
        <v>315</v>
      </c>
      <c r="I7" s="491" t="s">
        <v>314</v>
      </c>
      <c r="J7" s="491" t="s">
        <v>271</v>
      </c>
      <c r="K7" s="492" t="s">
        <v>260</v>
      </c>
      <c r="L7" s="491" t="s">
        <v>219</v>
      </c>
      <c r="M7" s="491" t="s">
        <v>261</v>
      </c>
      <c r="N7" s="326" t="s">
        <v>439</v>
      </c>
      <c r="O7" s="326" t="s">
        <v>440</v>
      </c>
      <c r="P7" s="326" t="s">
        <v>441</v>
      </c>
      <c r="Q7" s="326" t="s">
        <v>442</v>
      </c>
      <c r="R7" s="327" t="s">
        <v>443</v>
      </c>
      <c r="S7" s="326" t="s">
        <v>444</v>
      </c>
      <c r="T7" s="326" t="s">
        <v>445</v>
      </c>
      <c r="U7" s="326" t="s">
        <v>446</v>
      </c>
      <c r="V7" s="326" t="s">
        <v>447</v>
      </c>
      <c r="W7" s="326" t="s">
        <v>448</v>
      </c>
    </row>
    <row r="8" spans="1:23" ht="21" x14ac:dyDescent="0.25">
      <c r="A8" s="493">
        <v>0</v>
      </c>
      <c r="B8" s="493">
        <v>0</v>
      </c>
      <c r="C8" s="493">
        <v>0</v>
      </c>
      <c r="D8" s="493">
        <v>0</v>
      </c>
      <c r="E8" s="494">
        <v>0</v>
      </c>
      <c r="F8" s="494">
        <v>0</v>
      </c>
      <c r="G8" s="495"/>
      <c r="H8" s="496">
        <f>SUM(RangeCost)</f>
        <v>0</v>
      </c>
      <c r="I8" s="496">
        <f>SUM(RangePrevious)</f>
        <v>0</v>
      </c>
      <c r="J8" s="496">
        <f>SUM(RangeThisRequest)</f>
        <v>0</v>
      </c>
      <c r="K8" s="496">
        <f>SUM(RangeApproved)</f>
        <v>0</v>
      </c>
      <c r="L8" s="496">
        <f>SUM(RangeBalance)</f>
        <v>0</v>
      </c>
      <c r="M8" s="497">
        <f>ROUNDDOWN(IFERROR(TotalApproved/TotalCost,0),3)</f>
        <v>0</v>
      </c>
      <c r="N8" s="328"/>
      <c r="O8" s="329"/>
      <c r="P8" s="329"/>
      <c r="Q8" s="329"/>
      <c r="R8" s="329"/>
      <c r="S8" s="329"/>
      <c r="T8" s="329"/>
      <c r="U8" s="329"/>
      <c r="V8" s="329"/>
      <c r="W8" s="329"/>
    </row>
    <row r="9" spans="1:23" ht="0.15" customHeight="1" x14ac:dyDescent="0.25">
      <c r="A9" s="331">
        <v>0</v>
      </c>
      <c r="B9" s="331">
        <v>0</v>
      </c>
      <c r="C9" s="331">
        <v>0</v>
      </c>
      <c r="D9" s="331">
        <v>0</v>
      </c>
      <c r="E9" s="331">
        <v>0</v>
      </c>
      <c r="F9" s="332">
        <v>0</v>
      </c>
      <c r="G9" s="331">
        <v>0</v>
      </c>
      <c r="H9" s="333">
        <v>0</v>
      </c>
      <c r="I9" s="334">
        <v>0</v>
      </c>
      <c r="J9" s="334">
        <v>0</v>
      </c>
      <c r="K9" s="335">
        <v>0</v>
      </c>
      <c r="L9" s="335">
        <v>0</v>
      </c>
      <c r="M9" s="336">
        <v>0</v>
      </c>
      <c r="N9" s="330">
        <v>0</v>
      </c>
      <c r="O9" s="330">
        <v>0</v>
      </c>
      <c r="P9" s="330">
        <v>0</v>
      </c>
      <c r="Q9" s="330">
        <v>0</v>
      </c>
      <c r="R9" s="330">
        <v>0</v>
      </c>
      <c r="S9" s="330">
        <v>0</v>
      </c>
      <c r="T9" s="330">
        <v>0</v>
      </c>
      <c r="U9" s="330">
        <v>0</v>
      </c>
      <c r="V9" s="330">
        <v>0</v>
      </c>
      <c r="W9" s="330">
        <v>0</v>
      </c>
    </row>
    <row r="10" spans="1:23" ht="21" x14ac:dyDescent="0.25">
      <c r="A10" s="178"/>
      <c r="B10" s="178"/>
      <c r="C10" s="178"/>
      <c r="D10" s="178"/>
      <c r="E10" s="178"/>
      <c r="F10" s="178"/>
      <c r="G10" s="178"/>
      <c r="H10" s="187"/>
      <c r="I10" s="183"/>
      <c r="J10" s="187"/>
      <c r="K10" s="194">
        <f t="shared" ref="K10:K50" si="0">J10+I10</f>
        <v>0</v>
      </c>
      <c r="L10" s="183">
        <f t="shared" ref="L10:L50" si="1">H10-K10</f>
        <v>0</v>
      </c>
      <c r="M10" s="185">
        <f t="shared" ref="M10:M50" si="2">ROUNDDOWN(IFERROR(K10/H10, 0),3)</f>
        <v>0</v>
      </c>
      <c r="N10" s="195"/>
      <c r="O10" s="178"/>
      <c r="P10" s="178"/>
      <c r="Q10" s="178"/>
      <c r="R10" s="178"/>
      <c r="S10" s="178"/>
      <c r="T10" s="178"/>
      <c r="U10" s="178"/>
      <c r="V10" s="178"/>
      <c r="W10" s="178"/>
    </row>
    <row r="11" spans="1:23" ht="21" x14ac:dyDescent="0.25">
      <c r="A11" s="178"/>
      <c r="B11" s="178"/>
      <c r="C11" s="178"/>
      <c r="D11" s="178"/>
      <c r="E11" s="178"/>
      <c r="F11" s="178"/>
      <c r="G11" s="178"/>
      <c r="H11" s="187"/>
      <c r="I11" s="183"/>
      <c r="J11" s="187"/>
      <c r="K11" s="194">
        <f t="shared" si="0"/>
        <v>0</v>
      </c>
      <c r="L11" s="183">
        <f t="shared" si="1"/>
        <v>0</v>
      </c>
      <c r="M11" s="185">
        <f t="shared" si="2"/>
        <v>0</v>
      </c>
      <c r="N11" s="195"/>
      <c r="O11" s="178"/>
      <c r="P11" s="178"/>
      <c r="Q11" s="178"/>
      <c r="R11" s="178"/>
      <c r="S11" s="178"/>
      <c r="T11" s="178"/>
      <c r="U11" s="178"/>
      <c r="V11" s="178"/>
      <c r="W11" s="178"/>
    </row>
    <row r="12" spans="1:23" s="411" customFormat="1" ht="21" x14ac:dyDescent="0.25">
      <c r="A12" s="178"/>
      <c r="B12" s="178"/>
      <c r="C12" s="178"/>
      <c r="D12" s="178"/>
      <c r="E12" s="178"/>
      <c r="F12" s="178"/>
      <c r="G12" s="178"/>
      <c r="H12" s="187"/>
      <c r="I12" s="183"/>
      <c r="J12" s="187"/>
      <c r="K12" s="194">
        <f t="shared" si="0"/>
        <v>0</v>
      </c>
      <c r="L12" s="183">
        <f t="shared" si="1"/>
        <v>0</v>
      </c>
      <c r="M12" s="185">
        <f t="shared" si="2"/>
        <v>0</v>
      </c>
      <c r="N12" s="195"/>
      <c r="O12" s="178"/>
      <c r="P12" s="178"/>
      <c r="Q12" s="178"/>
      <c r="R12" s="178"/>
      <c r="S12" s="178"/>
      <c r="T12" s="178"/>
      <c r="U12" s="178"/>
      <c r="V12" s="178"/>
      <c r="W12" s="178"/>
    </row>
    <row r="13" spans="1:23" s="411" customFormat="1" ht="21" x14ac:dyDescent="0.25">
      <c r="A13" s="516"/>
      <c r="B13" s="516"/>
      <c r="C13" s="516"/>
      <c r="D13" s="516"/>
      <c r="E13" s="516"/>
      <c r="F13" s="516"/>
      <c r="G13" s="516"/>
      <c r="H13" s="522"/>
      <c r="I13" s="523"/>
      <c r="J13" s="522"/>
      <c r="K13" s="521">
        <f t="shared" si="0"/>
        <v>0</v>
      </c>
      <c r="L13" s="523">
        <f t="shared" si="1"/>
        <v>0</v>
      </c>
      <c r="M13" s="524">
        <f t="shared" si="2"/>
        <v>0</v>
      </c>
      <c r="N13" s="525"/>
      <c r="O13" s="516"/>
      <c r="P13" s="516"/>
      <c r="Q13" s="516"/>
      <c r="R13" s="516"/>
      <c r="S13" s="516"/>
      <c r="T13" s="516"/>
      <c r="U13" s="516"/>
      <c r="V13" s="516"/>
      <c r="W13" s="516"/>
    </row>
    <row r="14" spans="1:23" s="411" customFormat="1" ht="21" x14ac:dyDescent="0.25">
      <c r="A14" s="516"/>
      <c r="B14" s="516"/>
      <c r="C14" s="516"/>
      <c r="D14" s="516"/>
      <c r="E14" s="516"/>
      <c r="F14" s="516"/>
      <c r="G14" s="516"/>
      <c r="H14" s="522"/>
      <c r="I14" s="523"/>
      <c r="J14" s="522"/>
      <c r="K14" s="521">
        <f t="shared" si="0"/>
        <v>0</v>
      </c>
      <c r="L14" s="523">
        <f t="shared" si="1"/>
        <v>0</v>
      </c>
      <c r="M14" s="524">
        <f t="shared" si="2"/>
        <v>0</v>
      </c>
      <c r="N14" s="525"/>
      <c r="O14" s="516"/>
      <c r="P14" s="516"/>
      <c r="Q14" s="516"/>
      <c r="R14" s="516"/>
      <c r="S14" s="516"/>
      <c r="T14" s="516"/>
      <c r="U14" s="516"/>
      <c r="V14" s="516"/>
      <c r="W14" s="516"/>
    </row>
    <row r="15" spans="1:23" s="411" customFormat="1" ht="21" x14ac:dyDescent="0.25">
      <c r="A15" s="516"/>
      <c r="B15" s="516"/>
      <c r="C15" s="516"/>
      <c r="D15" s="516"/>
      <c r="E15" s="516"/>
      <c r="F15" s="516"/>
      <c r="G15" s="516"/>
      <c r="H15" s="522"/>
      <c r="I15" s="523"/>
      <c r="J15" s="522"/>
      <c r="K15" s="521">
        <f t="shared" si="0"/>
        <v>0</v>
      </c>
      <c r="L15" s="523">
        <f t="shared" si="1"/>
        <v>0</v>
      </c>
      <c r="M15" s="524">
        <f t="shared" si="2"/>
        <v>0</v>
      </c>
      <c r="N15" s="525"/>
      <c r="O15" s="516"/>
      <c r="P15" s="516"/>
      <c r="Q15" s="516"/>
      <c r="R15" s="516"/>
      <c r="S15" s="516"/>
      <c r="T15" s="516"/>
      <c r="U15" s="516"/>
      <c r="V15" s="516"/>
      <c r="W15" s="516"/>
    </row>
    <row r="16" spans="1:23" s="411" customFormat="1" ht="21" x14ac:dyDescent="0.25">
      <c r="A16" s="516"/>
      <c r="B16" s="516"/>
      <c r="C16" s="516"/>
      <c r="D16" s="516"/>
      <c r="E16" s="516"/>
      <c r="F16" s="516"/>
      <c r="G16" s="516"/>
      <c r="H16" s="522"/>
      <c r="I16" s="523"/>
      <c r="J16" s="522"/>
      <c r="K16" s="521">
        <f t="shared" si="0"/>
        <v>0</v>
      </c>
      <c r="L16" s="523">
        <f t="shared" si="1"/>
        <v>0</v>
      </c>
      <c r="M16" s="524">
        <f t="shared" si="2"/>
        <v>0</v>
      </c>
      <c r="N16" s="525"/>
      <c r="O16" s="516"/>
      <c r="P16" s="516"/>
      <c r="Q16" s="516"/>
      <c r="R16" s="516"/>
      <c r="S16" s="516"/>
      <c r="T16" s="516"/>
      <c r="U16" s="516"/>
      <c r="V16" s="516"/>
      <c r="W16" s="516"/>
    </row>
    <row r="17" spans="1:23" s="411" customFormat="1" ht="21" x14ac:dyDescent="0.25">
      <c r="A17" s="516"/>
      <c r="B17" s="516"/>
      <c r="C17" s="516"/>
      <c r="D17" s="516"/>
      <c r="E17" s="516"/>
      <c r="F17" s="516"/>
      <c r="G17" s="516"/>
      <c r="H17" s="522"/>
      <c r="I17" s="523"/>
      <c r="J17" s="522"/>
      <c r="K17" s="521">
        <f t="shared" si="0"/>
        <v>0</v>
      </c>
      <c r="L17" s="523">
        <f t="shared" si="1"/>
        <v>0</v>
      </c>
      <c r="M17" s="524">
        <f t="shared" si="2"/>
        <v>0</v>
      </c>
      <c r="N17" s="525"/>
      <c r="O17" s="516"/>
      <c r="P17" s="516"/>
      <c r="Q17" s="516"/>
      <c r="R17" s="516"/>
      <c r="S17" s="516"/>
      <c r="T17" s="516"/>
      <c r="U17" s="516"/>
      <c r="V17" s="516"/>
      <c r="W17" s="516"/>
    </row>
    <row r="18" spans="1:23" s="411" customFormat="1" ht="21" x14ac:dyDescent="0.25">
      <c r="A18" s="516"/>
      <c r="B18" s="516"/>
      <c r="C18" s="516"/>
      <c r="D18" s="516"/>
      <c r="E18" s="516"/>
      <c r="F18" s="516"/>
      <c r="G18" s="516"/>
      <c r="H18" s="522"/>
      <c r="I18" s="523"/>
      <c r="J18" s="522"/>
      <c r="K18" s="521">
        <f t="shared" si="0"/>
        <v>0</v>
      </c>
      <c r="L18" s="523">
        <f t="shared" si="1"/>
        <v>0</v>
      </c>
      <c r="M18" s="524">
        <f t="shared" si="2"/>
        <v>0</v>
      </c>
      <c r="N18" s="525"/>
      <c r="O18" s="516"/>
      <c r="P18" s="516"/>
      <c r="Q18" s="516"/>
      <c r="R18" s="516"/>
      <c r="S18" s="516"/>
      <c r="T18" s="516"/>
      <c r="U18" s="516"/>
      <c r="V18" s="516"/>
      <c r="W18" s="516"/>
    </row>
    <row r="19" spans="1:23" s="411" customFormat="1" ht="21" x14ac:dyDescent="0.25">
      <c r="A19" s="516"/>
      <c r="B19" s="516"/>
      <c r="C19" s="516"/>
      <c r="D19" s="516"/>
      <c r="E19" s="516"/>
      <c r="F19" s="516"/>
      <c r="G19" s="516"/>
      <c r="H19" s="522"/>
      <c r="I19" s="523"/>
      <c r="J19" s="522"/>
      <c r="K19" s="521">
        <f t="shared" si="0"/>
        <v>0</v>
      </c>
      <c r="L19" s="523">
        <f t="shared" si="1"/>
        <v>0</v>
      </c>
      <c r="M19" s="524">
        <f t="shared" si="2"/>
        <v>0</v>
      </c>
      <c r="N19" s="525"/>
      <c r="O19" s="516"/>
      <c r="P19" s="516"/>
      <c r="Q19" s="516"/>
      <c r="R19" s="516"/>
      <c r="S19" s="516"/>
      <c r="T19" s="516"/>
      <c r="U19" s="516"/>
      <c r="V19" s="516"/>
      <c r="W19" s="516"/>
    </row>
    <row r="20" spans="1:23" s="411" customFormat="1" ht="21" x14ac:dyDescent="0.25">
      <c r="A20" s="516"/>
      <c r="B20" s="516"/>
      <c r="C20" s="516"/>
      <c r="D20" s="516"/>
      <c r="E20" s="516"/>
      <c r="F20" s="516"/>
      <c r="G20" s="516"/>
      <c r="H20" s="522"/>
      <c r="I20" s="523"/>
      <c r="J20" s="522"/>
      <c r="K20" s="521">
        <f t="shared" si="0"/>
        <v>0</v>
      </c>
      <c r="L20" s="523">
        <f t="shared" si="1"/>
        <v>0</v>
      </c>
      <c r="M20" s="524">
        <f t="shared" si="2"/>
        <v>0</v>
      </c>
      <c r="N20" s="525"/>
      <c r="O20" s="516"/>
      <c r="P20" s="516"/>
      <c r="Q20" s="516"/>
      <c r="R20" s="516"/>
      <c r="S20" s="516"/>
      <c r="T20" s="516"/>
      <c r="U20" s="516"/>
      <c r="V20" s="516"/>
      <c r="W20" s="516"/>
    </row>
    <row r="21" spans="1:23" s="411" customFormat="1" ht="21" x14ac:dyDescent="0.25">
      <c r="A21" s="516"/>
      <c r="B21" s="516"/>
      <c r="C21" s="516"/>
      <c r="D21" s="516"/>
      <c r="E21" s="516"/>
      <c r="F21" s="516"/>
      <c r="G21" s="516"/>
      <c r="H21" s="522"/>
      <c r="I21" s="523"/>
      <c r="J21" s="522"/>
      <c r="K21" s="521">
        <f t="shared" si="0"/>
        <v>0</v>
      </c>
      <c r="L21" s="523">
        <f t="shared" si="1"/>
        <v>0</v>
      </c>
      <c r="M21" s="524">
        <f t="shared" si="2"/>
        <v>0</v>
      </c>
      <c r="N21" s="525"/>
      <c r="O21" s="516"/>
      <c r="P21" s="516"/>
      <c r="Q21" s="516"/>
      <c r="R21" s="516"/>
      <c r="S21" s="516"/>
      <c r="T21" s="516"/>
      <c r="U21" s="516"/>
      <c r="V21" s="516"/>
      <c r="W21" s="516"/>
    </row>
    <row r="22" spans="1:23" s="411" customFormat="1" ht="21" x14ac:dyDescent="0.25">
      <c r="A22" s="516"/>
      <c r="B22" s="516"/>
      <c r="C22" s="516"/>
      <c r="D22" s="516"/>
      <c r="E22" s="516"/>
      <c r="F22" s="516"/>
      <c r="G22" s="516"/>
      <c r="H22" s="522"/>
      <c r="I22" s="523"/>
      <c r="J22" s="522"/>
      <c r="K22" s="521">
        <f t="shared" si="0"/>
        <v>0</v>
      </c>
      <c r="L22" s="523">
        <f t="shared" si="1"/>
        <v>0</v>
      </c>
      <c r="M22" s="524">
        <f t="shared" si="2"/>
        <v>0</v>
      </c>
      <c r="N22" s="525"/>
      <c r="O22" s="516"/>
      <c r="P22" s="516"/>
      <c r="Q22" s="516"/>
      <c r="R22" s="516"/>
      <c r="S22" s="516"/>
      <c r="T22" s="516"/>
      <c r="U22" s="516"/>
      <c r="V22" s="516"/>
      <c r="W22" s="516"/>
    </row>
    <row r="23" spans="1:23" s="411" customFormat="1" ht="21" x14ac:dyDescent="0.25">
      <c r="A23" s="516"/>
      <c r="B23" s="516"/>
      <c r="C23" s="516"/>
      <c r="D23" s="516"/>
      <c r="E23" s="516"/>
      <c r="F23" s="516"/>
      <c r="G23" s="516"/>
      <c r="H23" s="522"/>
      <c r="I23" s="523"/>
      <c r="J23" s="522"/>
      <c r="K23" s="521">
        <f t="shared" si="0"/>
        <v>0</v>
      </c>
      <c r="L23" s="523">
        <f t="shared" si="1"/>
        <v>0</v>
      </c>
      <c r="M23" s="524">
        <f t="shared" si="2"/>
        <v>0</v>
      </c>
      <c r="N23" s="525"/>
      <c r="O23" s="516"/>
      <c r="P23" s="516"/>
      <c r="Q23" s="516"/>
      <c r="R23" s="516"/>
      <c r="S23" s="516"/>
      <c r="T23" s="516"/>
      <c r="U23" s="516"/>
      <c r="V23" s="516"/>
      <c r="W23" s="516"/>
    </row>
    <row r="24" spans="1:23" s="411" customFormat="1" ht="21" x14ac:dyDescent="0.25">
      <c r="A24" s="516"/>
      <c r="B24" s="516"/>
      <c r="C24" s="516"/>
      <c r="D24" s="516"/>
      <c r="E24" s="516"/>
      <c r="F24" s="516"/>
      <c r="G24" s="516"/>
      <c r="H24" s="522"/>
      <c r="I24" s="523"/>
      <c r="J24" s="522"/>
      <c r="K24" s="521">
        <f t="shared" si="0"/>
        <v>0</v>
      </c>
      <c r="L24" s="523">
        <f t="shared" si="1"/>
        <v>0</v>
      </c>
      <c r="M24" s="524">
        <f t="shared" si="2"/>
        <v>0</v>
      </c>
      <c r="N24" s="525"/>
      <c r="O24" s="516"/>
      <c r="P24" s="516"/>
      <c r="Q24" s="516"/>
      <c r="R24" s="516"/>
      <c r="S24" s="516"/>
      <c r="T24" s="516"/>
      <c r="U24" s="516"/>
      <c r="V24" s="516"/>
      <c r="W24" s="516"/>
    </row>
    <row r="25" spans="1:23" s="411" customFormat="1" ht="21" x14ac:dyDescent="0.25">
      <c r="A25" s="516"/>
      <c r="B25" s="516"/>
      <c r="C25" s="516"/>
      <c r="D25" s="516"/>
      <c r="E25" s="516"/>
      <c r="F25" s="516"/>
      <c r="G25" s="516"/>
      <c r="H25" s="522"/>
      <c r="I25" s="523"/>
      <c r="J25" s="522"/>
      <c r="K25" s="521">
        <f t="shared" si="0"/>
        <v>0</v>
      </c>
      <c r="L25" s="523">
        <f t="shared" si="1"/>
        <v>0</v>
      </c>
      <c r="M25" s="524">
        <f t="shared" si="2"/>
        <v>0</v>
      </c>
      <c r="N25" s="525"/>
      <c r="O25" s="516"/>
      <c r="P25" s="516"/>
      <c r="Q25" s="516"/>
      <c r="R25" s="516"/>
      <c r="S25" s="516"/>
      <c r="T25" s="516"/>
      <c r="U25" s="516"/>
      <c r="V25" s="516"/>
      <c r="W25" s="516"/>
    </row>
    <row r="26" spans="1:23" s="411" customFormat="1" ht="21" x14ac:dyDescent="0.25">
      <c r="A26" s="178"/>
      <c r="B26" s="178"/>
      <c r="C26" s="178"/>
      <c r="D26" s="178"/>
      <c r="E26" s="178"/>
      <c r="F26" s="178"/>
      <c r="G26" s="178"/>
      <c r="H26" s="187"/>
      <c r="I26" s="183"/>
      <c r="J26" s="187"/>
      <c r="K26" s="194">
        <f t="shared" si="0"/>
        <v>0</v>
      </c>
      <c r="L26" s="183">
        <f t="shared" si="1"/>
        <v>0</v>
      </c>
      <c r="M26" s="185">
        <f t="shared" si="2"/>
        <v>0</v>
      </c>
      <c r="N26" s="195"/>
      <c r="O26" s="178"/>
      <c r="P26" s="178"/>
      <c r="Q26" s="178"/>
      <c r="R26" s="178"/>
      <c r="S26" s="178"/>
      <c r="T26" s="178"/>
      <c r="U26" s="178"/>
      <c r="V26" s="178"/>
      <c r="W26" s="178"/>
    </row>
    <row r="27" spans="1:23" s="411" customFormat="1" ht="21" x14ac:dyDescent="0.25">
      <c r="A27" s="178"/>
      <c r="B27" s="178"/>
      <c r="C27" s="178"/>
      <c r="D27" s="178"/>
      <c r="E27" s="178"/>
      <c r="F27" s="178"/>
      <c r="G27" s="178"/>
      <c r="H27" s="187"/>
      <c r="I27" s="183"/>
      <c r="J27" s="187"/>
      <c r="K27" s="194">
        <f t="shared" si="0"/>
        <v>0</v>
      </c>
      <c r="L27" s="183">
        <f t="shared" si="1"/>
        <v>0</v>
      </c>
      <c r="M27" s="185">
        <f t="shared" si="2"/>
        <v>0</v>
      </c>
      <c r="N27" s="195"/>
      <c r="O27" s="178"/>
      <c r="P27" s="178"/>
      <c r="Q27" s="178"/>
      <c r="R27" s="178"/>
      <c r="S27" s="178"/>
      <c r="T27" s="178"/>
      <c r="U27" s="178"/>
      <c r="V27" s="178"/>
      <c r="W27" s="178"/>
    </row>
    <row r="28" spans="1:23" s="411" customFormat="1" ht="21" x14ac:dyDescent="0.25">
      <c r="A28" s="178"/>
      <c r="B28" s="178"/>
      <c r="C28" s="178"/>
      <c r="D28" s="178"/>
      <c r="E28" s="178"/>
      <c r="F28" s="178"/>
      <c r="G28" s="178"/>
      <c r="H28" s="187"/>
      <c r="I28" s="183"/>
      <c r="J28" s="187"/>
      <c r="K28" s="194">
        <f t="shared" si="0"/>
        <v>0</v>
      </c>
      <c r="L28" s="183">
        <f t="shared" si="1"/>
        <v>0</v>
      </c>
      <c r="M28" s="185">
        <f t="shared" si="2"/>
        <v>0</v>
      </c>
      <c r="N28" s="195"/>
      <c r="O28" s="178"/>
      <c r="P28" s="178"/>
      <c r="Q28" s="178"/>
      <c r="R28" s="178"/>
      <c r="S28" s="178"/>
      <c r="T28" s="178"/>
      <c r="U28" s="178"/>
      <c r="V28" s="178"/>
      <c r="W28" s="178"/>
    </row>
    <row r="29" spans="1:23" s="411" customFormat="1" ht="21" x14ac:dyDescent="0.25">
      <c r="A29" s="178"/>
      <c r="B29" s="178"/>
      <c r="C29" s="178"/>
      <c r="D29" s="178"/>
      <c r="E29" s="178"/>
      <c r="F29" s="178"/>
      <c r="G29" s="178"/>
      <c r="H29" s="187"/>
      <c r="I29" s="183"/>
      <c r="J29" s="187"/>
      <c r="K29" s="194">
        <f t="shared" si="0"/>
        <v>0</v>
      </c>
      <c r="L29" s="183">
        <f t="shared" si="1"/>
        <v>0</v>
      </c>
      <c r="M29" s="185">
        <f t="shared" si="2"/>
        <v>0</v>
      </c>
      <c r="N29" s="195"/>
      <c r="O29" s="178"/>
      <c r="P29" s="178"/>
      <c r="Q29" s="178"/>
      <c r="R29" s="178"/>
      <c r="S29" s="178"/>
      <c r="T29" s="178"/>
      <c r="U29" s="178"/>
      <c r="V29" s="178"/>
      <c r="W29" s="178"/>
    </row>
    <row r="30" spans="1:23" s="411" customFormat="1" ht="21" x14ac:dyDescent="0.25">
      <c r="A30" s="178"/>
      <c r="B30" s="178"/>
      <c r="C30" s="178"/>
      <c r="D30" s="178"/>
      <c r="E30" s="178"/>
      <c r="F30" s="178"/>
      <c r="G30" s="178"/>
      <c r="H30" s="187"/>
      <c r="I30" s="183"/>
      <c r="J30" s="187"/>
      <c r="K30" s="194">
        <f t="shared" si="0"/>
        <v>0</v>
      </c>
      <c r="L30" s="183">
        <f t="shared" si="1"/>
        <v>0</v>
      </c>
      <c r="M30" s="185">
        <f t="shared" si="2"/>
        <v>0</v>
      </c>
      <c r="N30" s="195"/>
      <c r="O30" s="178"/>
      <c r="P30" s="178"/>
      <c r="Q30" s="178"/>
      <c r="R30" s="178"/>
      <c r="S30" s="178"/>
      <c r="T30" s="178"/>
      <c r="U30" s="178"/>
      <c r="V30" s="178"/>
      <c r="W30" s="178"/>
    </row>
    <row r="31" spans="1:23" s="411" customFormat="1" ht="21" x14ac:dyDescent="0.25">
      <c r="A31" s="178"/>
      <c r="B31" s="178"/>
      <c r="C31" s="178"/>
      <c r="D31" s="178"/>
      <c r="E31" s="178"/>
      <c r="F31" s="178"/>
      <c r="G31" s="178"/>
      <c r="H31" s="187"/>
      <c r="I31" s="183"/>
      <c r="J31" s="187"/>
      <c r="K31" s="194">
        <f t="shared" si="0"/>
        <v>0</v>
      </c>
      <c r="L31" s="183">
        <f t="shared" si="1"/>
        <v>0</v>
      </c>
      <c r="M31" s="185">
        <f t="shared" si="2"/>
        <v>0</v>
      </c>
      <c r="N31" s="195"/>
      <c r="O31" s="178"/>
      <c r="P31" s="178"/>
      <c r="Q31" s="178"/>
      <c r="R31" s="178"/>
      <c r="S31" s="178"/>
      <c r="T31" s="178"/>
      <c r="U31" s="178"/>
      <c r="V31" s="178"/>
      <c r="W31" s="178"/>
    </row>
    <row r="32" spans="1:23" s="411" customFormat="1" ht="21" x14ac:dyDescent="0.25">
      <c r="A32" s="178"/>
      <c r="B32" s="178"/>
      <c r="C32" s="178"/>
      <c r="D32" s="178"/>
      <c r="E32" s="178"/>
      <c r="F32" s="178"/>
      <c r="G32" s="178"/>
      <c r="H32" s="187"/>
      <c r="I32" s="183"/>
      <c r="J32" s="187"/>
      <c r="K32" s="194">
        <f t="shared" si="0"/>
        <v>0</v>
      </c>
      <c r="L32" s="183">
        <f t="shared" si="1"/>
        <v>0</v>
      </c>
      <c r="M32" s="185">
        <f t="shared" si="2"/>
        <v>0</v>
      </c>
      <c r="N32" s="195"/>
      <c r="O32" s="178"/>
      <c r="P32" s="178"/>
      <c r="Q32" s="178"/>
      <c r="R32" s="178"/>
      <c r="S32" s="178"/>
      <c r="T32" s="178"/>
      <c r="U32" s="178"/>
      <c r="V32" s="178"/>
      <c r="W32" s="178"/>
    </row>
    <row r="33" spans="1:23" s="411" customFormat="1" ht="21" x14ac:dyDescent="0.25">
      <c r="A33" s="178"/>
      <c r="B33" s="178"/>
      <c r="C33" s="178"/>
      <c r="D33" s="178"/>
      <c r="E33" s="178"/>
      <c r="F33" s="178"/>
      <c r="G33" s="178"/>
      <c r="H33" s="187"/>
      <c r="I33" s="183"/>
      <c r="J33" s="187"/>
      <c r="K33" s="194">
        <f t="shared" si="0"/>
        <v>0</v>
      </c>
      <c r="L33" s="183">
        <f t="shared" si="1"/>
        <v>0</v>
      </c>
      <c r="M33" s="185">
        <f t="shared" si="2"/>
        <v>0</v>
      </c>
      <c r="N33" s="195"/>
      <c r="O33" s="178"/>
      <c r="P33" s="178"/>
      <c r="Q33" s="178"/>
      <c r="R33" s="178"/>
      <c r="S33" s="178"/>
      <c r="T33" s="178"/>
      <c r="U33" s="178"/>
      <c r="V33" s="178"/>
      <c r="W33" s="178"/>
    </row>
    <row r="34" spans="1:23" s="411" customFormat="1" ht="21" x14ac:dyDescent="0.25">
      <c r="A34" s="178"/>
      <c r="B34" s="178"/>
      <c r="C34" s="178"/>
      <c r="D34" s="178"/>
      <c r="E34" s="178"/>
      <c r="F34" s="178"/>
      <c r="G34" s="178"/>
      <c r="H34" s="187"/>
      <c r="I34" s="183"/>
      <c r="J34" s="187"/>
      <c r="K34" s="194">
        <f t="shared" si="0"/>
        <v>0</v>
      </c>
      <c r="L34" s="183">
        <f t="shared" si="1"/>
        <v>0</v>
      </c>
      <c r="M34" s="185">
        <f t="shared" si="2"/>
        <v>0</v>
      </c>
      <c r="N34" s="195"/>
      <c r="O34" s="178"/>
      <c r="P34" s="178"/>
      <c r="Q34" s="178"/>
      <c r="R34" s="178"/>
      <c r="S34" s="178"/>
      <c r="T34" s="178"/>
      <c r="U34" s="178"/>
      <c r="V34" s="178"/>
      <c r="W34" s="178"/>
    </row>
    <row r="35" spans="1:23" s="411" customFormat="1" ht="21" x14ac:dyDescent="0.25">
      <c r="A35" s="178"/>
      <c r="B35" s="178"/>
      <c r="C35" s="178"/>
      <c r="D35" s="178"/>
      <c r="E35" s="178"/>
      <c r="F35" s="178"/>
      <c r="G35" s="178"/>
      <c r="H35" s="187"/>
      <c r="I35" s="183"/>
      <c r="J35" s="187"/>
      <c r="K35" s="194">
        <f t="shared" si="0"/>
        <v>0</v>
      </c>
      <c r="L35" s="183">
        <f t="shared" si="1"/>
        <v>0</v>
      </c>
      <c r="M35" s="185">
        <f t="shared" si="2"/>
        <v>0</v>
      </c>
      <c r="N35" s="195"/>
      <c r="O35" s="178"/>
      <c r="P35" s="178"/>
      <c r="Q35" s="178"/>
      <c r="R35" s="178"/>
      <c r="S35" s="178"/>
      <c r="T35" s="178"/>
      <c r="U35" s="178"/>
      <c r="V35" s="178"/>
      <c r="W35" s="178"/>
    </row>
    <row r="36" spans="1:23" s="411" customFormat="1" ht="21" x14ac:dyDescent="0.25">
      <c r="A36" s="178"/>
      <c r="B36" s="178"/>
      <c r="C36" s="178"/>
      <c r="D36" s="178"/>
      <c r="E36" s="178"/>
      <c r="F36" s="178"/>
      <c r="G36" s="178"/>
      <c r="H36" s="187"/>
      <c r="I36" s="183"/>
      <c r="J36" s="187"/>
      <c r="K36" s="194">
        <f t="shared" si="0"/>
        <v>0</v>
      </c>
      <c r="L36" s="183">
        <f t="shared" si="1"/>
        <v>0</v>
      </c>
      <c r="M36" s="185">
        <f t="shared" si="2"/>
        <v>0</v>
      </c>
      <c r="N36" s="195"/>
      <c r="O36" s="178"/>
      <c r="P36" s="178"/>
      <c r="Q36" s="178"/>
      <c r="R36" s="178"/>
      <c r="S36" s="178"/>
      <c r="T36" s="178"/>
      <c r="U36" s="178"/>
      <c r="V36" s="178"/>
      <c r="W36" s="178"/>
    </row>
    <row r="37" spans="1:23" s="411" customFormat="1" ht="21" x14ac:dyDescent="0.25">
      <c r="A37" s="178"/>
      <c r="B37" s="178"/>
      <c r="C37" s="178"/>
      <c r="D37" s="178"/>
      <c r="E37" s="178"/>
      <c r="F37" s="178"/>
      <c r="G37" s="178"/>
      <c r="H37" s="187"/>
      <c r="I37" s="183"/>
      <c r="J37" s="187"/>
      <c r="K37" s="194">
        <f t="shared" si="0"/>
        <v>0</v>
      </c>
      <c r="L37" s="183">
        <f t="shared" si="1"/>
        <v>0</v>
      </c>
      <c r="M37" s="185">
        <f t="shared" si="2"/>
        <v>0</v>
      </c>
      <c r="N37" s="195"/>
      <c r="O37" s="178"/>
      <c r="P37" s="178"/>
      <c r="Q37" s="178"/>
      <c r="R37" s="178"/>
      <c r="S37" s="178"/>
      <c r="T37" s="178"/>
      <c r="U37" s="178"/>
      <c r="V37" s="178"/>
      <c r="W37" s="178"/>
    </row>
    <row r="38" spans="1:23" s="411" customFormat="1" ht="21" x14ac:dyDescent="0.25">
      <c r="A38" s="178"/>
      <c r="B38" s="178"/>
      <c r="C38" s="178"/>
      <c r="D38" s="178"/>
      <c r="E38" s="178"/>
      <c r="F38" s="178"/>
      <c r="G38" s="178"/>
      <c r="H38" s="187"/>
      <c r="I38" s="183"/>
      <c r="J38" s="187"/>
      <c r="K38" s="194">
        <f t="shared" si="0"/>
        <v>0</v>
      </c>
      <c r="L38" s="183">
        <f t="shared" si="1"/>
        <v>0</v>
      </c>
      <c r="M38" s="185">
        <f t="shared" si="2"/>
        <v>0</v>
      </c>
      <c r="N38" s="195"/>
      <c r="O38" s="178"/>
      <c r="P38" s="178"/>
      <c r="Q38" s="178"/>
      <c r="R38" s="178"/>
      <c r="S38" s="178"/>
      <c r="T38" s="178"/>
      <c r="U38" s="178"/>
      <c r="V38" s="178"/>
      <c r="W38" s="178"/>
    </row>
    <row r="39" spans="1:23" s="411" customFormat="1" ht="21" x14ac:dyDescent="0.25">
      <c r="A39" s="178"/>
      <c r="B39" s="178"/>
      <c r="C39" s="178"/>
      <c r="D39" s="178"/>
      <c r="E39" s="178"/>
      <c r="F39" s="178"/>
      <c r="G39" s="178"/>
      <c r="H39" s="187"/>
      <c r="I39" s="183"/>
      <c r="J39" s="187"/>
      <c r="K39" s="194">
        <f t="shared" si="0"/>
        <v>0</v>
      </c>
      <c r="L39" s="183">
        <f t="shared" si="1"/>
        <v>0</v>
      </c>
      <c r="M39" s="185">
        <f t="shared" si="2"/>
        <v>0</v>
      </c>
      <c r="N39" s="195"/>
      <c r="O39" s="178"/>
      <c r="P39" s="178"/>
      <c r="Q39" s="178"/>
      <c r="R39" s="178"/>
      <c r="S39" s="178"/>
      <c r="T39" s="178"/>
      <c r="U39" s="178"/>
      <c r="V39" s="178"/>
      <c r="W39" s="178"/>
    </row>
    <row r="40" spans="1:23" s="411" customFormat="1" ht="21" x14ac:dyDescent="0.25">
      <c r="A40" s="178"/>
      <c r="B40" s="178"/>
      <c r="C40" s="178"/>
      <c r="D40" s="178"/>
      <c r="E40" s="178"/>
      <c r="F40" s="178"/>
      <c r="G40" s="178"/>
      <c r="H40" s="187"/>
      <c r="I40" s="183"/>
      <c r="J40" s="187"/>
      <c r="K40" s="194">
        <f t="shared" si="0"/>
        <v>0</v>
      </c>
      <c r="L40" s="183">
        <f t="shared" si="1"/>
        <v>0</v>
      </c>
      <c r="M40" s="185">
        <f t="shared" si="2"/>
        <v>0</v>
      </c>
      <c r="N40" s="195"/>
      <c r="O40" s="178"/>
      <c r="P40" s="178"/>
      <c r="Q40" s="178"/>
      <c r="R40" s="178"/>
      <c r="S40" s="178"/>
      <c r="T40" s="178"/>
      <c r="U40" s="178"/>
      <c r="V40" s="178"/>
      <c r="W40" s="178"/>
    </row>
    <row r="41" spans="1:23" s="411" customFormat="1" ht="21" x14ac:dyDescent="0.25">
      <c r="A41" s="178"/>
      <c r="B41" s="178"/>
      <c r="C41" s="178"/>
      <c r="D41" s="178"/>
      <c r="E41" s="178"/>
      <c r="F41" s="178"/>
      <c r="G41" s="178"/>
      <c r="H41" s="187"/>
      <c r="I41" s="183"/>
      <c r="J41" s="187"/>
      <c r="K41" s="194">
        <f t="shared" si="0"/>
        <v>0</v>
      </c>
      <c r="L41" s="183">
        <f t="shared" si="1"/>
        <v>0</v>
      </c>
      <c r="M41" s="185">
        <f t="shared" si="2"/>
        <v>0</v>
      </c>
      <c r="N41" s="195"/>
      <c r="O41" s="178"/>
      <c r="P41" s="178"/>
      <c r="Q41" s="178"/>
      <c r="R41" s="178"/>
      <c r="S41" s="178"/>
      <c r="T41" s="178"/>
      <c r="U41" s="178"/>
      <c r="V41" s="178"/>
      <c r="W41" s="178"/>
    </row>
    <row r="42" spans="1:23" s="411" customFormat="1" ht="21" x14ac:dyDescent="0.25">
      <c r="A42" s="178"/>
      <c r="B42" s="178"/>
      <c r="C42" s="178"/>
      <c r="D42" s="178"/>
      <c r="E42" s="178"/>
      <c r="F42" s="178"/>
      <c r="G42" s="178"/>
      <c r="H42" s="187"/>
      <c r="I42" s="183"/>
      <c r="J42" s="187"/>
      <c r="K42" s="194">
        <f t="shared" si="0"/>
        <v>0</v>
      </c>
      <c r="L42" s="183">
        <f t="shared" si="1"/>
        <v>0</v>
      </c>
      <c r="M42" s="185">
        <f t="shared" si="2"/>
        <v>0</v>
      </c>
      <c r="N42" s="195"/>
      <c r="O42" s="178"/>
      <c r="P42" s="178"/>
      <c r="Q42" s="178"/>
      <c r="R42" s="178"/>
      <c r="S42" s="178"/>
      <c r="T42" s="178"/>
      <c r="U42" s="178"/>
      <c r="V42" s="178"/>
      <c r="W42" s="178"/>
    </row>
    <row r="43" spans="1:23" ht="21" x14ac:dyDescent="0.25">
      <c r="A43" s="178"/>
      <c r="B43" s="178"/>
      <c r="C43" s="178"/>
      <c r="D43" s="178"/>
      <c r="E43" s="178"/>
      <c r="F43" s="178"/>
      <c r="G43" s="178"/>
      <c r="H43" s="187"/>
      <c r="I43" s="183"/>
      <c r="J43" s="187"/>
      <c r="K43" s="194">
        <f t="shared" si="0"/>
        <v>0</v>
      </c>
      <c r="L43" s="183">
        <f t="shared" si="1"/>
        <v>0</v>
      </c>
      <c r="M43" s="185">
        <f t="shared" si="2"/>
        <v>0</v>
      </c>
      <c r="N43" s="195"/>
      <c r="O43" s="178"/>
      <c r="P43" s="178"/>
      <c r="Q43" s="178"/>
      <c r="R43" s="178"/>
      <c r="S43" s="178"/>
      <c r="T43" s="178"/>
      <c r="U43" s="178"/>
      <c r="V43" s="178"/>
      <c r="W43" s="178"/>
    </row>
    <row r="44" spans="1:23" ht="21" x14ac:dyDescent="0.25">
      <c r="A44" s="178"/>
      <c r="B44" s="178"/>
      <c r="C44" s="178"/>
      <c r="D44" s="178"/>
      <c r="E44" s="178"/>
      <c r="F44" s="178"/>
      <c r="G44" s="178"/>
      <c r="H44" s="187"/>
      <c r="I44" s="183"/>
      <c r="J44" s="187"/>
      <c r="K44" s="194">
        <f t="shared" si="0"/>
        <v>0</v>
      </c>
      <c r="L44" s="183">
        <f t="shared" si="1"/>
        <v>0</v>
      </c>
      <c r="M44" s="185">
        <f t="shared" si="2"/>
        <v>0</v>
      </c>
      <c r="N44" s="195"/>
      <c r="O44" s="178"/>
      <c r="P44" s="178"/>
      <c r="Q44" s="178"/>
      <c r="R44" s="178"/>
      <c r="S44" s="178"/>
      <c r="T44" s="178"/>
      <c r="U44" s="178"/>
      <c r="V44" s="178"/>
      <c r="W44" s="178"/>
    </row>
    <row r="45" spans="1:23" ht="21" x14ac:dyDescent="0.25">
      <c r="A45" s="178"/>
      <c r="B45" s="178"/>
      <c r="C45" s="178"/>
      <c r="D45" s="178"/>
      <c r="E45" s="178"/>
      <c r="F45" s="178"/>
      <c r="G45" s="178"/>
      <c r="H45" s="187"/>
      <c r="I45" s="183"/>
      <c r="J45" s="187"/>
      <c r="K45" s="194">
        <f t="shared" si="0"/>
        <v>0</v>
      </c>
      <c r="L45" s="183">
        <f t="shared" si="1"/>
        <v>0</v>
      </c>
      <c r="M45" s="185">
        <f t="shared" si="2"/>
        <v>0</v>
      </c>
      <c r="N45" s="195"/>
      <c r="O45" s="178"/>
      <c r="P45" s="178"/>
      <c r="Q45" s="178"/>
      <c r="R45" s="178"/>
      <c r="S45" s="178"/>
      <c r="T45" s="178"/>
      <c r="U45" s="178"/>
      <c r="V45" s="178"/>
      <c r="W45" s="178"/>
    </row>
    <row r="46" spans="1:23" ht="21" x14ac:dyDescent="0.25">
      <c r="A46" s="178"/>
      <c r="B46" s="178"/>
      <c r="C46" s="178"/>
      <c r="D46" s="178"/>
      <c r="E46" s="178"/>
      <c r="F46" s="178"/>
      <c r="G46" s="178"/>
      <c r="H46" s="187"/>
      <c r="I46" s="183"/>
      <c r="J46" s="187"/>
      <c r="K46" s="194">
        <f t="shared" si="0"/>
        <v>0</v>
      </c>
      <c r="L46" s="183">
        <f t="shared" si="1"/>
        <v>0</v>
      </c>
      <c r="M46" s="185">
        <f t="shared" si="2"/>
        <v>0</v>
      </c>
      <c r="N46" s="195"/>
      <c r="O46" s="178"/>
      <c r="P46" s="178"/>
      <c r="Q46" s="178"/>
      <c r="R46" s="178"/>
      <c r="S46" s="178"/>
      <c r="T46" s="178"/>
      <c r="U46" s="178"/>
      <c r="V46" s="178"/>
      <c r="W46" s="178"/>
    </row>
    <row r="47" spans="1:23" ht="21" x14ac:dyDescent="0.25">
      <c r="A47" s="178"/>
      <c r="B47" s="178"/>
      <c r="C47" s="178"/>
      <c r="D47" s="178"/>
      <c r="E47" s="178"/>
      <c r="F47" s="178"/>
      <c r="G47" s="178"/>
      <c r="H47" s="187"/>
      <c r="I47" s="183"/>
      <c r="J47" s="187"/>
      <c r="K47" s="194">
        <f t="shared" si="0"/>
        <v>0</v>
      </c>
      <c r="L47" s="183">
        <f t="shared" si="1"/>
        <v>0</v>
      </c>
      <c r="M47" s="185">
        <f t="shared" si="2"/>
        <v>0</v>
      </c>
      <c r="N47" s="195"/>
      <c r="O47" s="178"/>
      <c r="P47" s="178"/>
      <c r="Q47" s="178"/>
      <c r="R47" s="178"/>
      <c r="S47" s="178"/>
      <c r="T47" s="178"/>
      <c r="U47" s="178"/>
      <c r="V47" s="178"/>
      <c r="W47" s="178"/>
    </row>
    <row r="48" spans="1:23" ht="21" x14ac:dyDescent="0.25">
      <c r="A48" s="178"/>
      <c r="B48" s="178"/>
      <c r="C48" s="178"/>
      <c r="D48" s="178"/>
      <c r="E48" s="178"/>
      <c r="F48" s="178"/>
      <c r="G48" s="178"/>
      <c r="H48" s="187"/>
      <c r="I48" s="183"/>
      <c r="J48" s="187"/>
      <c r="K48" s="194">
        <f t="shared" si="0"/>
        <v>0</v>
      </c>
      <c r="L48" s="183">
        <f t="shared" si="1"/>
        <v>0</v>
      </c>
      <c r="M48" s="185">
        <f t="shared" si="2"/>
        <v>0</v>
      </c>
      <c r="N48" s="195"/>
      <c r="O48" s="178"/>
      <c r="P48" s="178"/>
      <c r="Q48" s="178"/>
      <c r="R48" s="178"/>
      <c r="S48" s="178"/>
      <c r="T48" s="178"/>
      <c r="U48" s="178"/>
      <c r="V48" s="178"/>
      <c r="W48" s="178"/>
    </row>
    <row r="49" spans="1:23" ht="21" x14ac:dyDescent="0.25">
      <c r="A49" s="178"/>
      <c r="B49" s="178"/>
      <c r="C49" s="178"/>
      <c r="D49" s="178"/>
      <c r="E49" s="178"/>
      <c r="F49" s="178"/>
      <c r="G49" s="178"/>
      <c r="H49" s="187"/>
      <c r="I49" s="183"/>
      <c r="J49" s="187"/>
      <c r="K49" s="194">
        <f t="shared" si="0"/>
        <v>0</v>
      </c>
      <c r="L49" s="183">
        <f t="shared" si="1"/>
        <v>0</v>
      </c>
      <c r="M49" s="185">
        <f t="shared" si="2"/>
        <v>0</v>
      </c>
      <c r="N49" s="195"/>
      <c r="O49" s="178"/>
      <c r="P49" s="178"/>
      <c r="Q49" s="178"/>
      <c r="R49" s="178"/>
      <c r="S49" s="178"/>
      <c r="T49" s="178"/>
      <c r="U49" s="178"/>
      <c r="V49" s="178"/>
      <c r="W49" s="178"/>
    </row>
    <row r="50" spans="1:23" s="411" customFormat="1" ht="21" x14ac:dyDescent="0.25">
      <c r="A50" s="516"/>
      <c r="B50" s="516"/>
      <c r="C50" s="516"/>
      <c r="D50" s="516"/>
      <c r="E50" s="516"/>
      <c r="F50" s="516"/>
      <c r="G50" s="516"/>
      <c r="H50" s="522"/>
      <c r="I50" s="523"/>
      <c r="J50" s="522"/>
      <c r="K50" s="521">
        <f t="shared" si="0"/>
        <v>0</v>
      </c>
      <c r="L50" s="523">
        <f t="shared" si="1"/>
        <v>0</v>
      </c>
      <c r="M50" s="524">
        <f t="shared" si="2"/>
        <v>0</v>
      </c>
      <c r="N50" s="525"/>
      <c r="O50" s="516"/>
      <c r="P50" s="516"/>
      <c r="Q50" s="516"/>
      <c r="R50" s="516"/>
      <c r="S50" s="516"/>
      <c r="T50" s="516"/>
      <c r="U50" s="516"/>
      <c r="V50" s="516"/>
      <c r="W50" s="516"/>
    </row>
    <row r="51" spans="1:23" s="411" customFormat="1" ht="21" x14ac:dyDescent="0.25">
      <c r="A51" s="201"/>
      <c r="B51" s="201"/>
      <c r="C51" s="201"/>
      <c r="D51" s="201"/>
      <c r="E51" s="201"/>
      <c r="F51" s="201"/>
      <c r="G51" s="201"/>
      <c r="H51" s="202"/>
      <c r="I51" s="203"/>
      <c r="J51" s="202"/>
      <c r="K51" s="526"/>
      <c r="L51" s="203"/>
      <c r="M51" s="527"/>
      <c r="N51" s="528"/>
      <c r="O51" s="201"/>
      <c r="P51" s="201"/>
      <c r="Q51" s="201"/>
      <c r="R51" s="201"/>
      <c r="S51" s="201"/>
      <c r="T51" s="201"/>
      <c r="U51" s="201"/>
      <c r="V51" s="201"/>
      <c r="W51" s="201"/>
    </row>
    <row r="52" spans="1:23" s="411" customFormat="1" ht="21" x14ac:dyDescent="0.25">
      <c r="A52" s="201"/>
      <c r="B52" s="201"/>
      <c r="C52" s="201"/>
      <c r="D52" s="201"/>
      <c r="E52" s="201"/>
      <c r="F52" s="201"/>
      <c r="G52" s="201"/>
      <c r="H52" s="202"/>
      <c r="I52" s="203"/>
      <c r="J52" s="202"/>
      <c r="K52" s="526"/>
      <c r="L52" s="203"/>
      <c r="M52" s="527"/>
      <c r="N52" s="528"/>
      <c r="O52" s="201"/>
      <c r="P52" s="201"/>
      <c r="Q52" s="201"/>
      <c r="R52" s="201"/>
      <c r="S52" s="201"/>
      <c r="T52" s="201"/>
      <c r="U52" s="201"/>
      <c r="V52" s="201"/>
      <c r="W52" s="201"/>
    </row>
    <row r="53" spans="1:23" s="411" customFormat="1" x14ac:dyDescent="0.25">
      <c r="A53"/>
      <c r="B53"/>
      <c r="C53"/>
      <c r="D53"/>
      <c r="E53"/>
      <c r="F53"/>
      <c r="G53"/>
      <c r="H53"/>
      <c r="I53"/>
      <c r="J53"/>
      <c r="K53"/>
      <c r="L53"/>
      <c r="M53"/>
      <c r="N53"/>
      <c r="O53"/>
      <c r="P53"/>
      <c r="Q53"/>
      <c r="R53"/>
      <c r="S53"/>
      <c r="T53"/>
      <c r="U53"/>
      <c r="V53"/>
      <c r="W53"/>
    </row>
    <row r="54" spans="1:23" s="411" customFormat="1" x14ac:dyDescent="0.25">
      <c r="A54"/>
      <c r="B54"/>
      <c r="C54"/>
      <c r="D54"/>
      <c r="E54"/>
      <c r="F54"/>
      <c r="G54"/>
      <c r="H54"/>
      <c r="I54"/>
      <c r="J54"/>
      <c r="K54"/>
      <c r="L54"/>
      <c r="M54"/>
      <c r="N54"/>
      <c r="O54"/>
      <c r="P54"/>
      <c r="Q54"/>
      <c r="R54"/>
      <c r="S54"/>
      <c r="T54"/>
      <c r="U54"/>
      <c r="V54"/>
      <c r="W54"/>
    </row>
    <row r="55" spans="1:23" s="411" customFormat="1" x14ac:dyDescent="0.25">
      <c r="A55"/>
      <c r="B55"/>
      <c r="C55"/>
      <c r="D55"/>
      <c r="E55"/>
      <c r="F55"/>
      <c r="G55"/>
      <c r="H55"/>
      <c r="I55"/>
      <c r="J55"/>
      <c r="K55"/>
      <c r="L55"/>
      <c r="M55"/>
      <c r="N55"/>
      <c r="O55"/>
      <c r="P55"/>
      <c r="Q55"/>
      <c r="R55"/>
      <c r="S55"/>
      <c r="T55"/>
      <c r="U55"/>
      <c r="V55"/>
      <c r="W55"/>
    </row>
    <row r="56" spans="1:23" s="411" customFormat="1" x14ac:dyDescent="0.25">
      <c r="A56"/>
      <c r="B56"/>
      <c r="C56"/>
      <c r="D56"/>
      <c r="E56"/>
      <c r="F56"/>
      <c r="G56"/>
      <c r="H56"/>
      <c r="I56"/>
      <c r="J56"/>
      <c r="K56"/>
      <c r="L56"/>
      <c r="M56"/>
      <c r="N56"/>
      <c r="O56"/>
      <c r="P56"/>
      <c r="Q56"/>
      <c r="R56"/>
      <c r="S56"/>
      <c r="T56"/>
      <c r="U56"/>
      <c r="V56"/>
      <c r="W56"/>
    </row>
    <row r="61" spans="1:23" s="411" customFormat="1" x14ac:dyDescent="0.25">
      <c r="A61"/>
      <c r="B61"/>
      <c r="C61"/>
      <c r="D61"/>
      <c r="E61"/>
      <c r="F61"/>
      <c r="G61"/>
      <c r="H61"/>
      <c r="I61"/>
      <c r="J61"/>
      <c r="K61"/>
      <c r="L61"/>
      <c r="M61"/>
      <c r="N61"/>
      <c r="O61"/>
      <c r="P61"/>
      <c r="Q61"/>
      <c r="R61"/>
      <c r="S61"/>
      <c r="T61"/>
      <c r="U61"/>
      <c r="V61"/>
      <c r="W61"/>
    </row>
    <row r="62" spans="1:23" s="411" customFormat="1" x14ac:dyDescent="0.25">
      <c r="A62"/>
      <c r="B62"/>
      <c r="C62"/>
      <c r="D62"/>
      <c r="E62"/>
      <c r="F62"/>
      <c r="G62"/>
      <c r="H62"/>
      <c r="I62"/>
      <c r="J62"/>
      <c r="K62"/>
      <c r="L62"/>
      <c r="M62"/>
      <c r="N62"/>
      <c r="O62"/>
      <c r="P62"/>
      <c r="Q62"/>
      <c r="R62"/>
      <c r="S62"/>
      <c r="T62"/>
      <c r="U62"/>
      <c r="V62"/>
      <c r="W62"/>
    </row>
    <row r="65" spans="1:23" s="411" customFormat="1" x14ac:dyDescent="0.25">
      <c r="A65"/>
      <c r="B65"/>
      <c r="C65"/>
      <c r="D65"/>
      <c r="E65"/>
      <c r="F65"/>
      <c r="G65"/>
      <c r="H65"/>
      <c r="I65"/>
      <c r="J65"/>
      <c r="K65"/>
      <c r="L65"/>
      <c r="M65"/>
      <c r="N65"/>
      <c r="O65"/>
      <c r="P65"/>
      <c r="Q65"/>
      <c r="R65"/>
      <c r="S65"/>
      <c r="T65"/>
      <c r="U65"/>
      <c r="V65"/>
      <c r="W65"/>
    </row>
    <row r="66" spans="1:23" s="411" customFormat="1" x14ac:dyDescent="0.25">
      <c r="A66"/>
      <c r="B66"/>
      <c r="C66"/>
      <c r="D66"/>
      <c r="E66"/>
      <c r="F66"/>
      <c r="G66"/>
      <c r="H66"/>
      <c r="I66"/>
      <c r="J66"/>
      <c r="K66"/>
      <c r="L66"/>
      <c r="M66"/>
      <c r="N66"/>
      <c r="O66"/>
      <c r="P66"/>
      <c r="Q66"/>
      <c r="R66"/>
      <c r="S66"/>
      <c r="T66"/>
      <c r="U66"/>
      <c r="V66"/>
      <c r="W66"/>
    </row>
  </sheetData>
  <sheetProtection formatColumns="0" formatRows="0" autoFilter="0"/>
  <dataConsolidate link="1"/>
  <mergeCells count="16">
    <mergeCell ref="A6:I6"/>
    <mergeCell ref="L2:M2"/>
    <mergeCell ref="L3:M3"/>
    <mergeCell ref="L4:M4"/>
    <mergeCell ref="L5:M5"/>
    <mergeCell ref="L6:M6"/>
    <mergeCell ref="J2:K2"/>
    <mergeCell ref="J3:K3"/>
    <mergeCell ref="J4:K4"/>
    <mergeCell ref="J5:K5"/>
    <mergeCell ref="J6:K6"/>
    <mergeCell ref="A1:M1"/>
    <mergeCell ref="A2:I2"/>
    <mergeCell ref="A3:I3"/>
    <mergeCell ref="A4:I4"/>
    <mergeCell ref="A5:I5"/>
  </mergeCells>
  <conditionalFormatting sqref="J8">
    <cfRule type="cellIs" dxfId="188" priority="4" operator="notEqual">
      <formula>0</formula>
    </cfRule>
  </conditionalFormatting>
  <conditionalFormatting sqref="M8">
    <cfRule type="cellIs" dxfId="187" priority="1" operator="equal">
      <formula>1</formula>
    </cfRule>
  </conditionalFormatting>
  <conditionalFormatting sqref="J51:J52">
    <cfRule type="cellIs" dxfId="186" priority="5" stopIfTrue="1" operator="notEqual">
      <formula>0</formula>
    </cfRule>
  </conditionalFormatting>
  <conditionalFormatting sqref="M51:M52">
    <cfRule type="cellIs" dxfId="185" priority="6" stopIfTrue="1" operator="equal">
      <formula>1</formula>
    </cfRule>
  </conditionalFormatting>
  <conditionalFormatting sqref="J10:J50">
    <cfRule type="cellIs" dxfId="184" priority="7" stopIfTrue="1" operator="notEqual">
      <formula>0</formula>
    </cfRule>
  </conditionalFormatting>
  <conditionalFormatting sqref="M10:M50">
    <cfRule type="cellIs" dxfId="183" priority="8" stopIfTrue="1" operator="equal">
      <formula>1</formula>
    </cfRule>
  </conditionalFormatting>
  <dataValidations count="9">
    <dataValidation allowBlank="1" showErrorMessage="1" sqref="L3:M3 L6:M6" xr:uid="{00000000-0002-0000-0B00-000000000000}"/>
    <dataValidation type="list" allowBlank="1" showInputMessage="1" showErrorMessage="1" sqref="G10:G52" xr:uid="{00000000-0002-0000-0B00-000001000000}">
      <formula1>"Cash Match, In-kind Match"</formula1>
    </dataValidation>
    <dataValidation type="list" allowBlank="1" showInputMessage="1" showErrorMessage="1" sqref="E10:E52" xr:uid="{00000000-0002-0000-0B00-000002000000}">
      <formula1>DD_PL_SolutionArea</formula1>
    </dataValidation>
    <dataValidation type="list" allowBlank="1" showInputMessage="1" showErrorMessage="1" sqref="B10:B52" xr:uid="{00000000-0002-0000-0B00-000003000000}">
      <formula1>"Direct,Subaward"</formula1>
    </dataValidation>
    <dataValidation type="whole" operator="greaterThan" allowBlank="1" showInputMessage="1" showErrorMessage="1" errorTitle="TOTAL BUDGETED MATCH" error="Enter the Match Cost for this project, rounded DOWN to the nearest dollar." sqref="H10:H52" xr:uid="{00000000-0002-0000-0B00-000004000000}">
      <formula1>0</formula1>
    </dataValidation>
    <dataValidation type="list" allowBlank="1" showInputMessage="1" showErrorMessage="1" sqref="A10:A52" xr:uid="{00000000-0002-0000-0B00-000005000000}">
      <formula1>"A,B,C,D,E,F,G,H,I,J,K,L,M,N,O,P,Q,R,S,T,U,V,W,X,Y,Z"</formula1>
    </dataValidation>
    <dataValidation type="whole" operator="lessThanOrEqual" allowBlank="1" showInputMessage="1" showErrorMessage="1" errorTitle="CURRENT MATCH" error="Enter the Current Match for this project to the nearest dollar." sqref="J10:J52" xr:uid="{00000000-0002-0000-0B00-000006000000}">
      <formula1>H10-I10</formula1>
    </dataValidation>
    <dataValidation type="list" allowBlank="1" showInputMessage="1" showErrorMessage="1" sqref="F10:F52" xr:uid="{00000000-0002-0000-0B00-000007000000}">
      <formula1>INDIRECT(VLOOKUP(E10,DD_PL_SubCat_Lookup,2,0))</formula1>
    </dataValidation>
    <dataValidation type="list" allowBlank="1" showInputMessage="1" showErrorMessage="1" sqref="L2:M2" xr:uid="{F983318A-9DCC-418A-84E7-F8ECCBCCD2A6}">
      <formula1>"Application, Modification, Advance, Reimbursement, Final Reimbursement"</formula1>
    </dataValidation>
  </dataValidations>
  <printOptions horizontalCentered="1"/>
  <pageMargins left="0.15" right="0.15" top="0.5" bottom="0.5" header="0.15" footer="0.15"/>
  <pageSetup scale="39"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CC">
    <tabColor theme="5" tint="-0.249977111117893"/>
    <pageSetUpPr fitToPage="1"/>
  </sheetPr>
  <dimension ref="A1:W30"/>
  <sheetViews>
    <sheetView showGridLines="0" showZeros="0" zoomScale="65" zoomScaleNormal="65" zoomScaleSheetLayoutView="50" workbookViewId="0">
      <pane ySplit="9" topLeftCell="A10" activePane="bottomLeft" state="frozen"/>
      <selection sqref="A1:Q1"/>
      <selection pane="bottomLeft" sqref="A1:M1"/>
    </sheetView>
  </sheetViews>
  <sheetFormatPr defaultColWidth="9.109375" defaultRowHeight="13.2" x14ac:dyDescent="0.25"/>
  <cols>
    <col min="1" max="1" width="12.6640625" customWidth="1"/>
    <col min="2" max="2" width="33.44140625" customWidth="1"/>
    <col min="3" max="3" width="44.6640625" customWidth="1"/>
    <col min="4" max="4" width="29.6640625" customWidth="1"/>
    <col min="5" max="5" width="24.109375" customWidth="1"/>
    <col min="6" max="6" width="25.5546875" customWidth="1"/>
    <col min="7" max="7" width="21.6640625" customWidth="1"/>
    <col min="8" max="8" width="25.6640625" customWidth="1"/>
    <col min="9" max="9" width="19.6640625" customWidth="1"/>
    <col min="10" max="10" width="17.33203125" customWidth="1"/>
    <col min="11" max="11" width="25.6640625" customWidth="1"/>
    <col min="12" max="12" width="20.6640625" customWidth="1"/>
    <col min="13" max="13" width="24.6640625" customWidth="1"/>
    <col min="14" max="22" width="18.88671875" hidden="1" customWidth="1"/>
    <col min="23" max="23" width="20.109375" hidden="1" customWidth="1"/>
  </cols>
  <sheetData>
    <row r="1" spans="1:23" ht="35.1" customHeight="1" x14ac:dyDescent="0.25">
      <c r="A1" s="811" t="s">
        <v>412</v>
      </c>
      <c r="B1" s="811"/>
      <c r="C1" s="811"/>
      <c r="D1" s="811"/>
      <c r="E1" s="811"/>
      <c r="F1" s="811"/>
      <c r="G1" s="811"/>
      <c r="H1" s="811"/>
      <c r="I1" s="811"/>
      <c r="J1" s="811"/>
      <c r="K1" s="811"/>
      <c r="L1" s="811"/>
      <c r="M1" s="811"/>
      <c r="N1" s="473"/>
      <c r="O1" s="473"/>
      <c r="P1" s="473"/>
      <c r="Q1" s="473"/>
      <c r="R1" s="83"/>
      <c r="S1" s="63"/>
      <c r="T1" s="63"/>
      <c r="U1" s="63"/>
      <c r="V1" s="63"/>
      <c r="W1" s="63"/>
    </row>
    <row r="2" spans="1:23" ht="30" customHeight="1" x14ac:dyDescent="0.35">
      <c r="A2" s="707">
        <f>Facesheet!$C$6</f>
        <v>0</v>
      </c>
      <c r="B2" s="707"/>
      <c r="C2" s="707"/>
      <c r="D2" s="707"/>
      <c r="E2" s="707"/>
      <c r="F2" s="707"/>
      <c r="G2" s="707"/>
      <c r="H2" s="707"/>
      <c r="I2" s="708"/>
      <c r="J2" s="720" t="s">
        <v>5</v>
      </c>
      <c r="K2" s="720"/>
      <c r="L2" s="813"/>
      <c r="M2" s="814"/>
      <c r="N2" s="63"/>
      <c r="O2" s="63"/>
      <c r="P2" s="63"/>
      <c r="Q2" s="63"/>
      <c r="R2" s="63"/>
      <c r="S2" s="63"/>
      <c r="T2" s="63"/>
      <c r="U2" s="63"/>
      <c r="V2" s="63"/>
      <c r="W2" s="63"/>
    </row>
    <row r="3" spans="1:23" ht="30" customHeight="1" x14ac:dyDescent="0.4">
      <c r="A3" s="797">
        <f>Facesheet!$F$2</f>
        <v>0</v>
      </c>
      <c r="B3" s="797"/>
      <c r="C3" s="797"/>
      <c r="D3" s="797"/>
      <c r="E3" s="797"/>
      <c r="F3" s="797"/>
      <c r="G3" s="797"/>
      <c r="H3" s="797"/>
      <c r="I3" s="797"/>
      <c r="J3" s="722" t="s">
        <v>629</v>
      </c>
      <c r="K3" s="795"/>
      <c r="L3" s="813"/>
      <c r="M3" s="814"/>
      <c r="N3" s="63"/>
      <c r="O3" s="63"/>
      <c r="P3" s="63"/>
      <c r="Q3" s="63"/>
      <c r="R3" s="63"/>
      <c r="S3" s="63"/>
      <c r="T3" s="63"/>
      <c r="U3" s="63"/>
      <c r="V3" s="63"/>
      <c r="W3" s="63"/>
    </row>
    <row r="4" spans="1:23" ht="30" customHeight="1" x14ac:dyDescent="0.25">
      <c r="A4" s="736" t="str">
        <f>Facesheet!$J$2</f>
        <v>2023-0006</v>
      </c>
      <c r="B4" s="818"/>
      <c r="C4" s="818"/>
      <c r="D4" s="818"/>
      <c r="E4" s="818"/>
      <c r="F4" s="818"/>
      <c r="G4" s="818"/>
      <c r="H4" s="818"/>
      <c r="I4" s="819"/>
      <c r="J4" s="746" t="s">
        <v>216</v>
      </c>
      <c r="K4" s="746"/>
      <c r="L4" s="815">
        <f>Facesheet!$H$12</f>
        <v>45108</v>
      </c>
      <c r="M4" s="816"/>
      <c r="N4" s="63"/>
      <c r="O4" s="63"/>
      <c r="P4" s="63"/>
      <c r="Q4" s="63"/>
      <c r="R4" s="63"/>
      <c r="S4" s="63"/>
      <c r="T4" s="63"/>
      <c r="U4" s="63"/>
      <c r="V4" s="63"/>
      <c r="W4" s="63"/>
    </row>
    <row r="5" spans="1:23" ht="30" customHeight="1" x14ac:dyDescent="0.25">
      <c r="A5" s="748"/>
      <c r="B5" s="748"/>
      <c r="C5" s="748"/>
      <c r="D5" s="748"/>
      <c r="E5" s="748"/>
      <c r="F5" s="748"/>
      <c r="G5" s="748"/>
      <c r="H5" s="748"/>
      <c r="I5" s="749"/>
      <c r="J5" s="746" t="s">
        <v>217</v>
      </c>
      <c r="K5" s="746"/>
      <c r="L5" s="817">
        <f>Facesheet!$J$12</f>
        <v>45838</v>
      </c>
      <c r="M5" s="817"/>
      <c r="N5" s="63"/>
      <c r="O5" s="63"/>
      <c r="P5" s="63"/>
      <c r="Q5" s="63"/>
      <c r="R5" s="63"/>
      <c r="S5" s="63"/>
      <c r="T5" s="63"/>
      <c r="U5" s="63"/>
      <c r="V5" s="63"/>
      <c r="W5" s="63"/>
    </row>
    <row r="6" spans="1:23" ht="30" customHeight="1" x14ac:dyDescent="0.25">
      <c r="A6" s="748"/>
      <c r="B6" s="748"/>
      <c r="C6" s="748"/>
      <c r="D6" s="748"/>
      <c r="E6" s="748"/>
      <c r="F6" s="748"/>
      <c r="G6" s="748"/>
      <c r="H6" s="748"/>
      <c r="I6" s="749"/>
      <c r="J6" s="744" t="s">
        <v>470</v>
      </c>
      <c r="K6" s="744"/>
      <c r="L6" s="812"/>
      <c r="M6" s="812"/>
      <c r="N6" s="63"/>
      <c r="O6" s="63"/>
      <c r="P6" s="63"/>
      <c r="Q6" s="63"/>
      <c r="R6" s="63"/>
      <c r="S6" s="63"/>
      <c r="T6" s="63"/>
      <c r="U6" s="63"/>
      <c r="V6" s="63"/>
      <c r="W6" s="63"/>
    </row>
    <row r="7" spans="1:23" ht="50.1" customHeight="1" x14ac:dyDescent="0.25">
      <c r="A7" s="474" t="s">
        <v>25</v>
      </c>
      <c r="B7" s="475" t="s">
        <v>266</v>
      </c>
      <c r="C7" s="476" t="s">
        <v>267</v>
      </c>
      <c r="D7" s="476" t="s">
        <v>92</v>
      </c>
      <c r="E7" s="476" t="s">
        <v>242</v>
      </c>
      <c r="F7" s="476" t="s">
        <v>207</v>
      </c>
      <c r="G7" s="476" t="s">
        <v>239</v>
      </c>
      <c r="H7" s="476" t="s">
        <v>330</v>
      </c>
      <c r="I7" s="476" t="s">
        <v>246</v>
      </c>
      <c r="J7" s="476" t="s">
        <v>245</v>
      </c>
      <c r="K7" s="476" t="s">
        <v>268</v>
      </c>
      <c r="L7" s="475" t="s">
        <v>93</v>
      </c>
      <c r="M7" s="475" t="s">
        <v>71</v>
      </c>
      <c r="N7" s="309" t="s">
        <v>439</v>
      </c>
      <c r="O7" s="309" t="s">
        <v>440</v>
      </c>
      <c r="P7" s="309" t="s">
        <v>441</v>
      </c>
      <c r="Q7" s="309" t="s">
        <v>442</v>
      </c>
      <c r="R7" s="309" t="s">
        <v>443</v>
      </c>
      <c r="S7" s="309" t="s">
        <v>444</v>
      </c>
      <c r="T7" s="309" t="s">
        <v>445</v>
      </c>
      <c r="U7" s="309" t="s">
        <v>446</v>
      </c>
      <c r="V7" s="309" t="s">
        <v>447</v>
      </c>
      <c r="W7" s="309" t="s">
        <v>448</v>
      </c>
    </row>
    <row r="8" spans="1:23" ht="21" x14ac:dyDescent="0.35">
      <c r="A8" s="477">
        <v>0</v>
      </c>
      <c r="B8" s="477"/>
      <c r="C8" s="478"/>
      <c r="D8" s="478"/>
      <c r="E8" s="479">
        <v>0</v>
      </c>
      <c r="F8" s="480">
        <v>0</v>
      </c>
      <c r="G8" s="480">
        <v>0</v>
      </c>
      <c r="H8" s="478"/>
      <c r="I8" s="478"/>
      <c r="J8" s="481"/>
      <c r="K8" s="481"/>
      <c r="L8" s="482">
        <f>SUM(RangeFee)</f>
        <v>0</v>
      </c>
      <c r="M8" s="482">
        <f>SUM(RangeCost)</f>
        <v>0</v>
      </c>
      <c r="N8" s="310"/>
      <c r="O8" s="310"/>
      <c r="P8" s="310"/>
      <c r="Q8" s="310"/>
      <c r="R8" s="310"/>
      <c r="S8" s="310"/>
      <c r="T8" s="310"/>
      <c r="U8" s="310"/>
      <c r="V8" s="310"/>
      <c r="W8" s="310"/>
    </row>
    <row r="9" spans="1:23" ht="0.15" customHeight="1" x14ac:dyDescent="0.25">
      <c r="A9" s="312">
        <v>0</v>
      </c>
      <c r="B9" s="312">
        <v>0</v>
      </c>
      <c r="C9" s="312">
        <v>0</v>
      </c>
      <c r="D9" s="312">
        <v>0</v>
      </c>
      <c r="E9" s="275">
        <v>0</v>
      </c>
      <c r="F9" s="275">
        <v>0</v>
      </c>
      <c r="G9" s="275">
        <v>0</v>
      </c>
      <c r="H9" s="263">
        <v>0</v>
      </c>
      <c r="I9" s="263">
        <v>0</v>
      </c>
      <c r="J9" s="263">
        <v>0</v>
      </c>
      <c r="K9" s="312">
        <v>0</v>
      </c>
      <c r="L9" s="313">
        <v>0</v>
      </c>
      <c r="M9" s="313">
        <v>0</v>
      </c>
      <c r="N9" s="311">
        <v>0</v>
      </c>
      <c r="O9" s="311">
        <v>0</v>
      </c>
      <c r="P9" s="311">
        <v>0</v>
      </c>
      <c r="Q9" s="311">
        <v>0</v>
      </c>
      <c r="R9" s="311">
        <v>0</v>
      </c>
      <c r="S9" s="311">
        <v>0</v>
      </c>
      <c r="T9" s="311">
        <v>0</v>
      </c>
      <c r="U9" s="311">
        <v>0</v>
      </c>
      <c r="V9" s="311">
        <v>0</v>
      </c>
      <c r="W9" s="311">
        <v>0</v>
      </c>
    </row>
    <row r="10" spans="1:23" ht="21" x14ac:dyDescent="0.25">
      <c r="A10" s="178"/>
      <c r="B10" s="178"/>
      <c r="C10" s="178"/>
      <c r="D10" s="178"/>
      <c r="E10" s="179"/>
      <c r="F10" s="179"/>
      <c r="G10" s="179"/>
      <c r="H10" s="178"/>
      <c r="I10" s="178"/>
      <c r="J10" s="178"/>
      <c r="K10" s="178"/>
      <c r="L10" s="187"/>
      <c r="M10" s="187"/>
      <c r="N10" s="178"/>
      <c r="O10" s="178"/>
      <c r="P10" s="178"/>
      <c r="Q10" s="178"/>
      <c r="R10" s="178"/>
      <c r="S10" s="178"/>
      <c r="T10" s="178"/>
      <c r="U10" s="178"/>
      <c r="V10" s="178"/>
      <c r="W10" s="178"/>
    </row>
    <row r="11" spans="1:23" ht="21" x14ac:dyDescent="0.25">
      <c r="A11" s="178"/>
      <c r="B11" s="178"/>
      <c r="C11" s="178"/>
      <c r="D11" s="178"/>
      <c r="E11" s="179"/>
      <c r="F11" s="179"/>
      <c r="G11" s="179"/>
      <c r="H11" s="178"/>
      <c r="I11" s="178"/>
      <c r="J11" s="178"/>
      <c r="K11" s="178"/>
      <c r="L11" s="187"/>
      <c r="M11" s="187"/>
      <c r="N11" s="178"/>
      <c r="O11" s="178"/>
      <c r="P11" s="178"/>
      <c r="Q11" s="178"/>
      <c r="R11" s="178"/>
      <c r="S11" s="178"/>
      <c r="T11" s="178"/>
      <c r="U11" s="178"/>
      <c r="V11" s="178"/>
      <c r="W11" s="178"/>
    </row>
    <row r="12" spans="1:23" ht="21" x14ac:dyDescent="0.25">
      <c r="A12" s="178"/>
      <c r="B12" s="178"/>
      <c r="C12" s="178"/>
      <c r="D12" s="178"/>
      <c r="E12" s="179"/>
      <c r="F12" s="179"/>
      <c r="G12" s="179"/>
      <c r="H12" s="178"/>
      <c r="I12" s="178"/>
      <c r="J12" s="178"/>
      <c r="K12" s="178"/>
      <c r="L12" s="187"/>
      <c r="M12" s="187"/>
      <c r="N12" s="178"/>
      <c r="O12" s="178"/>
      <c r="P12" s="178"/>
      <c r="Q12" s="178"/>
      <c r="R12" s="178"/>
      <c r="S12" s="178"/>
      <c r="T12" s="178"/>
      <c r="U12" s="178"/>
      <c r="V12" s="178"/>
      <c r="W12" s="178"/>
    </row>
    <row r="13" spans="1:23" ht="21" x14ac:dyDescent="0.25">
      <c r="A13" s="178"/>
      <c r="B13" s="178"/>
      <c r="C13" s="178"/>
      <c r="D13" s="178"/>
      <c r="E13" s="179"/>
      <c r="F13" s="179"/>
      <c r="G13" s="179"/>
      <c r="H13" s="178"/>
      <c r="I13" s="178"/>
      <c r="J13" s="178"/>
      <c r="K13" s="178"/>
      <c r="L13" s="187"/>
      <c r="M13" s="187"/>
      <c r="N13" s="178"/>
      <c r="O13" s="178"/>
      <c r="P13" s="178"/>
      <c r="Q13" s="178"/>
      <c r="R13" s="178"/>
      <c r="S13" s="178"/>
      <c r="T13" s="178"/>
      <c r="U13" s="178"/>
      <c r="V13" s="178"/>
      <c r="W13" s="178"/>
    </row>
    <row r="14" spans="1:23" ht="21" x14ac:dyDescent="0.25">
      <c r="A14" s="178"/>
      <c r="B14" s="178"/>
      <c r="C14" s="178"/>
      <c r="D14" s="178"/>
      <c r="E14" s="179"/>
      <c r="F14" s="179"/>
      <c r="G14" s="179"/>
      <c r="H14" s="178"/>
      <c r="I14" s="178"/>
      <c r="J14" s="178"/>
      <c r="K14" s="178"/>
      <c r="L14" s="187"/>
      <c r="M14" s="187"/>
      <c r="N14" s="178"/>
      <c r="O14" s="178"/>
      <c r="P14" s="178"/>
      <c r="Q14" s="178"/>
      <c r="R14" s="178"/>
      <c r="S14" s="178"/>
      <c r="T14" s="178"/>
      <c r="U14" s="178"/>
      <c r="V14" s="178"/>
      <c r="W14" s="178"/>
    </row>
    <row r="15" spans="1:23" ht="21" x14ac:dyDescent="0.25">
      <c r="A15" s="178"/>
      <c r="B15" s="178"/>
      <c r="C15" s="178"/>
      <c r="D15" s="178"/>
      <c r="E15" s="179"/>
      <c r="F15" s="179"/>
      <c r="G15" s="179"/>
      <c r="H15" s="178"/>
      <c r="I15" s="178"/>
      <c r="J15" s="178"/>
      <c r="K15" s="178"/>
      <c r="L15" s="187"/>
      <c r="M15" s="187"/>
      <c r="N15" s="178"/>
      <c r="O15" s="178"/>
      <c r="P15" s="178"/>
      <c r="Q15" s="178"/>
      <c r="R15" s="178"/>
      <c r="S15" s="178"/>
      <c r="T15" s="178"/>
      <c r="U15" s="178"/>
      <c r="V15" s="178"/>
      <c r="W15" s="178"/>
    </row>
    <row r="16" spans="1:23" ht="21" x14ac:dyDescent="0.25">
      <c r="A16" s="178"/>
      <c r="B16" s="178"/>
      <c r="C16" s="178"/>
      <c r="D16" s="178"/>
      <c r="E16" s="179"/>
      <c r="F16" s="179"/>
      <c r="G16" s="179"/>
      <c r="H16" s="178"/>
      <c r="I16" s="178"/>
      <c r="J16" s="178"/>
      <c r="K16" s="178"/>
      <c r="L16" s="187"/>
      <c r="M16" s="187"/>
      <c r="N16" s="178"/>
      <c r="O16" s="178"/>
      <c r="P16" s="178"/>
      <c r="Q16" s="178"/>
      <c r="R16" s="178"/>
      <c r="S16" s="178"/>
      <c r="T16" s="178"/>
      <c r="U16" s="178"/>
      <c r="V16" s="178"/>
      <c r="W16" s="178"/>
    </row>
    <row r="17" spans="1:23" ht="21" x14ac:dyDescent="0.25">
      <c r="A17" s="178"/>
      <c r="B17" s="178"/>
      <c r="C17" s="178"/>
      <c r="D17" s="178"/>
      <c r="E17" s="179"/>
      <c r="F17" s="179"/>
      <c r="G17" s="179"/>
      <c r="H17" s="178"/>
      <c r="I17" s="178"/>
      <c r="J17" s="178"/>
      <c r="K17" s="178"/>
      <c r="L17" s="187"/>
      <c r="M17" s="187"/>
      <c r="N17" s="178"/>
      <c r="O17" s="178"/>
      <c r="P17" s="178"/>
      <c r="Q17" s="178"/>
      <c r="R17" s="178"/>
      <c r="S17" s="178"/>
      <c r="T17" s="178"/>
      <c r="U17" s="178"/>
      <c r="V17" s="178"/>
      <c r="W17" s="178"/>
    </row>
    <row r="18" spans="1:23" ht="21" x14ac:dyDescent="0.25">
      <c r="A18" s="178"/>
      <c r="B18" s="178"/>
      <c r="C18" s="178"/>
      <c r="D18" s="178"/>
      <c r="E18" s="179"/>
      <c r="F18" s="179"/>
      <c r="G18" s="179"/>
      <c r="H18" s="178"/>
      <c r="I18" s="178"/>
      <c r="J18" s="178"/>
      <c r="K18" s="178"/>
      <c r="L18" s="187"/>
      <c r="M18" s="187"/>
      <c r="N18" s="178"/>
      <c r="O18" s="178"/>
      <c r="P18" s="178"/>
      <c r="Q18" s="178"/>
      <c r="R18" s="178"/>
      <c r="S18" s="178"/>
      <c r="T18" s="178"/>
      <c r="U18" s="178"/>
      <c r="V18" s="178"/>
      <c r="W18" s="178"/>
    </row>
    <row r="19" spans="1:23" ht="21" x14ac:dyDescent="0.25">
      <c r="A19" s="178"/>
      <c r="B19" s="178"/>
      <c r="C19" s="178"/>
      <c r="D19" s="178"/>
      <c r="E19" s="179"/>
      <c r="F19" s="179"/>
      <c r="G19" s="179"/>
      <c r="H19" s="178"/>
      <c r="I19" s="178"/>
      <c r="J19" s="178"/>
      <c r="K19" s="178"/>
      <c r="L19" s="187"/>
      <c r="M19" s="187"/>
      <c r="N19" s="178"/>
      <c r="O19" s="178"/>
      <c r="P19" s="178"/>
      <c r="Q19" s="178"/>
      <c r="R19" s="178"/>
      <c r="S19" s="178"/>
      <c r="T19" s="178"/>
      <c r="U19" s="178"/>
      <c r="V19" s="178"/>
      <c r="W19" s="178"/>
    </row>
    <row r="20" spans="1:23" ht="21" x14ac:dyDescent="0.25">
      <c r="A20" s="178"/>
      <c r="B20" s="178"/>
      <c r="C20" s="178"/>
      <c r="D20" s="178"/>
      <c r="E20" s="179"/>
      <c r="F20" s="179"/>
      <c r="G20" s="179"/>
      <c r="H20" s="178"/>
      <c r="I20" s="178"/>
      <c r="J20" s="178"/>
      <c r="K20" s="178"/>
      <c r="L20" s="187"/>
      <c r="M20" s="187"/>
      <c r="N20" s="178"/>
      <c r="O20" s="178"/>
      <c r="P20" s="178"/>
      <c r="Q20" s="178"/>
      <c r="R20" s="178"/>
      <c r="S20" s="178"/>
      <c r="T20" s="178"/>
      <c r="U20" s="178"/>
      <c r="V20" s="178"/>
      <c r="W20" s="178"/>
    </row>
    <row r="21" spans="1:23" ht="21" x14ac:dyDescent="0.25">
      <c r="A21" s="178"/>
      <c r="B21" s="178"/>
      <c r="C21" s="178"/>
      <c r="D21" s="178"/>
      <c r="E21" s="179"/>
      <c r="F21" s="179"/>
      <c r="G21" s="179"/>
      <c r="H21" s="178"/>
      <c r="I21" s="178"/>
      <c r="J21" s="178"/>
      <c r="K21" s="178"/>
      <c r="L21" s="187"/>
      <c r="M21" s="187"/>
      <c r="N21" s="178"/>
      <c r="O21" s="178"/>
      <c r="P21" s="178"/>
      <c r="Q21" s="178"/>
      <c r="R21" s="178"/>
      <c r="S21" s="178"/>
      <c r="T21" s="178"/>
      <c r="U21" s="178"/>
      <c r="V21" s="178"/>
      <c r="W21" s="178"/>
    </row>
    <row r="22" spans="1:23" ht="21" x14ac:dyDescent="0.25">
      <c r="A22" s="178"/>
      <c r="B22" s="178"/>
      <c r="C22" s="178"/>
      <c r="D22" s="178"/>
      <c r="E22" s="179"/>
      <c r="F22" s="179"/>
      <c r="G22" s="179"/>
      <c r="H22" s="178"/>
      <c r="I22" s="178"/>
      <c r="J22" s="178"/>
      <c r="K22" s="178"/>
      <c r="L22" s="223"/>
      <c r="M22" s="223"/>
      <c r="N22" s="178"/>
      <c r="O22" s="178"/>
      <c r="P22" s="178"/>
      <c r="Q22" s="178"/>
      <c r="R22" s="178"/>
      <c r="S22" s="178"/>
      <c r="T22" s="178"/>
      <c r="U22" s="178"/>
      <c r="V22" s="178"/>
      <c r="W22" s="178"/>
    </row>
    <row r="23" spans="1:23" ht="21" x14ac:dyDescent="0.25">
      <c r="A23" s="178"/>
      <c r="B23" s="178"/>
      <c r="C23" s="178"/>
      <c r="D23" s="178"/>
      <c r="E23" s="179"/>
      <c r="F23" s="179"/>
      <c r="G23" s="179"/>
      <c r="H23" s="178"/>
      <c r="I23" s="178"/>
      <c r="J23" s="178"/>
      <c r="K23" s="178"/>
      <c r="L23" s="187"/>
      <c r="M23" s="187"/>
      <c r="N23" s="178"/>
      <c r="O23" s="178"/>
      <c r="P23" s="178"/>
      <c r="Q23" s="178"/>
      <c r="R23" s="178"/>
      <c r="S23" s="178"/>
      <c r="T23" s="178"/>
      <c r="U23" s="178"/>
      <c r="V23" s="178"/>
      <c r="W23" s="178"/>
    </row>
    <row r="24" spans="1:23" ht="21" x14ac:dyDescent="0.25">
      <c r="A24" s="178"/>
      <c r="B24" s="178"/>
      <c r="C24" s="178"/>
      <c r="D24" s="178"/>
      <c r="E24" s="179"/>
      <c r="F24" s="179"/>
      <c r="G24" s="179"/>
      <c r="H24" s="178"/>
      <c r="I24" s="178"/>
      <c r="J24" s="178"/>
      <c r="K24" s="178"/>
      <c r="L24" s="187"/>
      <c r="M24" s="187"/>
      <c r="N24" s="178"/>
      <c r="O24" s="178"/>
      <c r="P24" s="178"/>
      <c r="Q24" s="178"/>
      <c r="R24" s="178"/>
      <c r="S24" s="178"/>
      <c r="T24" s="178"/>
      <c r="U24" s="178"/>
      <c r="V24" s="178"/>
      <c r="W24" s="178"/>
    </row>
    <row r="25" spans="1:23" ht="21" x14ac:dyDescent="0.25">
      <c r="A25" s="178"/>
      <c r="B25" s="178"/>
      <c r="C25" s="178"/>
      <c r="D25" s="178"/>
      <c r="E25" s="179"/>
      <c r="F25" s="179"/>
      <c r="G25" s="179"/>
      <c r="H25" s="178"/>
      <c r="I25" s="178"/>
      <c r="J25" s="178"/>
      <c r="K25" s="178"/>
      <c r="L25" s="187"/>
      <c r="M25" s="187"/>
      <c r="N25" s="178"/>
      <c r="O25" s="178"/>
      <c r="P25" s="178"/>
      <c r="Q25" s="178"/>
      <c r="R25" s="178"/>
      <c r="S25" s="178"/>
      <c r="T25" s="178"/>
      <c r="U25" s="178"/>
      <c r="V25" s="178"/>
      <c r="W25" s="178"/>
    </row>
    <row r="26" spans="1:23" ht="21" x14ac:dyDescent="0.25">
      <c r="A26" s="178"/>
      <c r="B26" s="178"/>
      <c r="C26" s="178"/>
      <c r="D26" s="178"/>
      <c r="E26" s="179"/>
      <c r="F26" s="179"/>
      <c r="G26" s="179"/>
      <c r="H26" s="178"/>
      <c r="I26" s="178"/>
      <c r="J26" s="178"/>
      <c r="K26" s="178"/>
      <c r="L26" s="187"/>
      <c r="M26" s="187"/>
      <c r="N26" s="178"/>
      <c r="O26" s="178"/>
      <c r="P26" s="178"/>
      <c r="Q26" s="178"/>
      <c r="R26" s="178"/>
      <c r="S26" s="178"/>
      <c r="T26" s="178"/>
      <c r="U26" s="178"/>
      <c r="V26" s="178"/>
      <c r="W26" s="178"/>
    </row>
    <row r="27" spans="1:23" ht="21" x14ac:dyDescent="0.25">
      <c r="A27" s="178"/>
      <c r="B27" s="178"/>
      <c r="C27" s="178"/>
      <c r="D27" s="178"/>
      <c r="E27" s="179"/>
      <c r="F27" s="179"/>
      <c r="G27" s="179"/>
      <c r="H27" s="178"/>
      <c r="I27" s="178"/>
      <c r="J27" s="178"/>
      <c r="K27" s="178"/>
      <c r="L27" s="187"/>
      <c r="M27" s="187"/>
      <c r="N27" s="178"/>
      <c r="O27" s="178"/>
      <c r="P27" s="178"/>
      <c r="Q27" s="178"/>
      <c r="R27" s="178"/>
      <c r="S27" s="178"/>
      <c r="T27" s="178"/>
      <c r="U27" s="178"/>
      <c r="V27" s="178"/>
      <c r="W27" s="178"/>
    </row>
    <row r="28" spans="1:23" ht="21" x14ac:dyDescent="0.25">
      <c r="A28" s="178"/>
      <c r="B28" s="178"/>
      <c r="C28" s="178"/>
      <c r="D28" s="178"/>
      <c r="E28" s="179"/>
      <c r="F28" s="179"/>
      <c r="G28" s="179"/>
      <c r="H28" s="178"/>
      <c r="I28" s="178"/>
      <c r="J28" s="178"/>
      <c r="K28" s="178"/>
      <c r="L28" s="187"/>
      <c r="M28" s="187"/>
      <c r="N28" s="178"/>
      <c r="O28" s="178"/>
      <c r="P28" s="178"/>
      <c r="Q28" s="178"/>
      <c r="R28" s="178"/>
      <c r="S28" s="178"/>
      <c r="T28" s="178"/>
      <c r="U28" s="178"/>
      <c r="V28" s="178"/>
      <c r="W28" s="178"/>
    </row>
    <row r="29" spans="1:23" ht="21" x14ac:dyDescent="0.25">
      <c r="A29" s="178"/>
      <c r="B29" s="178"/>
      <c r="C29" s="178"/>
      <c r="D29" s="178"/>
      <c r="E29" s="179"/>
      <c r="F29" s="179"/>
      <c r="G29" s="179"/>
      <c r="H29" s="178"/>
      <c r="I29" s="178"/>
      <c r="J29" s="178"/>
      <c r="K29" s="178"/>
      <c r="L29" s="187"/>
      <c r="M29" s="187"/>
      <c r="N29" s="178"/>
      <c r="O29" s="178"/>
      <c r="P29" s="178"/>
      <c r="Q29" s="178"/>
      <c r="R29" s="178"/>
      <c r="S29" s="178"/>
      <c r="T29" s="178"/>
      <c r="U29" s="178"/>
      <c r="V29" s="178"/>
      <c r="W29" s="178"/>
    </row>
    <row r="30" spans="1:23" ht="21" x14ac:dyDescent="0.25">
      <c r="A30" s="178"/>
      <c r="B30" s="178"/>
      <c r="C30" s="178"/>
      <c r="D30" s="178"/>
      <c r="E30" s="179"/>
      <c r="F30" s="179"/>
      <c r="G30" s="179"/>
      <c r="H30" s="178"/>
      <c r="I30" s="178"/>
      <c r="J30" s="178"/>
      <c r="K30" s="178"/>
      <c r="L30" s="187"/>
      <c r="M30" s="187"/>
      <c r="N30" s="178"/>
      <c r="O30" s="178"/>
      <c r="P30" s="178"/>
      <c r="Q30" s="178"/>
      <c r="R30" s="178"/>
      <c r="S30" s="178"/>
      <c r="T30" s="178"/>
      <c r="U30" s="178"/>
      <c r="V30" s="178"/>
      <c r="W30" s="178"/>
    </row>
  </sheetData>
  <sheetProtection formatColumns="0" formatRows="0" autoFilter="0"/>
  <dataConsolidate link="1"/>
  <mergeCells count="16">
    <mergeCell ref="A1:M1"/>
    <mergeCell ref="L6:M6"/>
    <mergeCell ref="J6:K6"/>
    <mergeCell ref="J2:K2"/>
    <mergeCell ref="J3:K3"/>
    <mergeCell ref="J4:K4"/>
    <mergeCell ref="J5:K5"/>
    <mergeCell ref="L2:M2"/>
    <mergeCell ref="L3:M3"/>
    <mergeCell ref="L4:M4"/>
    <mergeCell ref="L5:M5"/>
    <mergeCell ref="A2:I2"/>
    <mergeCell ref="A3:I3"/>
    <mergeCell ref="A4:I4"/>
    <mergeCell ref="A5:I5"/>
    <mergeCell ref="A6:I6"/>
  </mergeCells>
  <dataValidations count="9">
    <dataValidation allowBlank="1" showErrorMessage="1" promptTitle="Cal OES ONLY" prompt="For Cal OES use only.  Do not enter." sqref="L6" xr:uid="{00000000-0002-0000-0C00-000000000000}"/>
    <dataValidation type="list" allowBlank="1" showInputMessage="1" showErrorMessage="1" sqref="E10:E30" xr:uid="{00000000-0002-0000-0C00-000001000000}">
      <formula1>DD_CC_SolutionArea</formula1>
    </dataValidation>
    <dataValidation type="list" allowBlank="1" showInputMessage="1" showErrorMessage="1" sqref="H10:H30" xr:uid="{00000000-0002-0000-0C00-000002000000}">
      <formula1>"Yes, No"</formula1>
    </dataValidation>
    <dataValidation type="list" allowBlank="1" showInputMessage="1" sqref="A10:A30" xr:uid="{00000000-0002-0000-0C00-000003000000}">
      <formula1>"A,B,C,D,E,F,G,H,I,J,K,L,M,N,O,P,Q,R,S,T,U,V,W,X,Y,Z"</formula1>
    </dataValidation>
    <dataValidation type="list" allowBlank="1" showInputMessage="1" showErrorMessage="1" sqref="I10:I30" xr:uid="{00000000-0002-0000-0C00-000004000000}">
      <formula1>"EHP, Noncompetitive Procurement, 19FD-01 Food &amp; Water Hold, N/A"</formula1>
    </dataValidation>
    <dataValidation type="list" allowBlank="1" showInputMessage="1" showErrorMessage="1" sqref="G10:G30" xr:uid="{00000000-0002-0000-0C00-000005000000}">
      <formula1>"Consultant / Contractor Fee"</formula1>
    </dataValidation>
    <dataValidation type="list" allowBlank="1" showInputMessage="1" showErrorMessage="1" sqref="F10:F30" xr:uid="{00000000-0002-0000-0C00-000006000000}">
      <formula1>INDIRECT(VLOOKUP(E10,DD_CC_SubCat_Lookup,2,0))</formula1>
    </dataValidation>
    <dataValidation type="whole" operator="greaterThanOrEqual" allowBlank="1" showInputMessage="1" showErrorMessage="1" error="Enter whole numbers only.  Use of decimals is not allowed." sqref="L8:M30" xr:uid="{00000000-0002-0000-0C00-000007000000}">
      <formula1>0</formula1>
    </dataValidation>
    <dataValidation type="list" allowBlank="1" showInputMessage="1" showErrorMessage="1" sqref="L2:M2" xr:uid="{15CA69E8-D1C1-4759-8814-917BDFD2A951}">
      <formula1>"Application, Modification, Advance, Reimbursement, Final Reimbursement"</formula1>
    </dataValidation>
  </dataValidations>
  <printOptions horizontalCentered="1"/>
  <pageMargins left="0.15" right="0.15" top="0.5" bottom="0.5" header="0.15" footer="0.15"/>
  <pageSetup scale="42"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ersonnel">
    <tabColor rgb="FFA6CAAA"/>
    <pageSetUpPr fitToPage="1"/>
  </sheetPr>
  <dimension ref="A1:S30"/>
  <sheetViews>
    <sheetView showGridLines="0" showZeros="0" zoomScale="65" zoomScaleNormal="65" zoomScaleSheetLayoutView="50" workbookViewId="0">
      <pane ySplit="8" topLeftCell="A9" activePane="bottomLeft" state="frozen"/>
      <selection sqref="A1:Q1"/>
      <selection pane="bottomLeft" sqref="A1:I1"/>
    </sheetView>
  </sheetViews>
  <sheetFormatPr defaultColWidth="9.109375" defaultRowHeight="13.2" x14ac:dyDescent="0.25"/>
  <cols>
    <col min="1" max="1" width="12.6640625" customWidth="1"/>
    <col min="2" max="2" width="42.109375" customWidth="1"/>
    <col min="3" max="3" width="49.44140625" customWidth="1"/>
    <col min="4" max="5" width="40.6640625" customWidth="1"/>
    <col min="6" max="6" width="25.6640625" customWidth="1"/>
    <col min="7" max="7" width="26.6640625" customWidth="1"/>
    <col min="8" max="8" width="15.6640625" customWidth="1"/>
    <col min="9" max="9" width="24.6640625" customWidth="1"/>
    <col min="10" max="18" width="18.88671875" hidden="1" customWidth="1"/>
    <col min="19" max="19" width="20.109375" hidden="1" customWidth="1"/>
  </cols>
  <sheetData>
    <row r="1" spans="1:19" ht="35.1" customHeight="1" x14ac:dyDescent="0.25">
      <c r="A1" s="820" t="s">
        <v>69</v>
      </c>
      <c r="B1" s="820"/>
      <c r="C1" s="820"/>
      <c r="D1" s="820"/>
      <c r="E1" s="820"/>
      <c r="F1" s="820"/>
      <c r="G1" s="820"/>
      <c r="H1" s="820"/>
      <c r="I1" s="820"/>
      <c r="J1" s="83"/>
      <c r="K1" s="83"/>
      <c r="L1" s="83"/>
      <c r="M1" s="63"/>
      <c r="N1" s="63"/>
      <c r="O1" s="63"/>
      <c r="P1" s="63"/>
      <c r="Q1" s="63"/>
      <c r="R1" s="63"/>
      <c r="S1" s="63"/>
    </row>
    <row r="2" spans="1:19" ht="30" customHeight="1" x14ac:dyDescent="0.35">
      <c r="A2" s="707">
        <f>Facesheet!$C$6</f>
        <v>0</v>
      </c>
      <c r="B2" s="707"/>
      <c r="C2" s="707"/>
      <c r="D2" s="707"/>
      <c r="E2" s="708"/>
      <c r="F2" s="720" t="s">
        <v>5</v>
      </c>
      <c r="G2" s="721"/>
      <c r="H2" s="822"/>
      <c r="I2" s="823"/>
      <c r="J2" s="63"/>
      <c r="K2" s="63"/>
      <c r="L2" s="63"/>
      <c r="M2" s="63"/>
      <c r="N2" s="63"/>
      <c r="O2" s="63"/>
      <c r="P2" s="63"/>
      <c r="Q2" s="63"/>
      <c r="R2" s="63"/>
      <c r="S2" s="63"/>
    </row>
    <row r="3" spans="1:19" ht="30" customHeight="1" x14ac:dyDescent="0.4">
      <c r="A3" s="709">
        <f>Facesheet!$F$2</f>
        <v>0</v>
      </c>
      <c r="B3" s="831"/>
      <c r="C3" s="831"/>
      <c r="D3" s="831"/>
      <c r="E3" s="831"/>
      <c r="F3" s="722" t="s">
        <v>629</v>
      </c>
      <c r="G3" s="723"/>
      <c r="H3" s="822"/>
      <c r="I3" s="823"/>
      <c r="J3" s="63"/>
      <c r="K3" s="63"/>
      <c r="L3" s="63"/>
      <c r="M3" s="63"/>
      <c r="N3" s="63"/>
      <c r="O3" s="63"/>
      <c r="P3" s="63"/>
      <c r="Q3" s="63"/>
      <c r="R3" s="63"/>
      <c r="S3" s="63"/>
    </row>
    <row r="4" spans="1:19" ht="30" customHeight="1" x14ac:dyDescent="0.25">
      <c r="A4" s="736" t="str">
        <f>Facesheet!$J$2</f>
        <v>2023-0006</v>
      </c>
      <c r="B4" s="832"/>
      <c r="C4" s="832"/>
      <c r="D4" s="832"/>
      <c r="E4" s="833"/>
      <c r="F4" s="829" t="s">
        <v>216</v>
      </c>
      <c r="G4" s="829"/>
      <c r="H4" s="825">
        <f>Facesheet!$H$12</f>
        <v>45108</v>
      </c>
      <c r="I4" s="826"/>
      <c r="J4" s="63"/>
      <c r="K4" s="63"/>
      <c r="L4" s="63"/>
      <c r="M4" s="63"/>
      <c r="N4" s="63"/>
      <c r="O4" s="63"/>
      <c r="P4" s="63"/>
      <c r="Q4" s="63"/>
      <c r="R4" s="63"/>
      <c r="S4" s="63"/>
    </row>
    <row r="5" spans="1:19" ht="30" customHeight="1" x14ac:dyDescent="0.25">
      <c r="A5" s="834"/>
      <c r="B5" s="834"/>
      <c r="C5" s="834"/>
      <c r="D5" s="834"/>
      <c r="E5" s="835"/>
      <c r="F5" s="830" t="s">
        <v>217</v>
      </c>
      <c r="G5" s="830"/>
      <c r="H5" s="827">
        <f>Facesheet!$J$12</f>
        <v>45838</v>
      </c>
      <c r="I5" s="828"/>
      <c r="J5" s="63"/>
      <c r="K5" s="63"/>
      <c r="L5" s="63"/>
      <c r="M5" s="63"/>
      <c r="N5" s="63"/>
      <c r="O5" s="63"/>
      <c r="P5" s="63"/>
      <c r="Q5" s="63"/>
      <c r="R5" s="63"/>
      <c r="S5" s="63"/>
    </row>
    <row r="6" spans="1:19" ht="30" customHeight="1" x14ac:dyDescent="0.25">
      <c r="A6" s="834"/>
      <c r="B6" s="834"/>
      <c r="C6" s="834"/>
      <c r="D6" s="834"/>
      <c r="E6" s="835"/>
      <c r="F6" s="824" t="s">
        <v>470</v>
      </c>
      <c r="G6" s="824"/>
      <c r="H6" s="821"/>
      <c r="I6" s="821"/>
      <c r="J6" s="63"/>
      <c r="K6" s="63"/>
      <c r="L6" s="63"/>
      <c r="M6" s="63"/>
      <c r="N6" s="63"/>
      <c r="O6" s="63"/>
      <c r="P6" s="63"/>
      <c r="Q6" s="63"/>
      <c r="R6" s="63"/>
      <c r="S6" s="63"/>
    </row>
    <row r="7" spans="1:19" ht="50.1" customHeight="1" x14ac:dyDescent="0.25">
      <c r="A7" s="316" t="s">
        <v>25</v>
      </c>
      <c r="B7" s="316" t="s">
        <v>80</v>
      </c>
      <c r="C7" s="317" t="s">
        <v>269</v>
      </c>
      <c r="D7" s="317" t="s">
        <v>242</v>
      </c>
      <c r="E7" s="317" t="s">
        <v>207</v>
      </c>
      <c r="F7" s="317" t="s">
        <v>68</v>
      </c>
      <c r="G7" s="318" t="s">
        <v>541</v>
      </c>
      <c r="H7" s="318" t="s">
        <v>70</v>
      </c>
      <c r="I7" s="318" t="s">
        <v>71</v>
      </c>
      <c r="J7" s="314" t="s">
        <v>439</v>
      </c>
      <c r="K7" s="314" t="s">
        <v>440</v>
      </c>
      <c r="L7" s="314" t="s">
        <v>441</v>
      </c>
      <c r="M7" s="314" t="s">
        <v>442</v>
      </c>
      <c r="N7" s="314" t="s">
        <v>443</v>
      </c>
      <c r="O7" s="314" t="s">
        <v>444</v>
      </c>
      <c r="P7" s="314" t="s">
        <v>445</v>
      </c>
      <c r="Q7" s="314" t="s">
        <v>446</v>
      </c>
      <c r="R7" s="314" t="s">
        <v>447</v>
      </c>
      <c r="S7" s="314" t="s">
        <v>448</v>
      </c>
    </row>
    <row r="8" spans="1:19" ht="21" x14ac:dyDescent="0.25">
      <c r="A8" s="319">
        <v>0</v>
      </c>
      <c r="B8" s="320">
        <v>0</v>
      </c>
      <c r="C8" s="321"/>
      <c r="D8" s="322">
        <v>0</v>
      </c>
      <c r="E8" s="322">
        <v>0</v>
      </c>
      <c r="F8" s="323"/>
      <c r="G8" s="324">
        <f>SUM(RangeSalary)</f>
        <v>0</v>
      </c>
      <c r="H8" s="325">
        <f>SUM(RangeHours)</f>
        <v>0</v>
      </c>
      <c r="I8" s="324">
        <f>SUM(RangeCost)</f>
        <v>0</v>
      </c>
      <c r="J8" s="315"/>
      <c r="K8" s="315"/>
      <c r="L8" s="315"/>
      <c r="M8" s="315"/>
      <c r="N8" s="315"/>
      <c r="O8" s="315"/>
      <c r="P8" s="315"/>
      <c r="Q8" s="315"/>
      <c r="R8" s="315"/>
      <c r="S8" s="315"/>
    </row>
    <row r="9" spans="1:19" ht="0.15" customHeight="1" x14ac:dyDescent="0.25">
      <c r="A9" s="263">
        <v>0</v>
      </c>
      <c r="B9" s="263">
        <v>0</v>
      </c>
      <c r="C9" s="263">
        <v>0</v>
      </c>
      <c r="D9" s="264">
        <v>0</v>
      </c>
      <c r="E9" s="264">
        <v>0</v>
      </c>
      <c r="F9" s="264">
        <v>0</v>
      </c>
      <c r="G9" s="297">
        <v>0</v>
      </c>
      <c r="H9" s="297">
        <v>0</v>
      </c>
      <c r="I9" s="297">
        <v>0</v>
      </c>
      <c r="J9" s="294">
        <v>0</v>
      </c>
      <c r="K9" s="294">
        <v>0</v>
      </c>
      <c r="L9" s="294">
        <v>0</v>
      </c>
      <c r="M9" s="294">
        <v>0</v>
      </c>
      <c r="N9" s="294">
        <v>0</v>
      </c>
      <c r="O9" s="294">
        <v>0</v>
      </c>
      <c r="P9" s="294">
        <v>0</v>
      </c>
      <c r="Q9" s="294">
        <v>0</v>
      </c>
      <c r="R9" s="294">
        <v>0</v>
      </c>
      <c r="S9" s="294">
        <v>0</v>
      </c>
    </row>
    <row r="10" spans="1:19" ht="21" x14ac:dyDescent="0.25">
      <c r="A10" s="178"/>
      <c r="B10" s="178"/>
      <c r="C10" s="178"/>
      <c r="D10" s="179"/>
      <c r="E10" s="179"/>
      <c r="F10" s="179"/>
      <c r="G10" s="187"/>
      <c r="H10" s="187"/>
      <c r="I10" s="187"/>
      <c r="J10" s="179"/>
      <c r="K10" s="179"/>
      <c r="L10" s="179"/>
      <c r="M10" s="179"/>
      <c r="N10" s="179"/>
      <c r="O10" s="179"/>
      <c r="P10" s="179"/>
      <c r="Q10" s="179"/>
      <c r="R10" s="179"/>
      <c r="S10" s="179"/>
    </row>
    <row r="11" spans="1:19" ht="21" x14ac:dyDescent="0.25">
      <c r="A11" s="178"/>
      <c r="B11" s="178"/>
      <c r="C11" s="178"/>
      <c r="D11" s="179"/>
      <c r="E11" s="179"/>
      <c r="F11" s="179"/>
      <c r="G11" s="223"/>
      <c r="H11" s="187"/>
      <c r="I11" s="187"/>
      <c r="J11" s="179"/>
      <c r="K11" s="179"/>
      <c r="L11" s="179"/>
      <c r="M11" s="179"/>
      <c r="N11" s="179"/>
      <c r="O11" s="179"/>
      <c r="P11" s="179"/>
      <c r="Q11" s="179"/>
      <c r="R11" s="179"/>
      <c r="S11" s="179"/>
    </row>
    <row r="12" spans="1:19" ht="21" x14ac:dyDescent="0.25">
      <c r="A12" s="178"/>
      <c r="B12" s="178"/>
      <c r="C12" s="178"/>
      <c r="D12" s="179"/>
      <c r="E12" s="179"/>
      <c r="F12" s="179"/>
      <c r="G12" s="187"/>
      <c r="H12" s="187"/>
      <c r="I12" s="187"/>
      <c r="J12" s="179"/>
      <c r="K12" s="179"/>
      <c r="L12" s="179"/>
      <c r="M12" s="179"/>
      <c r="N12" s="179"/>
      <c r="O12" s="179"/>
      <c r="P12" s="179"/>
      <c r="Q12" s="179"/>
      <c r="R12" s="179"/>
      <c r="S12" s="179"/>
    </row>
    <row r="13" spans="1:19" ht="21" x14ac:dyDescent="0.25">
      <c r="A13" s="178"/>
      <c r="B13" s="178"/>
      <c r="C13" s="178"/>
      <c r="D13" s="179"/>
      <c r="E13" s="179"/>
      <c r="F13" s="179"/>
      <c r="G13" s="187"/>
      <c r="H13" s="187"/>
      <c r="I13" s="187"/>
      <c r="J13" s="179"/>
      <c r="K13" s="179"/>
      <c r="L13" s="179"/>
      <c r="M13" s="179"/>
      <c r="N13" s="179"/>
      <c r="O13" s="179"/>
      <c r="P13" s="179"/>
      <c r="Q13" s="179"/>
      <c r="R13" s="179"/>
      <c r="S13" s="179"/>
    </row>
    <row r="14" spans="1:19" ht="21" x14ac:dyDescent="0.25">
      <c r="A14" s="178"/>
      <c r="B14" s="178"/>
      <c r="C14" s="178"/>
      <c r="D14" s="179"/>
      <c r="E14" s="179"/>
      <c r="F14" s="179"/>
      <c r="G14" s="187"/>
      <c r="H14" s="187"/>
      <c r="I14" s="187"/>
      <c r="J14" s="179"/>
      <c r="K14" s="179"/>
      <c r="L14" s="179"/>
      <c r="M14" s="179"/>
      <c r="N14" s="179"/>
      <c r="O14" s="179"/>
      <c r="P14" s="179"/>
      <c r="Q14" s="179"/>
      <c r="R14" s="179"/>
      <c r="S14" s="179"/>
    </row>
    <row r="15" spans="1:19" ht="21" x14ac:dyDescent="0.25">
      <c r="A15" s="178"/>
      <c r="B15" s="178"/>
      <c r="C15" s="178"/>
      <c r="D15" s="179"/>
      <c r="E15" s="179"/>
      <c r="F15" s="179"/>
      <c r="G15" s="187"/>
      <c r="H15" s="187"/>
      <c r="I15" s="187"/>
      <c r="J15" s="179"/>
      <c r="K15" s="179"/>
      <c r="L15" s="179"/>
      <c r="M15" s="179"/>
      <c r="N15" s="179"/>
      <c r="O15" s="179"/>
      <c r="P15" s="179"/>
      <c r="Q15" s="179"/>
      <c r="R15" s="179"/>
      <c r="S15" s="179"/>
    </row>
    <row r="16" spans="1:19" ht="21" x14ac:dyDescent="0.25">
      <c r="A16" s="178"/>
      <c r="B16" s="178"/>
      <c r="C16" s="178"/>
      <c r="D16" s="179"/>
      <c r="E16" s="179"/>
      <c r="F16" s="179"/>
      <c r="G16" s="187"/>
      <c r="H16" s="187"/>
      <c r="I16" s="187"/>
      <c r="J16" s="179"/>
      <c r="K16" s="179"/>
      <c r="L16" s="179"/>
      <c r="M16" s="179"/>
      <c r="N16" s="179"/>
      <c r="O16" s="179"/>
      <c r="P16" s="179"/>
      <c r="Q16" s="179"/>
      <c r="R16" s="179"/>
      <c r="S16" s="179"/>
    </row>
    <row r="17" spans="1:19" ht="21" x14ac:dyDescent="0.25">
      <c r="A17" s="178"/>
      <c r="B17" s="178"/>
      <c r="C17" s="178"/>
      <c r="D17" s="179"/>
      <c r="E17" s="179"/>
      <c r="F17" s="179"/>
      <c r="G17" s="187"/>
      <c r="H17" s="187"/>
      <c r="I17" s="187"/>
      <c r="J17" s="179"/>
      <c r="K17" s="179"/>
      <c r="L17" s="179"/>
      <c r="M17" s="179"/>
      <c r="N17" s="179"/>
      <c r="O17" s="179"/>
      <c r="P17" s="179"/>
      <c r="Q17" s="179"/>
      <c r="R17" s="179"/>
      <c r="S17" s="179"/>
    </row>
    <row r="18" spans="1:19" ht="21" x14ac:dyDescent="0.25">
      <c r="A18" s="178"/>
      <c r="B18" s="178"/>
      <c r="C18" s="178"/>
      <c r="D18" s="179"/>
      <c r="E18" s="179"/>
      <c r="F18" s="179"/>
      <c r="G18" s="187"/>
      <c r="H18" s="187"/>
      <c r="I18" s="187"/>
      <c r="J18" s="179"/>
      <c r="K18" s="179"/>
      <c r="L18" s="179"/>
      <c r="M18" s="179"/>
      <c r="N18" s="179"/>
      <c r="O18" s="179"/>
      <c r="P18" s="179"/>
      <c r="Q18" s="179"/>
      <c r="R18" s="179"/>
      <c r="S18" s="179"/>
    </row>
    <row r="19" spans="1:19" ht="21" x14ac:dyDescent="0.25">
      <c r="A19" s="178"/>
      <c r="B19" s="178"/>
      <c r="C19" s="178"/>
      <c r="D19" s="179"/>
      <c r="E19" s="179"/>
      <c r="F19" s="179"/>
      <c r="G19" s="187"/>
      <c r="H19" s="187"/>
      <c r="I19" s="187"/>
      <c r="J19" s="179"/>
      <c r="K19" s="179"/>
      <c r="L19" s="179"/>
      <c r="M19" s="179"/>
      <c r="N19" s="179"/>
      <c r="O19" s="179"/>
      <c r="P19" s="179"/>
      <c r="Q19" s="179"/>
      <c r="R19" s="179"/>
      <c r="S19" s="179"/>
    </row>
    <row r="20" spans="1:19" ht="21" x14ac:dyDescent="0.25">
      <c r="A20" s="178"/>
      <c r="B20" s="178"/>
      <c r="C20" s="178"/>
      <c r="D20" s="179"/>
      <c r="E20" s="179"/>
      <c r="F20" s="179"/>
      <c r="G20" s="187"/>
      <c r="H20" s="187"/>
      <c r="I20" s="187"/>
      <c r="J20" s="179"/>
      <c r="K20" s="179"/>
      <c r="L20" s="179"/>
      <c r="M20" s="179"/>
      <c r="N20" s="179"/>
      <c r="O20" s="179"/>
      <c r="P20" s="179"/>
      <c r="Q20" s="179"/>
      <c r="R20" s="179"/>
      <c r="S20" s="179"/>
    </row>
    <row r="21" spans="1:19" ht="21" x14ac:dyDescent="0.25">
      <c r="A21" s="178"/>
      <c r="B21" s="178"/>
      <c r="C21" s="178"/>
      <c r="D21" s="179"/>
      <c r="E21" s="179"/>
      <c r="F21" s="179"/>
      <c r="G21" s="187"/>
      <c r="H21" s="187"/>
      <c r="I21" s="187"/>
      <c r="J21" s="179"/>
      <c r="K21" s="179"/>
      <c r="L21" s="179"/>
      <c r="M21" s="179"/>
      <c r="N21" s="179"/>
      <c r="O21" s="179"/>
      <c r="P21" s="179"/>
      <c r="Q21" s="179"/>
      <c r="R21" s="179"/>
      <c r="S21" s="179"/>
    </row>
    <row r="22" spans="1:19" ht="21" x14ac:dyDescent="0.25">
      <c r="A22" s="178"/>
      <c r="B22" s="178"/>
      <c r="C22" s="178"/>
      <c r="D22" s="179"/>
      <c r="E22" s="179"/>
      <c r="F22" s="179"/>
      <c r="G22" s="187"/>
      <c r="H22" s="187"/>
      <c r="I22" s="187"/>
      <c r="J22" s="179"/>
      <c r="K22" s="179"/>
      <c r="L22" s="179"/>
      <c r="M22" s="179"/>
      <c r="N22" s="179"/>
      <c r="O22" s="179"/>
      <c r="P22" s="179"/>
      <c r="Q22" s="179"/>
      <c r="R22" s="179"/>
      <c r="S22" s="179"/>
    </row>
    <row r="23" spans="1:19" ht="21" x14ac:dyDescent="0.25">
      <c r="A23" s="178"/>
      <c r="B23" s="178"/>
      <c r="C23" s="178"/>
      <c r="D23" s="179"/>
      <c r="E23" s="179"/>
      <c r="F23" s="179"/>
      <c r="G23" s="187"/>
      <c r="H23" s="187"/>
      <c r="I23" s="187"/>
      <c r="J23" s="179"/>
      <c r="K23" s="179"/>
      <c r="L23" s="179"/>
      <c r="M23" s="179"/>
      <c r="N23" s="179"/>
      <c r="O23" s="179"/>
      <c r="P23" s="179"/>
      <c r="Q23" s="179"/>
      <c r="R23" s="179"/>
      <c r="S23" s="179"/>
    </row>
    <row r="24" spans="1:19" ht="21" x14ac:dyDescent="0.25">
      <c r="A24" s="178"/>
      <c r="B24" s="178"/>
      <c r="C24" s="178"/>
      <c r="D24" s="179"/>
      <c r="E24" s="179"/>
      <c r="F24" s="179"/>
      <c r="G24" s="187"/>
      <c r="H24" s="187"/>
      <c r="I24" s="187"/>
      <c r="J24" s="179"/>
      <c r="K24" s="179"/>
      <c r="L24" s="179"/>
      <c r="M24" s="179"/>
      <c r="N24" s="179"/>
      <c r="O24" s="179"/>
      <c r="P24" s="179"/>
      <c r="Q24" s="179"/>
      <c r="R24" s="179"/>
      <c r="S24" s="179"/>
    </row>
    <row r="25" spans="1:19" ht="21" x14ac:dyDescent="0.25">
      <c r="A25" s="178"/>
      <c r="B25" s="178"/>
      <c r="C25" s="178"/>
      <c r="D25" s="179"/>
      <c r="E25" s="179"/>
      <c r="F25" s="179"/>
      <c r="G25" s="187"/>
      <c r="H25" s="187"/>
      <c r="I25" s="187"/>
      <c r="J25" s="179"/>
      <c r="K25" s="179"/>
      <c r="L25" s="179"/>
      <c r="M25" s="179"/>
      <c r="N25" s="179"/>
      <c r="O25" s="179"/>
      <c r="P25" s="179"/>
      <c r="Q25" s="179"/>
      <c r="R25" s="179"/>
      <c r="S25" s="179"/>
    </row>
    <row r="26" spans="1:19" ht="21" x14ac:dyDescent="0.25">
      <c r="A26" s="178"/>
      <c r="B26" s="178"/>
      <c r="C26" s="178"/>
      <c r="D26" s="179"/>
      <c r="E26" s="179"/>
      <c r="F26" s="179"/>
      <c r="G26" s="187"/>
      <c r="H26" s="187"/>
      <c r="I26" s="187"/>
      <c r="J26" s="179"/>
      <c r="K26" s="179"/>
      <c r="L26" s="179"/>
      <c r="M26" s="179"/>
      <c r="N26" s="179"/>
      <c r="O26" s="179"/>
      <c r="P26" s="179"/>
      <c r="Q26" s="179"/>
      <c r="R26" s="179"/>
      <c r="S26" s="179"/>
    </row>
    <row r="27" spans="1:19" ht="21" x14ac:dyDescent="0.25">
      <c r="A27" s="178"/>
      <c r="B27" s="178"/>
      <c r="C27" s="178"/>
      <c r="D27" s="179"/>
      <c r="E27" s="179"/>
      <c r="F27" s="179"/>
      <c r="G27" s="187"/>
      <c r="H27" s="187"/>
      <c r="I27" s="187"/>
      <c r="J27" s="179"/>
      <c r="K27" s="179"/>
      <c r="L27" s="179"/>
      <c r="M27" s="179"/>
      <c r="N27" s="179"/>
      <c r="O27" s="179"/>
      <c r="P27" s="179"/>
      <c r="Q27" s="179"/>
      <c r="R27" s="179"/>
      <c r="S27" s="179"/>
    </row>
    <row r="28" spans="1:19" ht="21" x14ac:dyDescent="0.25">
      <c r="A28" s="178"/>
      <c r="B28" s="178"/>
      <c r="C28" s="178"/>
      <c r="D28" s="179"/>
      <c r="E28" s="179"/>
      <c r="F28" s="179"/>
      <c r="G28" s="187"/>
      <c r="H28" s="187"/>
      <c r="I28" s="187"/>
      <c r="J28" s="179"/>
      <c r="K28" s="179"/>
      <c r="L28" s="179"/>
      <c r="M28" s="179"/>
      <c r="N28" s="179"/>
      <c r="O28" s="179"/>
      <c r="P28" s="179"/>
      <c r="Q28" s="179"/>
      <c r="R28" s="179"/>
      <c r="S28" s="179"/>
    </row>
    <row r="29" spans="1:19" ht="21" x14ac:dyDescent="0.25">
      <c r="A29" s="178"/>
      <c r="B29" s="178"/>
      <c r="C29" s="178"/>
      <c r="D29" s="179"/>
      <c r="E29" s="179"/>
      <c r="F29" s="179"/>
      <c r="G29" s="187"/>
      <c r="H29" s="187"/>
      <c r="I29" s="187"/>
      <c r="J29" s="179"/>
      <c r="K29" s="179"/>
      <c r="L29" s="179"/>
      <c r="M29" s="179"/>
      <c r="N29" s="179"/>
      <c r="O29" s="179"/>
      <c r="P29" s="179"/>
      <c r="Q29" s="179"/>
      <c r="R29" s="179"/>
      <c r="S29" s="179"/>
    </row>
    <row r="30" spans="1:19" ht="21" x14ac:dyDescent="0.25">
      <c r="A30" s="178"/>
      <c r="B30" s="178"/>
      <c r="C30" s="178"/>
      <c r="D30" s="179"/>
      <c r="E30" s="179"/>
      <c r="F30" s="179"/>
      <c r="G30" s="187"/>
      <c r="H30" s="187"/>
      <c r="I30" s="187"/>
      <c r="J30" s="179"/>
      <c r="K30" s="179"/>
      <c r="L30" s="179"/>
      <c r="M30" s="179"/>
      <c r="N30" s="179"/>
      <c r="O30" s="179"/>
      <c r="P30" s="179"/>
      <c r="Q30" s="179"/>
      <c r="R30" s="179"/>
      <c r="S30" s="179"/>
    </row>
  </sheetData>
  <sheetProtection formatColumns="0" formatRows="0" autoFilter="0"/>
  <dataConsolidate link="1"/>
  <mergeCells count="16">
    <mergeCell ref="A1:I1"/>
    <mergeCell ref="H6:I6"/>
    <mergeCell ref="H2:I2"/>
    <mergeCell ref="F6:G6"/>
    <mergeCell ref="H3:I3"/>
    <mergeCell ref="H4:I4"/>
    <mergeCell ref="H5:I5"/>
    <mergeCell ref="F2:G2"/>
    <mergeCell ref="F3:G3"/>
    <mergeCell ref="F4:G4"/>
    <mergeCell ref="F5:G5"/>
    <mergeCell ref="A2:E2"/>
    <mergeCell ref="A3:E3"/>
    <mergeCell ref="A4:E4"/>
    <mergeCell ref="A5:E5"/>
    <mergeCell ref="A6:E6"/>
  </mergeCells>
  <dataValidations xWindow="1429" yWindow="515" count="8">
    <dataValidation allowBlank="1" showErrorMessage="1" promptTitle="Cal OES ONLY" prompt="For Cal OES use only.  Do not enter." sqref="H6" xr:uid="{00000000-0002-0000-0D00-000000000000}"/>
    <dataValidation type="whole" operator="greaterThan" allowBlank="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H3" xr:uid="{00000000-0002-0000-0D00-000001000000}">
      <formula1>0</formula1>
    </dataValidation>
    <dataValidation showInputMessage="1" showErrorMessage="1" sqref="C10:C30" xr:uid="{00000000-0002-0000-0D00-000002000000}"/>
    <dataValidation type="list" allowBlank="1" showInputMessage="1" showErrorMessage="1" sqref="D10:D30" xr:uid="{00000000-0002-0000-0D00-000003000000}">
      <formula1>DD_Personnel_SolutionArea</formula1>
    </dataValidation>
    <dataValidation type="list" allowBlank="1" showInputMessage="1" showErrorMessage="1" sqref="E10:E30" xr:uid="{00000000-0002-0000-0D00-000004000000}">
      <formula1>INDIRECT(VLOOKUP(D10,DD_Personnel_SubCat_Lookup,2,0))</formula1>
    </dataValidation>
    <dataValidation type="list" allowBlank="1" showInputMessage="1" sqref="A9:A30" xr:uid="{00000000-0002-0000-0D00-000005000000}">
      <formula1>"A,B,C,D,E,F,G,H,I,J,K,L,M,N,O,P,Q,R,S,T,U,V,W,X,Y,Z"</formula1>
    </dataValidation>
    <dataValidation type="whole" operator="greaterThanOrEqual" allowBlank="1" showErrorMessage="1" error="Enter whole numbers only.  Use of decimals is not allowed." sqref="G10:I30" xr:uid="{00000000-0002-0000-0D00-000006000000}">
      <formula1>0</formula1>
    </dataValidation>
    <dataValidation type="list" allowBlank="1" showInputMessage="1" showErrorMessage="1" sqref="H2:I2" xr:uid="{951FB1C8-1DE1-4A7E-8C93-95D827DE1EFA}">
      <formula1>"Application, Modification, Advance, Reimbursement, Final Reimbursement"</formula1>
    </dataValidation>
  </dataValidations>
  <printOptions horizontalCentered="1"/>
  <pageMargins left="0.15" right="0.15" top="0.5" bottom="0.5" header="0.15" footer="0.15"/>
  <pageSetup scale="50"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IndirectCost">
    <tabColor rgb="FFFFFF99"/>
    <pageSetUpPr fitToPage="1"/>
  </sheetPr>
  <dimension ref="A1:T30"/>
  <sheetViews>
    <sheetView showGridLines="0" showZeros="0" zoomScale="65" zoomScaleNormal="65" zoomScaleSheetLayoutView="50" zoomScalePageLayoutView="70" workbookViewId="0">
      <pane ySplit="8" topLeftCell="A9" activePane="bottomLeft" state="frozen"/>
      <selection sqref="A1:Q1"/>
      <selection pane="bottomLeft" sqref="A1:J1"/>
    </sheetView>
  </sheetViews>
  <sheetFormatPr defaultColWidth="9.109375" defaultRowHeight="13.2" x14ac:dyDescent="0.25"/>
  <cols>
    <col min="1" max="1" width="12.6640625" customWidth="1"/>
    <col min="2" max="2" width="50.33203125" customWidth="1"/>
    <col min="3" max="3" width="48.6640625" customWidth="1"/>
    <col min="4" max="4" width="35.5546875" customWidth="1"/>
    <col min="5" max="5" width="23" customWidth="1"/>
    <col min="6" max="10" width="22.6640625" customWidth="1"/>
    <col min="11" max="12" width="17.109375" hidden="1" customWidth="1"/>
    <col min="13" max="19" width="13.5546875" hidden="1" customWidth="1"/>
    <col min="20" max="20" width="15" hidden="1" customWidth="1"/>
  </cols>
  <sheetData>
    <row r="1" spans="1:20" ht="35.1" customHeight="1" x14ac:dyDescent="0.25">
      <c r="A1" s="836" t="s">
        <v>166</v>
      </c>
      <c r="B1" s="836"/>
      <c r="C1" s="836"/>
      <c r="D1" s="836"/>
      <c r="E1" s="836"/>
      <c r="F1" s="836"/>
      <c r="G1" s="836"/>
      <c r="H1" s="836"/>
      <c r="I1" s="836"/>
      <c r="J1" s="836"/>
      <c r="K1" s="82"/>
      <c r="L1" s="82"/>
      <c r="M1" s="63"/>
      <c r="N1" s="63"/>
      <c r="O1" s="63"/>
      <c r="P1" s="63"/>
      <c r="Q1" s="63"/>
      <c r="R1" s="63"/>
      <c r="S1" s="63"/>
      <c r="T1" s="63"/>
    </row>
    <row r="2" spans="1:20" ht="30" customHeight="1" x14ac:dyDescent="0.35">
      <c r="A2" s="707">
        <f>Facesheet!$C$6</f>
        <v>0</v>
      </c>
      <c r="B2" s="707"/>
      <c r="C2" s="707"/>
      <c r="D2" s="707"/>
      <c r="E2" s="707"/>
      <c r="F2" s="708"/>
      <c r="G2" s="720" t="s">
        <v>5</v>
      </c>
      <c r="H2" s="720"/>
      <c r="I2" s="837"/>
      <c r="J2" s="838"/>
      <c r="K2" s="63"/>
      <c r="L2" s="63"/>
      <c r="M2" s="63"/>
      <c r="N2" s="63"/>
      <c r="O2" s="63"/>
      <c r="P2" s="63"/>
      <c r="Q2" s="63"/>
      <c r="R2" s="63"/>
      <c r="S2" s="63"/>
      <c r="T2" s="63"/>
    </row>
    <row r="3" spans="1:20" ht="30" customHeight="1" x14ac:dyDescent="0.4">
      <c r="A3" s="709">
        <f>Facesheet!$F$2</f>
        <v>0</v>
      </c>
      <c r="B3" s="709"/>
      <c r="C3" s="709"/>
      <c r="D3" s="709"/>
      <c r="E3" s="709"/>
      <c r="F3" s="709"/>
      <c r="G3" s="722" t="s">
        <v>629</v>
      </c>
      <c r="H3" s="795"/>
      <c r="I3" s="837"/>
      <c r="J3" s="838"/>
      <c r="K3" s="63"/>
      <c r="L3" s="72"/>
      <c r="M3" s="63"/>
      <c r="N3" s="63"/>
      <c r="O3" s="63"/>
      <c r="P3" s="63"/>
      <c r="Q3" s="63"/>
      <c r="R3" s="63"/>
      <c r="S3" s="63"/>
      <c r="T3" s="63"/>
    </row>
    <row r="4" spans="1:20" ht="30" customHeight="1" x14ac:dyDescent="0.25">
      <c r="A4" s="736" t="str">
        <f>Facesheet!$J$2</f>
        <v>2023-0006</v>
      </c>
      <c r="B4" s="818"/>
      <c r="C4" s="818"/>
      <c r="D4" s="818"/>
      <c r="E4" s="818"/>
      <c r="F4" s="819"/>
      <c r="G4" s="746" t="s">
        <v>216</v>
      </c>
      <c r="H4" s="746"/>
      <c r="I4" s="839">
        <f>Facesheet!$H$12</f>
        <v>45108</v>
      </c>
      <c r="J4" s="840"/>
      <c r="K4" s="61"/>
      <c r="L4" s="61"/>
      <c r="M4" s="61"/>
      <c r="N4" s="61"/>
      <c r="O4" s="61"/>
      <c r="P4" s="61"/>
      <c r="Q4" s="61"/>
      <c r="R4" s="61"/>
      <c r="S4" s="61"/>
      <c r="T4" s="61"/>
    </row>
    <row r="5" spans="1:20" ht="30" customHeight="1" x14ac:dyDescent="0.25">
      <c r="A5" s="834"/>
      <c r="B5" s="834"/>
      <c r="C5" s="834"/>
      <c r="D5" s="834"/>
      <c r="E5" s="834"/>
      <c r="F5" s="843"/>
      <c r="G5" s="746" t="s">
        <v>217</v>
      </c>
      <c r="H5" s="746"/>
      <c r="I5" s="841">
        <f>Facesheet!$J$12</f>
        <v>45838</v>
      </c>
      <c r="J5" s="842"/>
      <c r="K5" s="61"/>
      <c r="L5" s="61"/>
      <c r="M5" s="61"/>
      <c r="N5" s="61"/>
      <c r="O5" s="61"/>
      <c r="P5" s="61"/>
      <c r="Q5" s="61"/>
      <c r="R5" s="61"/>
      <c r="S5" s="61"/>
      <c r="T5" s="61"/>
    </row>
    <row r="6" spans="1:20" ht="30" customHeight="1" x14ac:dyDescent="0.25">
      <c r="A6" s="834"/>
      <c r="B6" s="834"/>
      <c r="C6" s="834"/>
      <c r="D6" s="834"/>
      <c r="E6" s="834"/>
      <c r="F6" s="843"/>
      <c r="G6" s="744" t="s">
        <v>470</v>
      </c>
      <c r="H6" s="744"/>
      <c r="I6" s="812"/>
      <c r="J6" s="812"/>
      <c r="K6" s="63"/>
      <c r="L6" s="63"/>
      <c r="M6" s="63"/>
      <c r="N6" s="63"/>
      <c r="O6" s="63"/>
      <c r="P6" s="63"/>
      <c r="Q6" s="63"/>
      <c r="R6" s="63"/>
      <c r="S6" s="63"/>
      <c r="T6" s="63"/>
    </row>
    <row r="7" spans="1:20" ht="50.1" customHeight="1" x14ac:dyDescent="0.25">
      <c r="A7" s="300" t="s">
        <v>25</v>
      </c>
      <c r="B7" s="300" t="s">
        <v>75</v>
      </c>
      <c r="C7" s="301" t="s">
        <v>207</v>
      </c>
      <c r="D7" s="301" t="s">
        <v>149</v>
      </c>
      <c r="E7" s="301" t="s">
        <v>150</v>
      </c>
      <c r="F7" s="302" t="s">
        <v>240</v>
      </c>
      <c r="G7" s="302" t="s">
        <v>272</v>
      </c>
      <c r="H7" s="302" t="s">
        <v>237</v>
      </c>
      <c r="I7" s="302" t="s">
        <v>218</v>
      </c>
      <c r="J7" s="302" t="s">
        <v>219</v>
      </c>
      <c r="K7" s="298" t="s">
        <v>439</v>
      </c>
      <c r="L7" s="298" t="s">
        <v>440</v>
      </c>
      <c r="M7" s="298" t="s">
        <v>441</v>
      </c>
      <c r="N7" s="298" t="s">
        <v>442</v>
      </c>
      <c r="O7" s="298" t="s">
        <v>443</v>
      </c>
      <c r="P7" s="298" t="s">
        <v>444</v>
      </c>
      <c r="Q7" s="298" t="s">
        <v>445</v>
      </c>
      <c r="R7" s="298" t="s">
        <v>446</v>
      </c>
      <c r="S7" s="298" t="s">
        <v>447</v>
      </c>
      <c r="T7" s="298" t="s">
        <v>448</v>
      </c>
    </row>
    <row r="8" spans="1:20" ht="21" x14ac:dyDescent="0.35">
      <c r="A8" s="303">
        <v>0</v>
      </c>
      <c r="B8" s="303">
        <v>0</v>
      </c>
      <c r="C8" s="304">
        <v>0</v>
      </c>
      <c r="D8" s="305"/>
      <c r="E8" s="305"/>
      <c r="F8" s="306">
        <f>SUM(RangeCost)</f>
        <v>0</v>
      </c>
      <c r="G8" s="306">
        <f>SUM(RangePrevious)</f>
        <v>0</v>
      </c>
      <c r="H8" s="306">
        <f>SUM(RangeThisRequest)</f>
        <v>0</v>
      </c>
      <c r="I8" s="306">
        <f>SUM(RangeApproved)</f>
        <v>0</v>
      </c>
      <c r="J8" s="306">
        <f>SUM(RangeBalance)</f>
        <v>0</v>
      </c>
      <c r="K8" s="299"/>
      <c r="L8" s="299"/>
      <c r="M8" s="299"/>
      <c r="N8" s="299"/>
      <c r="O8" s="299"/>
      <c r="P8" s="299"/>
      <c r="Q8" s="299"/>
      <c r="R8" s="299"/>
      <c r="S8" s="299"/>
      <c r="T8" s="299"/>
    </row>
    <row r="9" spans="1:20" ht="0.15" customHeight="1" x14ac:dyDescent="0.25">
      <c r="A9" s="263">
        <v>0</v>
      </c>
      <c r="B9" s="263">
        <v>0</v>
      </c>
      <c r="C9" s="263">
        <v>0</v>
      </c>
      <c r="D9" s="264">
        <v>0</v>
      </c>
      <c r="E9" s="307">
        <v>0</v>
      </c>
      <c r="F9" s="308">
        <v>0</v>
      </c>
      <c r="G9" s="296">
        <v>0</v>
      </c>
      <c r="H9" s="297">
        <v>0</v>
      </c>
      <c r="I9" s="297">
        <v>0</v>
      </c>
      <c r="J9" s="297">
        <v>0</v>
      </c>
      <c r="K9" s="294">
        <v>0</v>
      </c>
      <c r="L9" s="294">
        <v>0</v>
      </c>
      <c r="M9" s="294">
        <v>0</v>
      </c>
      <c r="N9" s="294">
        <v>0</v>
      </c>
      <c r="O9" s="294">
        <v>0</v>
      </c>
      <c r="P9" s="294">
        <v>0</v>
      </c>
      <c r="Q9" s="294">
        <v>0</v>
      </c>
      <c r="R9" s="294">
        <v>0</v>
      </c>
      <c r="S9" s="294">
        <v>0</v>
      </c>
      <c r="T9" s="294">
        <v>0</v>
      </c>
    </row>
    <row r="10" spans="1:20" ht="21" x14ac:dyDescent="0.25">
      <c r="A10" s="178"/>
      <c r="B10" s="178"/>
      <c r="C10" s="178"/>
      <c r="D10" s="179"/>
      <c r="E10" s="193"/>
      <c r="F10" s="187"/>
      <c r="G10" s="183"/>
      <c r="H10" s="187"/>
      <c r="I10" s="183">
        <f t="shared" ref="I10:I30" si="0">H10+G10</f>
        <v>0</v>
      </c>
      <c r="J10" s="183">
        <f t="shared" ref="J10:J30" si="1">F10-I10</f>
        <v>0</v>
      </c>
      <c r="K10" s="179"/>
      <c r="L10" s="179"/>
      <c r="M10" s="179"/>
      <c r="N10" s="179"/>
      <c r="O10" s="179"/>
      <c r="P10" s="179"/>
      <c r="Q10" s="179"/>
      <c r="R10" s="179"/>
      <c r="S10" s="179"/>
      <c r="T10" s="179"/>
    </row>
    <row r="11" spans="1:20" ht="21" x14ac:dyDescent="0.25">
      <c r="A11" s="178"/>
      <c r="B11" s="178"/>
      <c r="C11" s="178"/>
      <c r="D11" s="179"/>
      <c r="E11" s="193"/>
      <c r="F11" s="187"/>
      <c r="G11" s="183"/>
      <c r="H11" s="187"/>
      <c r="I11" s="183">
        <f t="shared" si="0"/>
        <v>0</v>
      </c>
      <c r="J11" s="183">
        <f t="shared" si="1"/>
        <v>0</v>
      </c>
      <c r="K11" s="179"/>
      <c r="L11" s="179"/>
      <c r="M11" s="179"/>
      <c r="N11" s="179"/>
      <c r="O11" s="179"/>
      <c r="P11" s="179"/>
      <c r="Q11" s="179"/>
      <c r="R11" s="179"/>
      <c r="S11" s="179"/>
      <c r="T11" s="179"/>
    </row>
    <row r="12" spans="1:20" ht="21" x14ac:dyDescent="0.25">
      <c r="A12" s="178"/>
      <c r="B12" s="178"/>
      <c r="C12" s="178"/>
      <c r="D12" s="179"/>
      <c r="E12" s="193"/>
      <c r="F12" s="187"/>
      <c r="G12" s="183"/>
      <c r="H12" s="187"/>
      <c r="I12" s="183">
        <f t="shared" si="0"/>
        <v>0</v>
      </c>
      <c r="J12" s="183">
        <f t="shared" si="1"/>
        <v>0</v>
      </c>
      <c r="K12" s="179"/>
      <c r="L12" s="179"/>
      <c r="M12" s="179"/>
      <c r="N12" s="179"/>
      <c r="O12" s="179"/>
      <c r="P12" s="179"/>
      <c r="Q12" s="179"/>
      <c r="R12" s="179"/>
      <c r="S12" s="179"/>
      <c r="T12" s="179"/>
    </row>
    <row r="13" spans="1:20" ht="21" x14ac:dyDescent="0.25">
      <c r="A13" s="178"/>
      <c r="B13" s="178"/>
      <c r="C13" s="178"/>
      <c r="D13" s="179"/>
      <c r="E13" s="193"/>
      <c r="F13" s="187"/>
      <c r="G13" s="183"/>
      <c r="H13" s="187"/>
      <c r="I13" s="183">
        <f t="shared" si="0"/>
        <v>0</v>
      </c>
      <c r="J13" s="183">
        <f t="shared" si="1"/>
        <v>0</v>
      </c>
      <c r="K13" s="179"/>
      <c r="L13" s="179"/>
      <c r="M13" s="179"/>
      <c r="N13" s="179"/>
      <c r="O13" s="179"/>
      <c r="P13" s="179"/>
      <c r="Q13" s="179"/>
      <c r="R13" s="179"/>
      <c r="S13" s="179"/>
      <c r="T13" s="179"/>
    </row>
    <row r="14" spans="1:20" ht="21" x14ac:dyDescent="0.25">
      <c r="A14" s="178"/>
      <c r="B14" s="178"/>
      <c r="C14" s="178"/>
      <c r="D14" s="179"/>
      <c r="E14" s="193"/>
      <c r="F14" s="187"/>
      <c r="G14" s="183"/>
      <c r="H14" s="187"/>
      <c r="I14" s="183">
        <f t="shared" si="0"/>
        <v>0</v>
      </c>
      <c r="J14" s="183">
        <f t="shared" si="1"/>
        <v>0</v>
      </c>
      <c r="K14" s="179"/>
      <c r="L14" s="179"/>
      <c r="M14" s="179"/>
      <c r="N14" s="179"/>
      <c r="O14" s="179"/>
      <c r="P14" s="179"/>
      <c r="Q14" s="179"/>
      <c r="R14" s="179"/>
      <c r="S14" s="179"/>
      <c r="T14" s="179"/>
    </row>
    <row r="15" spans="1:20" ht="21" x14ac:dyDescent="0.25">
      <c r="A15" s="178"/>
      <c r="B15" s="178"/>
      <c r="C15" s="178"/>
      <c r="D15" s="179"/>
      <c r="E15" s="193"/>
      <c r="F15" s="187"/>
      <c r="G15" s="183"/>
      <c r="H15" s="187"/>
      <c r="I15" s="183">
        <f t="shared" si="0"/>
        <v>0</v>
      </c>
      <c r="J15" s="183">
        <f t="shared" si="1"/>
        <v>0</v>
      </c>
      <c r="K15" s="179"/>
      <c r="L15" s="179"/>
      <c r="M15" s="179"/>
      <c r="N15" s="179"/>
      <c r="O15" s="179"/>
      <c r="P15" s="179"/>
      <c r="Q15" s="179"/>
      <c r="R15" s="179"/>
      <c r="S15" s="179"/>
      <c r="T15" s="179"/>
    </row>
    <row r="16" spans="1:20" ht="21" x14ac:dyDescent="0.25">
      <c r="A16" s="178"/>
      <c r="B16" s="178"/>
      <c r="C16" s="178"/>
      <c r="D16" s="179"/>
      <c r="E16" s="193"/>
      <c r="F16" s="187"/>
      <c r="G16" s="183"/>
      <c r="H16" s="187"/>
      <c r="I16" s="183">
        <f t="shared" si="0"/>
        <v>0</v>
      </c>
      <c r="J16" s="183">
        <f t="shared" si="1"/>
        <v>0</v>
      </c>
      <c r="K16" s="179"/>
      <c r="L16" s="179"/>
      <c r="M16" s="179"/>
      <c r="N16" s="179"/>
      <c r="O16" s="179"/>
      <c r="P16" s="179"/>
      <c r="Q16" s="179"/>
      <c r="R16" s="179"/>
      <c r="S16" s="179"/>
      <c r="T16" s="179"/>
    </row>
    <row r="17" spans="1:20" ht="21" x14ac:dyDescent="0.25">
      <c r="A17" s="178"/>
      <c r="B17" s="178"/>
      <c r="C17" s="178"/>
      <c r="D17" s="179"/>
      <c r="E17" s="193"/>
      <c r="F17" s="187"/>
      <c r="G17" s="183"/>
      <c r="H17" s="187"/>
      <c r="I17" s="183">
        <f t="shared" si="0"/>
        <v>0</v>
      </c>
      <c r="J17" s="183">
        <f t="shared" si="1"/>
        <v>0</v>
      </c>
      <c r="K17" s="179"/>
      <c r="L17" s="179"/>
      <c r="M17" s="179"/>
      <c r="N17" s="179"/>
      <c r="O17" s="179"/>
      <c r="P17" s="179"/>
      <c r="Q17" s="179"/>
      <c r="R17" s="179"/>
      <c r="S17" s="179"/>
      <c r="T17" s="179"/>
    </row>
    <row r="18" spans="1:20" ht="21" x14ac:dyDescent="0.25">
      <c r="A18" s="178"/>
      <c r="B18" s="178"/>
      <c r="C18" s="178"/>
      <c r="D18" s="179"/>
      <c r="E18" s="193"/>
      <c r="F18" s="187"/>
      <c r="G18" s="183"/>
      <c r="H18" s="187"/>
      <c r="I18" s="183">
        <f t="shared" si="0"/>
        <v>0</v>
      </c>
      <c r="J18" s="183">
        <f t="shared" si="1"/>
        <v>0</v>
      </c>
      <c r="K18" s="179"/>
      <c r="L18" s="179"/>
      <c r="M18" s="179"/>
      <c r="N18" s="179"/>
      <c r="O18" s="179"/>
      <c r="P18" s="179"/>
      <c r="Q18" s="179"/>
      <c r="R18" s="179"/>
      <c r="S18" s="179"/>
      <c r="T18" s="179"/>
    </row>
    <row r="19" spans="1:20" ht="21" x14ac:dyDescent="0.25">
      <c r="A19" s="178"/>
      <c r="B19" s="178"/>
      <c r="C19" s="178"/>
      <c r="D19" s="179"/>
      <c r="E19" s="193"/>
      <c r="F19" s="187"/>
      <c r="G19" s="183"/>
      <c r="H19" s="187"/>
      <c r="I19" s="183">
        <f t="shared" si="0"/>
        <v>0</v>
      </c>
      <c r="J19" s="183">
        <f t="shared" si="1"/>
        <v>0</v>
      </c>
      <c r="K19" s="179"/>
      <c r="L19" s="179"/>
      <c r="M19" s="179"/>
      <c r="N19" s="179"/>
      <c r="O19" s="179"/>
      <c r="P19" s="179"/>
      <c r="Q19" s="179"/>
      <c r="R19" s="179"/>
      <c r="S19" s="179"/>
      <c r="T19" s="179"/>
    </row>
    <row r="20" spans="1:20" ht="21" x14ac:dyDescent="0.25">
      <c r="A20" s="178"/>
      <c r="B20" s="178"/>
      <c r="C20" s="178"/>
      <c r="D20" s="179"/>
      <c r="E20" s="193"/>
      <c r="F20" s="187"/>
      <c r="G20" s="183"/>
      <c r="H20" s="187"/>
      <c r="I20" s="183">
        <f t="shared" si="0"/>
        <v>0</v>
      </c>
      <c r="J20" s="183">
        <f t="shared" si="1"/>
        <v>0</v>
      </c>
      <c r="K20" s="179"/>
      <c r="L20" s="179"/>
      <c r="M20" s="179"/>
      <c r="N20" s="179"/>
      <c r="O20" s="179"/>
      <c r="P20" s="179"/>
      <c r="Q20" s="179"/>
      <c r="R20" s="179"/>
      <c r="S20" s="179"/>
      <c r="T20" s="179"/>
    </row>
    <row r="21" spans="1:20" ht="21" x14ac:dyDescent="0.25">
      <c r="A21" s="178"/>
      <c r="B21" s="178"/>
      <c r="C21" s="178"/>
      <c r="D21" s="179"/>
      <c r="E21" s="193"/>
      <c r="F21" s="187"/>
      <c r="G21" s="183"/>
      <c r="H21" s="187"/>
      <c r="I21" s="183">
        <f t="shared" si="0"/>
        <v>0</v>
      </c>
      <c r="J21" s="183">
        <f t="shared" si="1"/>
        <v>0</v>
      </c>
      <c r="K21" s="179"/>
      <c r="L21" s="179"/>
      <c r="M21" s="179"/>
      <c r="N21" s="179"/>
      <c r="O21" s="179"/>
      <c r="P21" s="179"/>
      <c r="Q21" s="179"/>
      <c r="R21" s="179"/>
      <c r="S21" s="179"/>
      <c r="T21" s="179"/>
    </row>
    <row r="22" spans="1:20" ht="21" x14ac:dyDescent="0.25">
      <c r="A22" s="178"/>
      <c r="B22" s="178"/>
      <c r="C22" s="178"/>
      <c r="D22" s="179"/>
      <c r="E22" s="193"/>
      <c r="F22" s="187"/>
      <c r="G22" s="183"/>
      <c r="H22" s="187"/>
      <c r="I22" s="183">
        <f t="shared" si="0"/>
        <v>0</v>
      </c>
      <c r="J22" s="183">
        <f t="shared" si="1"/>
        <v>0</v>
      </c>
      <c r="K22" s="179"/>
      <c r="L22" s="179"/>
      <c r="M22" s="179"/>
      <c r="N22" s="179"/>
      <c r="O22" s="179"/>
      <c r="P22" s="179"/>
      <c r="Q22" s="179"/>
      <c r="R22" s="179"/>
      <c r="S22" s="179"/>
      <c r="T22" s="179"/>
    </row>
    <row r="23" spans="1:20" ht="21" x14ac:dyDescent="0.25">
      <c r="A23" s="178"/>
      <c r="B23" s="178"/>
      <c r="C23" s="178"/>
      <c r="D23" s="179"/>
      <c r="E23" s="193"/>
      <c r="F23" s="187"/>
      <c r="G23" s="183"/>
      <c r="H23" s="187"/>
      <c r="I23" s="183">
        <f t="shared" si="0"/>
        <v>0</v>
      </c>
      <c r="J23" s="183">
        <f t="shared" si="1"/>
        <v>0</v>
      </c>
      <c r="K23" s="179"/>
      <c r="L23" s="179"/>
      <c r="M23" s="179"/>
      <c r="N23" s="179"/>
      <c r="O23" s="179"/>
      <c r="P23" s="179"/>
      <c r="Q23" s="179"/>
      <c r="R23" s="179"/>
      <c r="S23" s="179"/>
      <c r="T23" s="179"/>
    </row>
    <row r="24" spans="1:20" ht="21" x14ac:dyDescent="0.25">
      <c r="A24" s="178"/>
      <c r="B24" s="178"/>
      <c r="C24" s="178"/>
      <c r="D24" s="179"/>
      <c r="E24" s="193"/>
      <c r="F24" s="187"/>
      <c r="G24" s="183"/>
      <c r="H24" s="187"/>
      <c r="I24" s="183">
        <f t="shared" si="0"/>
        <v>0</v>
      </c>
      <c r="J24" s="183">
        <f t="shared" si="1"/>
        <v>0</v>
      </c>
      <c r="K24" s="179"/>
      <c r="L24" s="179"/>
      <c r="M24" s="179"/>
      <c r="N24" s="179"/>
      <c r="O24" s="179"/>
      <c r="P24" s="179"/>
      <c r="Q24" s="179"/>
      <c r="R24" s="179"/>
      <c r="S24" s="179"/>
      <c r="T24" s="179"/>
    </row>
    <row r="25" spans="1:20" ht="21" x14ac:dyDescent="0.25">
      <c r="A25" s="178"/>
      <c r="B25" s="178"/>
      <c r="C25" s="178"/>
      <c r="D25" s="179"/>
      <c r="E25" s="193"/>
      <c r="F25" s="187"/>
      <c r="G25" s="183"/>
      <c r="H25" s="187"/>
      <c r="I25" s="183">
        <f t="shared" si="0"/>
        <v>0</v>
      </c>
      <c r="J25" s="183">
        <f t="shared" si="1"/>
        <v>0</v>
      </c>
      <c r="K25" s="179"/>
      <c r="L25" s="179"/>
      <c r="M25" s="179"/>
      <c r="N25" s="179"/>
      <c r="O25" s="179"/>
      <c r="P25" s="179"/>
      <c r="Q25" s="179"/>
      <c r="R25" s="179"/>
      <c r="S25" s="179"/>
      <c r="T25" s="179"/>
    </row>
    <row r="26" spans="1:20" ht="21" x14ac:dyDescent="0.25">
      <c r="A26" s="178"/>
      <c r="B26" s="178"/>
      <c r="C26" s="178"/>
      <c r="D26" s="179"/>
      <c r="E26" s="193"/>
      <c r="F26" s="187"/>
      <c r="G26" s="183"/>
      <c r="H26" s="187"/>
      <c r="I26" s="183">
        <f t="shared" si="0"/>
        <v>0</v>
      </c>
      <c r="J26" s="183">
        <f t="shared" si="1"/>
        <v>0</v>
      </c>
      <c r="K26" s="179"/>
      <c r="L26" s="179"/>
      <c r="M26" s="179"/>
      <c r="N26" s="179"/>
      <c r="O26" s="179"/>
      <c r="P26" s="179"/>
      <c r="Q26" s="179"/>
      <c r="R26" s="179"/>
      <c r="S26" s="179"/>
      <c r="T26" s="179"/>
    </row>
    <row r="27" spans="1:20" ht="21" x14ac:dyDescent="0.25">
      <c r="A27" s="178"/>
      <c r="B27" s="178"/>
      <c r="C27" s="178"/>
      <c r="D27" s="179"/>
      <c r="E27" s="193"/>
      <c r="F27" s="187"/>
      <c r="G27" s="183"/>
      <c r="H27" s="187"/>
      <c r="I27" s="183">
        <f t="shared" si="0"/>
        <v>0</v>
      </c>
      <c r="J27" s="183">
        <f t="shared" si="1"/>
        <v>0</v>
      </c>
      <c r="K27" s="179"/>
      <c r="L27" s="179"/>
      <c r="M27" s="179"/>
      <c r="N27" s="179"/>
      <c r="O27" s="179"/>
      <c r="P27" s="179"/>
      <c r="Q27" s="179"/>
      <c r="R27" s="179"/>
      <c r="S27" s="179"/>
      <c r="T27" s="179"/>
    </row>
    <row r="28" spans="1:20" ht="21" x14ac:dyDescent="0.25">
      <c r="A28" s="178"/>
      <c r="B28" s="178"/>
      <c r="C28" s="178"/>
      <c r="D28" s="179"/>
      <c r="E28" s="193"/>
      <c r="F28" s="187"/>
      <c r="G28" s="183"/>
      <c r="H28" s="187"/>
      <c r="I28" s="183">
        <f t="shared" si="0"/>
        <v>0</v>
      </c>
      <c r="J28" s="183">
        <f t="shared" si="1"/>
        <v>0</v>
      </c>
      <c r="K28" s="179"/>
      <c r="L28" s="179"/>
      <c r="M28" s="179"/>
      <c r="N28" s="179"/>
      <c r="O28" s="179"/>
      <c r="P28" s="179"/>
      <c r="Q28" s="179"/>
      <c r="R28" s="179"/>
      <c r="S28" s="179"/>
      <c r="T28" s="179"/>
    </row>
    <row r="29" spans="1:20" ht="21" x14ac:dyDescent="0.25">
      <c r="A29" s="178"/>
      <c r="B29" s="178"/>
      <c r="C29" s="178"/>
      <c r="D29" s="179"/>
      <c r="E29" s="193"/>
      <c r="F29" s="187"/>
      <c r="G29" s="183"/>
      <c r="H29" s="187"/>
      <c r="I29" s="183">
        <f t="shared" si="0"/>
        <v>0</v>
      </c>
      <c r="J29" s="183">
        <f t="shared" si="1"/>
        <v>0</v>
      </c>
      <c r="K29" s="179"/>
      <c r="L29" s="179"/>
      <c r="M29" s="179"/>
      <c r="N29" s="179"/>
      <c r="O29" s="179"/>
      <c r="P29" s="179"/>
      <c r="Q29" s="179"/>
      <c r="R29" s="179"/>
      <c r="S29" s="179"/>
      <c r="T29" s="179"/>
    </row>
    <row r="30" spans="1:20" ht="21" x14ac:dyDescent="0.25">
      <c r="A30" s="178"/>
      <c r="B30" s="178"/>
      <c r="C30" s="178"/>
      <c r="D30" s="179"/>
      <c r="E30" s="193"/>
      <c r="F30" s="187"/>
      <c r="G30" s="183"/>
      <c r="H30" s="187"/>
      <c r="I30" s="183">
        <f t="shared" si="0"/>
        <v>0</v>
      </c>
      <c r="J30" s="183">
        <f t="shared" si="1"/>
        <v>0</v>
      </c>
      <c r="K30" s="179"/>
      <c r="L30" s="179"/>
      <c r="M30" s="179"/>
      <c r="N30" s="179"/>
      <c r="O30" s="179"/>
      <c r="P30" s="179"/>
      <c r="Q30" s="179"/>
      <c r="R30" s="179"/>
      <c r="S30" s="179"/>
      <c r="T30" s="179"/>
    </row>
  </sheetData>
  <sheetProtection formatColumns="0" formatRows="0" autoFilter="0"/>
  <dataConsolidate link="1"/>
  <mergeCells count="16">
    <mergeCell ref="A6:F6"/>
    <mergeCell ref="I6:J6"/>
    <mergeCell ref="G2:H2"/>
    <mergeCell ref="G3:H3"/>
    <mergeCell ref="G4:H4"/>
    <mergeCell ref="G5:H5"/>
    <mergeCell ref="G6:H6"/>
    <mergeCell ref="A1:J1"/>
    <mergeCell ref="I2:J2"/>
    <mergeCell ref="I3:J3"/>
    <mergeCell ref="I4:J4"/>
    <mergeCell ref="I5:J5"/>
    <mergeCell ref="A2:F2"/>
    <mergeCell ref="A3:F3"/>
    <mergeCell ref="A4:F4"/>
    <mergeCell ref="A5:F5"/>
  </mergeCells>
  <conditionalFormatting sqref="H8">
    <cfRule type="cellIs" dxfId="108" priority="1" stopIfTrue="1" operator="notEqual">
      <formula>0</formula>
    </cfRule>
  </conditionalFormatting>
  <conditionalFormatting sqref="H10:H30">
    <cfRule type="cellIs" dxfId="107" priority="2" stopIfTrue="1" operator="notEqual">
      <formula>0</formula>
    </cfRule>
  </conditionalFormatting>
  <dataValidations count="9">
    <dataValidation allowBlank="1" showErrorMessage="1" promptTitle="Cal OES ONLY" prompt="For Cal OES use only.  Do not enter." sqref="I6" xr:uid="{00000000-0002-0000-0E00-000000000000}"/>
    <dataValidation allowBlank="1" showErrorMessage="1" sqref="I3:J3" xr:uid="{00000000-0002-0000-0E00-000001000000}"/>
    <dataValidation type="list" allowBlank="1" showInputMessage="1" showErrorMessage="1" sqref="D10:D30" xr:uid="{00000000-0002-0000-0E00-000002000000}">
      <formula1>"10% de Minimis, S/W, SW&amp;B, TDC, MTDC, Other"</formula1>
    </dataValidation>
    <dataValidation type="list" allowBlank="1" showInputMessage="1" showErrorMessage="1" sqref="C10:C30" xr:uid="{00000000-0002-0000-0E00-000003000000}">
      <formula1>"Facilities &amp; Administration"</formula1>
    </dataValidation>
    <dataValidation type="list" allowBlank="1" showInputMessage="1" sqref="A10:A30" xr:uid="{00000000-0002-0000-0E00-000004000000}">
      <formula1>"A,B,C,D,E,F,G,H,I,J,K,L,M,N,O,P,Q,R,S,T,U,V,W,X,Y,Z"</formula1>
    </dataValidation>
    <dataValidation type="whole" operator="lessThanOrEqual" allowBlank="1" showErrorMessage="1" error="Enter a whole number no greater than the remaining balance.  Use of decimals is not allowed." sqref="H10:H30" xr:uid="{00000000-0002-0000-0E00-000005000000}">
      <formula1>F10-G10</formula1>
    </dataValidation>
    <dataValidation type="whole" operator="lessThanOrEqual" allowBlank="1" showInputMessage="1" showErrorMessage="1" errorTitle="AMOUNT THIS REQUEST" error="Please enter a dollar amount less than or equal to the available balance for this project.  Use of decimals is not allowed." sqref="I10:I30" xr:uid="{00000000-0002-0000-0E00-000006000000}">
      <formula1>G10-H10</formula1>
    </dataValidation>
    <dataValidation type="whole" operator="greaterThanOrEqual" allowBlank="1" showErrorMessage="1" errorTitle="BUDGETED COST" error="Enter the Budged Cost for this project, rounded DOWN to the nearest dollar.  Use of decimals is not allowed." sqref="F10:F30" xr:uid="{00000000-0002-0000-0E00-000007000000}">
      <formula1>0</formula1>
    </dataValidation>
    <dataValidation type="list" allowBlank="1" showInputMessage="1" showErrorMessage="1" sqref="I2:J2" xr:uid="{BCE6A20A-0D81-476D-B932-DD519CA5A2E6}">
      <formula1>"Application, Modification, Advance, Reimbursement, Final Reimbursement"</formula1>
    </dataValidation>
  </dataValidations>
  <printOptions horizontalCentered="1"/>
  <pageMargins left="0.15" right="0.15" top="0.5" bottom="0.5" header="0.15" footer="0.15"/>
  <pageSetup scale="49" fitToHeight="0" orientation="landscape"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ICR">
    <tabColor rgb="FFF3CB67"/>
    <pageSetUpPr fitToPage="1"/>
  </sheetPr>
  <dimension ref="A1:N36"/>
  <sheetViews>
    <sheetView showGridLines="0" showZeros="0" zoomScale="65" zoomScaleNormal="65" zoomScaleSheetLayoutView="50" workbookViewId="0">
      <selection sqref="A1:D1"/>
    </sheetView>
  </sheetViews>
  <sheetFormatPr defaultColWidth="10.44140625" defaultRowHeight="25.5" customHeight="1" x14ac:dyDescent="0.25"/>
  <cols>
    <col min="1" max="1" width="80.6640625" customWidth="1"/>
    <col min="2" max="4" width="60.6640625" customWidth="1"/>
    <col min="5" max="13" width="15.6640625" hidden="1" customWidth="1"/>
    <col min="14" max="14" width="16.33203125" hidden="1" customWidth="1"/>
  </cols>
  <sheetData>
    <row r="1" spans="1:14" ht="35.1" customHeight="1" x14ac:dyDescent="0.25">
      <c r="A1" s="846" t="s">
        <v>608</v>
      </c>
      <c r="B1" s="846"/>
      <c r="C1" s="846"/>
      <c r="D1" s="846"/>
      <c r="E1" s="31"/>
      <c r="F1" s="31"/>
      <c r="G1" s="31"/>
      <c r="H1" s="31"/>
      <c r="I1" s="31"/>
      <c r="J1" s="31"/>
      <c r="K1" s="31"/>
      <c r="L1" s="31"/>
      <c r="M1" s="31"/>
      <c r="N1" s="31"/>
    </row>
    <row r="2" spans="1:14" ht="30" customHeight="1" x14ac:dyDescent="0.35">
      <c r="A2" s="847">
        <f>Facesheet!$C$6</f>
        <v>0</v>
      </c>
      <c r="B2" s="848"/>
      <c r="C2" s="248" t="s">
        <v>5</v>
      </c>
      <c r="D2" s="253"/>
      <c r="E2" s="83"/>
      <c r="F2" s="83"/>
      <c r="G2" s="83"/>
      <c r="H2" s="30"/>
      <c r="I2" s="30"/>
      <c r="J2" s="30"/>
      <c r="K2" s="30"/>
      <c r="L2" s="30"/>
      <c r="M2" s="30"/>
      <c r="N2" s="30"/>
    </row>
    <row r="3" spans="1:14" ht="30" customHeight="1" x14ac:dyDescent="0.4">
      <c r="A3" s="797">
        <f>Facesheet!$F$2</f>
        <v>0</v>
      </c>
      <c r="B3" s="797"/>
      <c r="C3" s="248" t="s">
        <v>629</v>
      </c>
      <c r="D3" s="253"/>
      <c r="E3" s="83"/>
      <c r="F3" s="83"/>
      <c r="G3" s="83"/>
      <c r="H3" s="30"/>
      <c r="I3" s="30"/>
      <c r="J3" s="30"/>
      <c r="K3" s="30"/>
      <c r="L3" s="30"/>
      <c r="M3" s="30"/>
      <c r="N3" s="30"/>
    </row>
    <row r="4" spans="1:14" ht="30" customHeight="1" x14ac:dyDescent="0.25">
      <c r="A4" s="710" t="str">
        <f>Facesheet!$J$2</f>
        <v>2023-0006</v>
      </c>
      <c r="B4" s="779"/>
      <c r="C4" s="249" t="s">
        <v>470</v>
      </c>
      <c r="D4" s="250"/>
      <c r="E4" s="32"/>
      <c r="F4" s="32"/>
      <c r="G4" s="32"/>
      <c r="H4" s="32"/>
      <c r="I4" s="32"/>
      <c r="J4" s="32"/>
      <c r="K4" s="32"/>
      <c r="L4" s="32"/>
      <c r="M4" s="32"/>
      <c r="N4" s="32"/>
    </row>
    <row r="5" spans="1:14" ht="60" customHeight="1" x14ac:dyDescent="0.25">
      <c r="A5" s="849"/>
      <c r="B5" s="849"/>
      <c r="C5" s="849"/>
      <c r="D5" s="849"/>
      <c r="E5" s="30"/>
      <c r="F5" s="30"/>
      <c r="G5" s="30"/>
      <c r="H5" s="30"/>
      <c r="I5" s="30"/>
      <c r="J5" s="30"/>
      <c r="K5" s="30"/>
      <c r="L5" s="30"/>
      <c r="M5" s="30"/>
      <c r="N5" s="30"/>
    </row>
    <row r="6" spans="1:14" ht="24.9" customHeight="1" x14ac:dyDescent="0.25">
      <c r="A6" s="510" t="s">
        <v>614</v>
      </c>
      <c r="B6" s="341" t="s">
        <v>555</v>
      </c>
      <c r="C6" s="341" t="s">
        <v>556</v>
      </c>
      <c r="D6" s="341" t="s">
        <v>557</v>
      </c>
      <c r="E6" s="511" t="s">
        <v>439</v>
      </c>
      <c r="F6" s="511" t="s">
        <v>440</v>
      </c>
      <c r="G6" s="511" t="s">
        <v>441</v>
      </c>
      <c r="H6" s="511" t="s">
        <v>442</v>
      </c>
      <c r="I6" s="511" t="s">
        <v>443</v>
      </c>
      <c r="J6" s="511" t="s">
        <v>444</v>
      </c>
      <c r="K6" s="511" t="s">
        <v>445</v>
      </c>
      <c r="L6" s="511" t="s">
        <v>446</v>
      </c>
      <c r="M6" s="511" t="s">
        <v>447</v>
      </c>
      <c r="N6" s="511" t="s">
        <v>448</v>
      </c>
    </row>
    <row r="7" spans="1:14" ht="24.75" customHeight="1" x14ac:dyDescent="0.25">
      <c r="A7" s="358" t="s">
        <v>58</v>
      </c>
      <c r="B7" s="358"/>
      <c r="C7" s="514"/>
      <c r="D7" s="358" t="s">
        <v>449</v>
      </c>
      <c r="E7" s="512"/>
      <c r="F7" s="512"/>
      <c r="G7" s="512"/>
      <c r="H7" s="512"/>
      <c r="I7" s="512"/>
      <c r="J7" s="512"/>
      <c r="K7" s="512"/>
      <c r="L7" s="512"/>
      <c r="M7" s="512"/>
      <c r="N7" s="512"/>
    </row>
    <row r="8" spans="1:14" ht="24.9" hidden="1" customHeight="1" x14ac:dyDescent="0.25">
      <c r="A8" s="243"/>
      <c r="B8" s="243"/>
      <c r="C8" s="244"/>
      <c r="D8" s="245"/>
      <c r="E8" s="242"/>
      <c r="F8" s="176"/>
      <c r="G8" s="176"/>
      <c r="H8" s="176"/>
      <c r="I8" s="176"/>
      <c r="J8" s="176"/>
      <c r="K8" s="176"/>
      <c r="L8" s="176"/>
      <c r="M8" s="176"/>
      <c r="N8" s="176"/>
    </row>
    <row r="9" spans="1:14" ht="24.9" customHeight="1" x14ac:dyDescent="0.25">
      <c r="A9" s="235"/>
      <c r="B9" s="235"/>
      <c r="C9" s="235"/>
      <c r="D9" s="235"/>
      <c r="E9" s="30"/>
      <c r="F9" s="30"/>
      <c r="G9" s="30"/>
      <c r="H9" s="30"/>
      <c r="I9" s="30"/>
      <c r="J9" s="30"/>
      <c r="K9" s="30"/>
      <c r="L9" s="30"/>
      <c r="M9" s="30"/>
      <c r="N9" s="30"/>
    </row>
    <row r="10" spans="1:14" ht="24.9" customHeight="1" x14ac:dyDescent="0.25">
      <c r="A10" s="341" t="s">
        <v>159</v>
      </c>
      <c r="B10" s="342" t="s">
        <v>416</v>
      </c>
      <c r="C10" s="342" t="s">
        <v>539</v>
      </c>
      <c r="D10" s="342" t="s">
        <v>417</v>
      </c>
      <c r="E10" s="337" t="s">
        <v>439</v>
      </c>
      <c r="F10" s="337" t="s">
        <v>440</v>
      </c>
      <c r="G10" s="337" t="s">
        <v>441</v>
      </c>
      <c r="H10" s="337" t="s">
        <v>442</v>
      </c>
      <c r="I10" s="337" t="s">
        <v>443</v>
      </c>
      <c r="J10" s="337" t="s">
        <v>444</v>
      </c>
      <c r="K10" s="337" t="s">
        <v>445</v>
      </c>
      <c r="L10" s="337" t="s">
        <v>446</v>
      </c>
      <c r="M10" s="337" t="s">
        <v>447</v>
      </c>
      <c r="N10" s="337" t="s">
        <v>448</v>
      </c>
    </row>
    <row r="11" spans="1:14" ht="24.9" customHeight="1" x14ac:dyDescent="0.25">
      <c r="A11" s="343" t="s">
        <v>36</v>
      </c>
      <c r="B11" s="196"/>
      <c r="C11" s="197"/>
      <c r="D11" s="344">
        <f>(Table_ICR1[[#This Row],[TOTAL COSTS]])-(Table_ICR1[[#This Row],[LESS DISTORTING COSTS]])</f>
        <v>0</v>
      </c>
      <c r="E11" s="177"/>
      <c r="F11" s="175"/>
      <c r="G11" s="175"/>
      <c r="H11" s="175"/>
      <c r="I11" s="175"/>
      <c r="J11" s="175"/>
      <c r="K11" s="175"/>
      <c r="L11" s="175"/>
      <c r="M11" s="175"/>
      <c r="N11" s="175"/>
    </row>
    <row r="12" spans="1:14" ht="24.9" customHeight="1" x14ac:dyDescent="0.25">
      <c r="A12" s="343" t="s">
        <v>22</v>
      </c>
      <c r="B12" s="196"/>
      <c r="C12" s="197"/>
      <c r="D12" s="344">
        <f>(Table_ICR1[[#This Row],[TOTAL COSTS]])-(Table_ICR1[[#This Row],[LESS DISTORTING COSTS]])</f>
        <v>0</v>
      </c>
      <c r="E12" s="177"/>
      <c r="F12" s="175"/>
      <c r="G12" s="175"/>
      <c r="H12" s="175"/>
      <c r="I12" s="175"/>
      <c r="J12" s="175"/>
      <c r="K12" s="175"/>
      <c r="L12" s="175"/>
      <c r="M12" s="175"/>
      <c r="N12" s="175"/>
    </row>
    <row r="13" spans="1:14" ht="24.9" customHeight="1" x14ac:dyDescent="0.25">
      <c r="A13" s="343" t="s">
        <v>19</v>
      </c>
      <c r="B13" s="196"/>
      <c r="C13" s="537"/>
      <c r="D13" s="344">
        <f>(Table_ICR1[[#This Row],[TOTAL COSTS]])-(Table_ICR1[[#This Row],[LESS DISTORTING COSTS]])</f>
        <v>0</v>
      </c>
      <c r="E13" s="177"/>
      <c r="F13" s="175"/>
      <c r="G13" s="175"/>
      <c r="H13" s="175"/>
      <c r="I13" s="175"/>
      <c r="J13" s="175"/>
      <c r="K13" s="175"/>
      <c r="L13" s="175"/>
      <c r="M13" s="175"/>
      <c r="N13" s="175"/>
    </row>
    <row r="14" spans="1:14" ht="24.9" customHeight="1" x14ac:dyDescent="0.25">
      <c r="A14" s="343" t="s">
        <v>20</v>
      </c>
      <c r="B14" s="196"/>
      <c r="C14" s="197"/>
      <c r="D14" s="344">
        <f>(Table_ICR1[[#This Row],[TOTAL COSTS]])-(Table_ICR1[[#This Row],[LESS DISTORTING COSTS]])</f>
        <v>0</v>
      </c>
      <c r="E14" s="177"/>
      <c r="F14" s="175"/>
      <c r="G14" s="175"/>
      <c r="H14" s="175"/>
      <c r="I14" s="175"/>
      <c r="J14" s="175"/>
      <c r="K14" s="175"/>
      <c r="L14" s="175"/>
      <c r="M14" s="175"/>
      <c r="N14" s="175"/>
    </row>
    <row r="15" spans="1:14" ht="24.9" customHeight="1" thickBot="1" x14ac:dyDescent="0.3">
      <c r="A15" s="351" t="s">
        <v>66</v>
      </c>
      <c r="B15" s="352"/>
      <c r="C15" s="357"/>
      <c r="D15" s="353">
        <f>(Table_ICR1[[#This Row],[TOTAL COSTS]])-(Table_ICR1[[#This Row],[LESS DISTORTING COSTS]])</f>
        <v>0</v>
      </c>
      <c r="E15" s="177"/>
      <c r="F15" s="175"/>
      <c r="G15" s="175"/>
      <c r="H15" s="175"/>
      <c r="I15" s="175"/>
      <c r="J15" s="175"/>
      <c r="K15" s="175"/>
      <c r="L15" s="175"/>
      <c r="M15" s="175"/>
      <c r="N15" s="175"/>
    </row>
    <row r="16" spans="1:14" ht="24.9" customHeight="1" thickTop="1" x14ac:dyDescent="0.25">
      <c r="A16" s="355" t="s">
        <v>415</v>
      </c>
      <c r="B16" s="356">
        <f>SUBTOTAL(109,Table_ICR1[TOTAL COSTS])</f>
        <v>0</v>
      </c>
      <c r="C16" s="350">
        <f>SUBTOTAL(109,Table_ICR1[LESS DISTORTING COSTS])</f>
        <v>0</v>
      </c>
      <c r="D16" s="350">
        <f>SUBTOTAL(109,Table_ICR1[COSTS APPLICABLE TO ICR])</f>
        <v>0</v>
      </c>
      <c r="E16" s="172"/>
      <c r="F16" s="259"/>
      <c r="G16" s="259"/>
      <c r="H16" s="259"/>
      <c r="I16" s="259"/>
      <c r="J16" s="259"/>
      <c r="K16" s="259"/>
      <c r="L16" s="259"/>
      <c r="M16" s="259"/>
      <c r="N16" s="259">
        <f>SUBTOTAL(103,Table_ICR1[Column10])</f>
        <v>0</v>
      </c>
    </row>
    <row r="17" spans="1:14" ht="24.9" customHeight="1" x14ac:dyDescent="0.25">
      <c r="A17" s="234"/>
      <c r="B17" s="234"/>
      <c r="C17" s="234"/>
      <c r="D17" s="234"/>
      <c r="E17" s="173"/>
      <c r="F17" s="173"/>
      <c r="G17" s="173"/>
      <c r="H17" s="173"/>
      <c r="I17" s="173"/>
      <c r="J17" s="173"/>
      <c r="K17" s="173"/>
      <c r="L17" s="173"/>
      <c r="M17" s="173"/>
      <c r="N17" s="173"/>
    </row>
    <row r="18" spans="1:14" ht="24.9" customHeight="1" x14ac:dyDescent="0.25">
      <c r="A18" s="341" t="s">
        <v>162</v>
      </c>
      <c r="B18" s="342" t="s">
        <v>416</v>
      </c>
      <c r="C18" s="342" t="s">
        <v>540</v>
      </c>
      <c r="D18" s="342" t="s">
        <v>417</v>
      </c>
      <c r="E18" s="338" t="s">
        <v>439</v>
      </c>
      <c r="F18" s="338" t="s">
        <v>440</v>
      </c>
      <c r="G18" s="338" t="s">
        <v>441</v>
      </c>
      <c r="H18" s="338" t="s">
        <v>442</v>
      </c>
      <c r="I18" s="338" t="s">
        <v>443</v>
      </c>
      <c r="J18" s="338" t="s">
        <v>444</v>
      </c>
      <c r="K18" s="338" t="s">
        <v>445</v>
      </c>
      <c r="L18" s="338" t="s">
        <v>446</v>
      </c>
      <c r="M18" s="338" t="s">
        <v>447</v>
      </c>
      <c r="N18" s="339" t="s">
        <v>448</v>
      </c>
    </row>
    <row r="19" spans="1:14" ht="24.9" customHeight="1" x14ac:dyDescent="0.25">
      <c r="A19" s="343"/>
      <c r="B19" s="196"/>
      <c r="C19" s="344">
        <f>IF(Table_ICR2[[#This Row],[TOTAL COSTS]]&gt;25000,Table_ICR2[[#This Row],[TOTAL COSTS]]-25000,0)</f>
        <v>0</v>
      </c>
      <c r="D19" s="345">
        <f>(Table_ICR2[[#This Row],[TOTAL COSTS]])-(Table_ICR2[[#This Row],[LESS EXCLUDED SUBAWARD COSTS]])</f>
        <v>0</v>
      </c>
      <c r="E19" s="177"/>
      <c r="F19" s="177"/>
      <c r="G19" s="177"/>
      <c r="H19" s="177"/>
      <c r="I19" s="177"/>
      <c r="J19" s="177"/>
      <c r="K19" s="177"/>
      <c r="L19" s="177"/>
      <c r="M19" s="177"/>
      <c r="N19" s="340"/>
    </row>
    <row r="20" spans="1:14" ht="24.9" customHeight="1" x14ac:dyDescent="0.25">
      <c r="A20" s="343"/>
      <c r="B20" s="196"/>
      <c r="C20" s="344">
        <f>IF(Table_ICR2[[#This Row],[TOTAL COSTS]]&gt;25000,Table_ICR2[[#This Row],[TOTAL COSTS]]-25000,0)</f>
        <v>0</v>
      </c>
      <c r="D20" s="345">
        <f>(Table_ICR2[[#This Row],[TOTAL COSTS]])-(Table_ICR2[[#This Row],[LESS EXCLUDED SUBAWARD COSTS]])</f>
        <v>0</v>
      </c>
      <c r="E20" s="177"/>
      <c r="F20" s="177"/>
      <c r="G20" s="177"/>
      <c r="H20" s="177"/>
      <c r="I20" s="177"/>
      <c r="J20" s="177"/>
      <c r="K20" s="177"/>
      <c r="L20" s="177"/>
      <c r="M20" s="177"/>
      <c r="N20" s="340"/>
    </row>
    <row r="21" spans="1:14" ht="24.9" customHeight="1" x14ac:dyDescent="0.25">
      <c r="A21" s="513"/>
      <c r="B21" s="196"/>
      <c r="C21" s="344">
        <f>IF(Table_ICR2[[#This Row],[TOTAL COSTS]]&gt;25000,Table_ICR2[[#This Row],[TOTAL COSTS]]-25000,0)</f>
        <v>0</v>
      </c>
      <c r="D21" s="345">
        <f>(Table_ICR2[[#This Row],[TOTAL COSTS]])-(Table_ICR2[[#This Row],[LESS EXCLUDED SUBAWARD COSTS]])</f>
        <v>0</v>
      </c>
      <c r="E21" s="177"/>
      <c r="F21" s="177"/>
      <c r="G21" s="177"/>
      <c r="H21" s="177"/>
      <c r="I21" s="177"/>
      <c r="J21" s="177"/>
      <c r="K21" s="177"/>
      <c r="L21" s="177"/>
      <c r="M21" s="177"/>
      <c r="N21" s="340"/>
    </row>
    <row r="22" spans="1:14" ht="24.9" customHeight="1" x14ac:dyDescent="0.25">
      <c r="A22" s="343"/>
      <c r="B22" s="196"/>
      <c r="C22" s="344">
        <f>IF(Table_ICR2[[#This Row],[TOTAL COSTS]]&gt;25000,Table_ICR2[[#This Row],[TOTAL COSTS]]-25000,0)</f>
        <v>0</v>
      </c>
      <c r="D22" s="345">
        <f>(Table_ICR2[[#This Row],[TOTAL COSTS]])-(Table_ICR2[[#This Row],[LESS EXCLUDED SUBAWARD COSTS]])</f>
        <v>0</v>
      </c>
      <c r="E22" s="177"/>
      <c r="F22" s="177"/>
      <c r="G22" s="177"/>
      <c r="H22" s="177"/>
      <c r="I22" s="177"/>
      <c r="J22" s="177"/>
      <c r="K22" s="177"/>
      <c r="L22" s="177"/>
      <c r="M22" s="177"/>
      <c r="N22" s="340"/>
    </row>
    <row r="23" spans="1:14" ht="24.9" customHeight="1" x14ac:dyDescent="0.25">
      <c r="A23" s="343"/>
      <c r="B23" s="196"/>
      <c r="C23" s="344">
        <f>IF(Table_ICR2[[#This Row],[TOTAL COSTS]]&gt;25000,Table_ICR2[[#This Row],[TOTAL COSTS]]-25000,0)</f>
        <v>0</v>
      </c>
      <c r="D23" s="345">
        <f>(Table_ICR2[[#This Row],[TOTAL COSTS]])-(Table_ICR2[[#This Row],[LESS EXCLUDED SUBAWARD COSTS]])</f>
        <v>0</v>
      </c>
      <c r="E23" s="177"/>
      <c r="F23" s="177"/>
      <c r="G23" s="177"/>
      <c r="H23" s="177"/>
      <c r="I23" s="177"/>
      <c r="J23" s="177"/>
      <c r="K23" s="177"/>
      <c r="L23" s="177"/>
      <c r="M23" s="177"/>
      <c r="N23" s="340"/>
    </row>
    <row r="24" spans="1:14" ht="24.9" customHeight="1" x14ac:dyDescent="0.25">
      <c r="A24" s="343"/>
      <c r="B24" s="196"/>
      <c r="C24" s="344">
        <f>IF(Table_ICR2[[#This Row],[TOTAL COSTS]]&gt;25000,Table_ICR2[[#This Row],[TOTAL COSTS]]-25000,0)</f>
        <v>0</v>
      </c>
      <c r="D24" s="345">
        <f>(Table_ICR2[[#This Row],[TOTAL COSTS]])-(Table_ICR2[[#This Row],[LESS EXCLUDED SUBAWARD COSTS]])</f>
        <v>0</v>
      </c>
      <c r="E24" s="177"/>
      <c r="F24" s="177"/>
      <c r="G24" s="177"/>
      <c r="H24" s="177"/>
      <c r="I24" s="177"/>
      <c r="J24" s="177"/>
      <c r="K24" s="177"/>
      <c r="L24" s="177"/>
      <c r="M24" s="177"/>
      <c r="N24" s="340"/>
    </row>
    <row r="25" spans="1:14" ht="24.9" customHeight="1" x14ac:dyDescent="0.25">
      <c r="A25" s="343"/>
      <c r="B25" s="196"/>
      <c r="C25" s="344">
        <f>IF(Table_ICR2[[#This Row],[TOTAL COSTS]]&gt;25000,Table_ICR2[[#This Row],[TOTAL COSTS]]-25000,0)</f>
        <v>0</v>
      </c>
      <c r="D25" s="345">
        <f>(Table_ICR2[[#This Row],[TOTAL COSTS]])-(Table_ICR2[[#This Row],[LESS EXCLUDED SUBAWARD COSTS]])</f>
        <v>0</v>
      </c>
      <c r="E25" s="177"/>
      <c r="F25" s="177"/>
      <c r="G25" s="177"/>
      <c r="H25" s="177"/>
      <c r="I25" s="177"/>
      <c r="J25" s="177"/>
      <c r="K25" s="177"/>
      <c r="L25" s="177"/>
      <c r="M25" s="177"/>
      <c r="N25" s="340"/>
    </row>
    <row r="26" spans="1:14" ht="24.9" customHeight="1" thickBot="1" x14ac:dyDescent="0.3">
      <c r="A26" s="351"/>
      <c r="B26" s="352"/>
      <c r="C26" s="353">
        <f>IF(Table_ICR2[[#This Row],[TOTAL COSTS]]&gt;25000,Table_ICR2[[#This Row],[TOTAL COSTS]]-25000,0)</f>
        <v>0</v>
      </c>
      <c r="D26" s="354">
        <f>(Table_ICR2[[#This Row],[TOTAL COSTS]])-(Table_ICR2[[#This Row],[LESS EXCLUDED SUBAWARD COSTS]])</f>
        <v>0</v>
      </c>
      <c r="E26" s="177"/>
      <c r="F26" s="177"/>
      <c r="G26" s="177"/>
      <c r="H26" s="177"/>
      <c r="I26" s="177"/>
      <c r="J26" s="177"/>
      <c r="K26" s="177"/>
      <c r="L26" s="177"/>
      <c r="M26" s="177"/>
      <c r="N26" s="340"/>
    </row>
    <row r="27" spans="1:14" ht="24.9" customHeight="1" thickTop="1" x14ac:dyDescent="0.25">
      <c r="A27" s="348" t="s">
        <v>418</v>
      </c>
      <c r="B27" s="349">
        <f>SUBTOTAL(109,Table_ICR2[TOTAL COSTS])</f>
        <v>0</v>
      </c>
      <c r="C27" s="350">
        <f>SUBTOTAL(109,Table_ICR2[LESS EXCLUDED SUBAWARD COSTS])</f>
        <v>0</v>
      </c>
      <c r="D27" s="350">
        <f>SUBTOTAL(109,Table_ICR2[COSTS APPLICABLE TO ICR])</f>
        <v>0</v>
      </c>
      <c r="E27" s="172"/>
      <c r="F27" s="172"/>
      <c r="G27" s="172"/>
      <c r="H27" s="172"/>
      <c r="I27" s="172"/>
      <c r="J27" s="172"/>
      <c r="K27" s="172"/>
      <c r="L27" s="172"/>
      <c r="M27" s="172"/>
      <c r="N27" s="172">
        <f>SUBTOTAL(103,Table_ICR2[Column10])</f>
        <v>0</v>
      </c>
    </row>
    <row r="28" spans="1:14" ht="24.9" customHeight="1" x14ac:dyDescent="0.25">
      <c r="A28" s="844"/>
      <c r="B28" s="844"/>
      <c r="C28" s="845"/>
      <c r="D28" s="844"/>
      <c r="E28" s="174"/>
      <c r="F28" s="174"/>
      <c r="G28" s="174"/>
      <c r="H28" s="174"/>
      <c r="I28" s="174"/>
      <c r="J28" s="174"/>
      <c r="K28" s="174"/>
      <c r="L28" s="174"/>
      <c r="M28" s="174"/>
      <c r="N28" s="174"/>
    </row>
    <row r="29" spans="1:14" ht="24.9" customHeight="1" x14ac:dyDescent="0.25">
      <c r="A29" s="176"/>
      <c r="B29" s="346" t="s">
        <v>163</v>
      </c>
      <c r="C29" s="239">
        <f>Table_ICR1[[#Totals],[COSTS APPLICABLE TO ICR]]+Table_ICR2[[#Totals],[COSTS APPLICABLE TO ICR]]</f>
        <v>0</v>
      </c>
      <c r="D29" s="58"/>
      <c r="E29" s="58"/>
      <c r="F29" s="58"/>
      <c r="G29" s="58"/>
      <c r="H29" s="58"/>
      <c r="I29" s="58"/>
      <c r="J29" s="58"/>
      <c r="K29" s="58"/>
      <c r="L29" s="58"/>
      <c r="M29" s="176"/>
      <c r="N29" s="176"/>
    </row>
    <row r="30" spans="1:14" ht="24.9" customHeight="1" x14ac:dyDescent="0.25">
      <c r="A30" s="176"/>
      <c r="B30" s="346" t="s">
        <v>220</v>
      </c>
      <c r="C30" s="240" cm="1">
        <f t="array" aca="1" ref="C30" ca="1">INT(TotalDirectCost*IF(COUNTA(INDIRECT("C8"))=0, INDIRECT("c7"),INDIRECT("C8")))</f>
        <v>0</v>
      </c>
      <c r="D30" s="59"/>
      <c r="E30" s="59"/>
      <c r="F30" s="59"/>
      <c r="G30" s="59"/>
      <c r="H30" s="59"/>
      <c r="I30" s="59"/>
      <c r="J30" s="59"/>
      <c r="K30" s="59"/>
      <c r="L30" s="59"/>
      <c r="M30" s="176"/>
      <c r="N30" s="176"/>
    </row>
    <row r="31" spans="1:14" ht="24.9" customHeight="1" x14ac:dyDescent="0.25">
      <c r="A31" s="176"/>
      <c r="B31" s="347" t="s">
        <v>221</v>
      </c>
      <c r="C31" s="241"/>
      <c r="D31" s="198"/>
      <c r="E31" s="198"/>
      <c r="F31" s="198"/>
      <c r="G31" s="198"/>
      <c r="H31" s="198"/>
      <c r="I31" s="198"/>
      <c r="J31" s="198"/>
      <c r="K31" s="198"/>
      <c r="L31" s="198"/>
      <c r="M31" s="176"/>
      <c r="N31" s="176"/>
    </row>
    <row r="32" spans="1:14" ht="24.9" customHeight="1" x14ac:dyDescent="0.25">
      <c r="A32" s="237"/>
      <c r="B32" s="237"/>
      <c r="C32" s="237"/>
      <c r="D32" s="236"/>
      <c r="E32" s="59"/>
      <c r="F32" s="59"/>
      <c r="G32" s="59"/>
      <c r="H32" s="59"/>
      <c r="I32" s="59"/>
      <c r="J32" s="59"/>
      <c r="K32" s="59"/>
      <c r="L32" s="59"/>
      <c r="M32" s="59"/>
      <c r="N32" s="59"/>
    </row>
    <row r="33" spans="1:14" ht="24.9" customHeight="1" x14ac:dyDescent="0.25">
      <c r="A33" s="238"/>
      <c r="B33" s="238"/>
      <c r="C33" s="238"/>
      <c r="D33" s="236"/>
      <c r="E33" s="60"/>
      <c r="F33" s="60"/>
      <c r="G33" s="60"/>
      <c r="H33" s="60"/>
      <c r="I33" s="60"/>
      <c r="J33" s="60"/>
      <c r="K33" s="60"/>
      <c r="L33" s="60"/>
      <c r="M33" s="60"/>
      <c r="N33" s="60"/>
    </row>
    <row r="34" spans="1:14" ht="24.9" customHeight="1" x14ac:dyDescent="0.25">
      <c r="A34" s="238"/>
      <c r="B34" s="238"/>
      <c r="C34" s="238"/>
      <c r="D34" s="236"/>
      <c r="E34" s="58"/>
      <c r="F34" s="58"/>
      <c r="G34" s="58"/>
      <c r="H34" s="58"/>
      <c r="I34" s="58"/>
      <c r="J34" s="58"/>
      <c r="K34" s="58"/>
      <c r="L34" s="58"/>
      <c r="M34" s="58"/>
      <c r="N34" s="58"/>
    </row>
    <row r="35" spans="1:14" ht="24.9" customHeight="1" x14ac:dyDescent="0.25">
      <c r="A35" s="238"/>
      <c r="B35" s="238"/>
      <c r="C35" s="238"/>
      <c r="D35" s="236"/>
      <c r="E35" s="59"/>
      <c r="F35" s="59"/>
      <c r="G35" s="59"/>
      <c r="H35" s="59"/>
      <c r="I35" s="59"/>
      <c r="J35" s="59"/>
      <c r="K35" s="59"/>
      <c r="L35" s="59"/>
      <c r="M35" s="59"/>
      <c r="N35" s="59"/>
    </row>
    <row r="36" spans="1:14" ht="24.9" customHeight="1" x14ac:dyDescent="0.25">
      <c r="A36" s="238"/>
      <c r="B36" s="238"/>
      <c r="C36" s="238"/>
      <c r="D36" s="236"/>
      <c r="E36" s="59"/>
      <c r="F36" s="59"/>
      <c r="G36" s="59"/>
      <c r="H36" s="59"/>
      <c r="I36" s="59"/>
      <c r="J36" s="59"/>
      <c r="K36" s="59"/>
      <c r="L36" s="59"/>
      <c r="M36" s="59"/>
      <c r="N36" s="59"/>
    </row>
  </sheetData>
  <sheetProtection formatColumns="0" formatRows="0" selectLockedCells="1" sort="0" autoFilter="0"/>
  <mergeCells count="6">
    <mergeCell ref="A28:D28"/>
    <mergeCell ref="A1:D1"/>
    <mergeCell ref="A2:B2"/>
    <mergeCell ref="A3:B3"/>
    <mergeCell ref="A4:B4"/>
    <mergeCell ref="A5:D5"/>
  </mergeCells>
  <phoneticPr fontId="2" type="noConversion"/>
  <dataValidations count="7">
    <dataValidation operator="greaterThanOrEqual" allowBlank="1" showInputMessage="1" showErrorMessage="1" errorTitle="LESS EXCLUDED COSTS" error="Enter the Excluded Cost amount for this subaward, rounded to the nearest dollar." sqref="C19:C26" xr:uid="{00000000-0002-0000-0F00-000000000000}"/>
    <dataValidation type="whole" operator="greaterThanOrEqual" allowBlank="1" showInputMessage="1" showErrorMessage="1" error="Enter a whole number.  Use of decimals is not allowed." sqref="B19:B26 C31 C12 B11:C11 B14:C15 B12:B13" xr:uid="{00000000-0002-0000-0F00-000001000000}">
      <formula1>0</formula1>
    </dataValidation>
    <dataValidation allowBlank="1" showInputMessage="1" showErrorMessage="1" sqref="E5 F6:F7" xr:uid="{00000000-0002-0000-0F00-000002000000}"/>
    <dataValidation operator="greaterThanOrEqual" allowBlank="1" showInputMessage="1" showErrorMessage="1" sqref="D11:D15 A11:A15" xr:uid="{00000000-0002-0000-0F00-000003000000}"/>
    <dataValidation type="list" allowBlank="1" showInputMessage="1" showErrorMessage="1" sqref="D7:D8" xr:uid="{00000000-0002-0000-0F00-000004000000}">
      <formula1>"(Select),10% de Minimis, S/W, SW&amp;B, TDC, MTDC, Other"</formula1>
    </dataValidation>
    <dataValidation type="list" allowBlank="1" showInputMessage="1" showErrorMessage="1" sqref="A7:A8" xr:uid="{00000000-0002-0000-0F00-000005000000}">
      <formula1>"EMPG"</formula1>
    </dataValidation>
    <dataValidation type="list" allowBlank="1" showInputMessage="1" showErrorMessage="1" sqref="D2" xr:uid="{3ABF88E4-0843-4B99-A754-A4E7833B1D0C}">
      <formula1>"Application, Modification"</formula1>
    </dataValidation>
  </dataValidations>
  <printOptions horizontalCentered="1"/>
  <pageMargins left="0.15" right="0.15" top="0.5" bottom="0.5" header="0.15" footer="0.15"/>
  <pageSetup scale="40" fitToHeight="0" orientation="portrait" r:id="rId1"/>
  <headerFooter scaleWithDoc="0">
    <oddHeader>&amp;C&amp;"Century Gothic,Regular"&amp;8CALIFORNIA GOVERNOR'S OFFICE OF EMERGENCY SERVICES (Cal OES)</oddHeader>
    <oddFooter>&amp;L&amp;"Century Gothic,Regular"&amp;8FY 2023 EMPG FMFW (Macro) v.23&amp;C&amp;"Century Gothic,Regular"&amp;8&amp;P of &amp;N&amp;R&amp;"Century Gothic,Regular"&amp;8&amp;A</oddFooter>
  </headerFooter>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FFBD4-FD66-4841-A9B8-20CD5E421A17}">
  <sheetPr codeName="Approval">
    <tabColor theme="4"/>
    <pageSetUpPr fitToPage="1"/>
  </sheetPr>
  <dimension ref="A1:Q63"/>
  <sheetViews>
    <sheetView showGridLines="0" showZeros="0" zoomScale="65" zoomScaleNormal="65" zoomScaleSheetLayoutView="50" zoomScalePageLayoutView="55" workbookViewId="0">
      <selection sqref="A1:N1"/>
    </sheetView>
  </sheetViews>
  <sheetFormatPr defaultColWidth="0" defaultRowHeight="0" customHeight="1" zeroHeight="1" x14ac:dyDescent="0.25"/>
  <cols>
    <col min="1" max="1" width="16.6640625" style="219" customWidth="1"/>
    <col min="2" max="13" width="15.6640625" style="205" customWidth="1"/>
    <col min="14" max="14" width="15.109375" style="205" customWidth="1"/>
    <col min="15" max="15" width="0.109375" style="205" customWidth="1"/>
    <col min="16" max="16" width="9.44140625" style="205" hidden="1" customWidth="1"/>
    <col min="17" max="16384" width="9.109375" style="205" hidden="1"/>
  </cols>
  <sheetData>
    <row r="1" spans="1:17" ht="35.1" customHeight="1" x14ac:dyDescent="0.25">
      <c r="A1" s="871" t="s">
        <v>542</v>
      </c>
      <c r="B1" s="871"/>
      <c r="C1" s="871"/>
      <c r="D1" s="871"/>
      <c r="E1" s="871"/>
      <c r="F1" s="871"/>
      <c r="G1" s="871"/>
      <c r="H1" s="871"/>
      <c r="I1" s="871"/>
      <c r="J1" s="871"/>
      <c r="K1" s="871"/>
      <c r="L1" s="871"/>
      <c r="M1" s="871"/>
      <c r="N1" s="871"/>
      <c r="O1" s="204"/>
      <c r="P1" s="204"/>
    </row>
    <row r="2" spans="1:17" ht="20.100000000000001" customHeight="1" x14ac:dyDescent="0.25">
      <c r="A2" s="872" t="s">
        <v>543</v>
      </c>
      <c r="B2" s="873"/>
      <c r="C2" s="873"/>
      <c r="D2" s="873"/>
      <c r="E2" s="873"/>
      <c r="F2" s="873"/>
      <c r="G2" s="873"/>
      <c r="H2" s="873"/>
      <c r="I2" s="873"/>
      <c r="J2" s="873"/>
      <c r="K2" s="873"/>
      <c r="L2" s="873"/>
      <c r="M2" s="873"/>
      <c r="N2" s="873"/>
      <c r="O2" s="204"/>
      <c r="P2" s="204"/>
    </row>
    <row r="3" spans="1:17" s="206" customFormat="1" ht="32.1" customHeight="1" x14ac:dyDescent="0.35">
      <c r="A3" s="874">
        <f>Facesheet!$C$6</f>
        <v>0</v>
      </c>
      <c r="B3" s="874"/>
      <c r="C3" s="874"/>
      <c r="D3" s="874"/>
      <c r="E3" s="874"/>
      <c r="F3" s="874"/>
      <c r="G3" s="874"/>
      <c r="H3" s="874"/>
      <c r="I3" s="874"/>
      <c r="J3" s="875"/>
      <c r="K3" s="531" t="s">
        <v>621</v>
      </c>
      <c r="L3" s="876" t="s">
        <v>628</v>
      </c>
      <c r="M3" s="876"/>
      <c r="N3" s="876"/>
      <c r="O3" s="536"/>
      <c r="P3" s="536"/>
    </row>
    <row r="4" spans="1:17" s="208" customFormat="1" ht="24.9" customHeight="1" x14ac:dyDescent="0.4">
      <c r="A4" s="727">
        <f>Facesheet!$F$2</f>
        <v>0</v>
      </c>
      <c r="B4" s="877"/>
      <c r="C4" s="877"/>
      <c r="D4" s="877"/>
      <c r="E4" s="877"/>
      <c r="F4" s="877"/>
      <c r="G4" s="877"/>
      <c r="H4" s="877"/>
      <c r="I4" s="877"/>
      <c r="J4" s="877"/>
      <c r="K4" s="877"/>
      <c r="L4" s="877"/>
      <c r="M4" s="877"/>
      <c r="N4" s="877"/>
      <c r="O4" s="207"/>
      <c r="P4" s="207"/>
    </row>
    <row r="5" spans="1:17" s="208" customFormat="1" ht="24.9" customHeight="1" x14ac:dyDescent="0.25">
      <c r="A5" s="736" t="str">
        <f>Facesheet!$J$2</f>
        <v>2023-0006</v>
      </c>
      <c r="B5" s="878"/>
      <c r="C5" s="878"/>
      <c r="D5" s="878"/>
      <c r="E5" s="878"/>
      <c r="F5" s="878"/>
      <c r="G5" s="878"/>
      <c r="H5" s="878"/>
      <c r="I5" s="878"/>
      <c r="J5" s="878"/>
      <c r="K5" s="878"/>
      <c r="L5" s="878"/>
      <c r="M5" s="878"/>
      <c r="N5" s="878"/>
      <c r="O5" s="207"/>
      <c r="P5" s="207"/>
    </row>
    <row r="6" spans="1:17" s="208" customFormat="1" ht="129.9" customHeight="1" x14ac:dyDescent="0.25">
      <c r="A6" s="879" t="s">
        <v>544</v>
      </c>
      <c r="B6" s="879"/>
      <c r="C6" s="879"/>
      <c r="D6" s="879"/>
      <c r="E6" s="879"/>
      <c r="F6" s="879"/>
      <c r="G6" s="879"/>
      <c r="H6" s="879"/>
      <c r="I6" s="879"/>
      <c r="J6" s="879"/>
      <c r="K6" s="879"/>
      <c r="L6" s="879"/>
      <c r="M6" s="879"/>
      <c r="N6" s="879"/>
      <c r="O6" s="207"/>
      <c r="P6" s="207"/>
    </row>
    <row r="7" spans="1:17" s="208" customFormat="1" ht="39.9" customHeight="1" thickBot="1" x14ac:dyDescent="0.3">
      <c r="A7" s="880" t="s">
        <v>545</v>
      </c>
      <c r="B7" s="880"/>
      <c r="C7" s="866"/>
      <c r="D7" s="866"/>
      <c r="E7" s="866"/>
      <c r="F7" s="209"/>
      <c r="G7" s="207"/>
      <c r="H7" s="881">
        <f>Facesheet!$H$12</f>
        <v>45108</v>
      </c>
      <c r="I7" s="882"/>
      <c r="J7" s="882"/>
      <c r="K7" s="210" t="s">
        <v>546</v>
      </c>
      <c r="L7" s="881">
        <f>Facesheet!$J$12</f>
        <v>45838</v>
      </c>
      <c r="M7" s="882"/>
      <c r="N7" s="882"/>
      <c r="O7" s="207"/>
      <c r="P7" s="207"/>
      <c r="Q7" s="207"/>
    </row>
    <row r="8" spans="1:17" s="208" customFormat="1" ht="19.5" customHeight="1" x14ac:dyDescent="0.25">
      <c r="A8" s="870"/>
      <c r="B8" s="870"/>
      <c r="C8" s="870"/>
      <c r="D8" s="870"/>
      <c r="E8" s="870"/>
      <c r="F8" s="870"/>
      <c r="G8" s="870"/>
      <c r="H8" s="869" t="s">
        <v>622</v>
      </c>
      <c r="I8" s="869"/>
      <c r="J8" s="869"/>
      <c r="K8" s="211"/>
      <c r="L8" s="850" t="s">
        <v>623</v>
      </c>
      <c r="M8" s="850"/>
      <c r="N8" s="850"/>
      <c r="O8" s="207"/>
      <c r="P8" s="207"/>
      <c r="Q8" s="207"/>
    </row>
    <row r="9" spans="1:17" s="208" customFormat="1" ht="20.100000000000001" customHeight="1" x14ac:dyDescent="0.25">
      <c r="A9" s="865"/>
      <c r="B9" s="865"/>
      <c r="C9" s="865"/>
      <c r="D9" s="865"/>
      <c r="E9" s="865"/>
      <c r="F9" s="865"/>
      <c r="G9" s="865"/>
      <c r="H9" s="865"/>
      <c r="I9" s="865"/>
      <c r="J9" s="865"/>
      <c r="K9" s="865"/>
      <c r="L9" s="865"/>
      <c r="M9" s="865"/>
      <c r="N9" s="865"/>
      <c r="O9" s="207"/>
      <c r="P9" s="207"/>
      <c r="Q9" s="207"/>
    </row>
    <row r="10" spans="1:17" s="208" customFormat="1" ht="39.9" customHeight="1" thickBot="1" x14ac:dyDescent="0.3">
      <c r="A10" s="865"/>
      <c r="B10" s="865"/>
      <c r="C10" s="865"/>
      <c r="D10" s="865"/>
      <c r="E10" s="865"/>
      <c r="F10" s="865"/>
      <c r="G10" s="865"/>
      <c r="H10" s="866"/>
      <c r="I10" s="866"/>
      <c r="J10" s="866"/>
      <c r="K10" s="207"/>
      <c r="L10" s="867"/>
      <c r="M10" s="867"/>
      <c r="N10" s="867"/>
      <c r="O10" s="207"/>
      <c r="P10" s="207"/>
      <c r="Q10" s="207"/>
    </row>
    <row r="11" spans="1:17" s="208" customFormat="1" ht="20.100000000000001" customHeight="1" x14ac:dyDescent="0.25">
      <c r="A11" s="868"/>
      <c r="B11" s="868"/>
      <c r="C11" s="868"/>
      <c r="D11" s="868"/>
      <c r="E11" s="868"/>
      <c r="F11" s="868"/>
      <c r="G11" s="868"/>
      <c r="H11" s="869" t="s">
        <v>138</v>
      </c>
      <c r="I11" s="869"/>
      <c r="J11" s="869"/>
      <c r="K11" s="212"/>
      <c r="L11" s="869" t="s">
        <v>23</v>
      </c>
      <c r="M11" s="869"/>
      <c r="N11" s="869"/>
      <c r="O11" s="207"/>
      <c r="P11" s="207"/>
    </row>
    <row r="12" spans="1:17" s="208" customFormat="1" ht="24.9" customHeight="1" x14ac:dyDescent="0.25">
      <c r="A12" s="861" t="s">
        <v>547</v>
      </c>
      <c r="B12" s="861"/>
      <c r="C12" s="861"/>
      <c r="D12" s="861"/>
      <c r="E12" s="861"/>
      <c r="F12" s="861"/>
      <c r="G12" s="861"/>
      <c r="H12" s="861"/>
      <c r="I12" s="861"/>
      <c r="J12" s="861"/>
      <c r="K12" s="861"/>
      <c r="L12" s="861"/>
      <c r="M12" s="861"/>
      <c r="N12" s="861"/>
      <c r="O12" s="207"/>
      <c r="P12" s="207"/>
    </row>
    <row r="13" spans="1:17" s="208" customFormat="1" ht="20.100000000000001" customHeight="1" x14ac:dyDescent="0.25">
      <c r="A13" s="862" t="s">
        <v>548</v>
      </c>
      <c r="B13" s="862"/>
      <c r="C13" s="862"/>
      <c r="D13" s="862"/>
      <c r="E13" s="862"/>
      <c r="F13" s="862"/>
      <c r="G13" s="862"/>
      <c r="H13" s="862"/>
      <c r="I13" s="862"/>
      <c r="J13" s="862"/>
      <c r="K13" s="862"/>
      <c r="L13" s="862"/>
      <c r="M13" s="862"/>
      <c r="N13" s="862"/>
      <c r="O13" s="207"/>
      <c r="P13" s="207"/>
    </row>
    <row r="14" spans="1:17" s="208" customFormat="1" ht="20.100000000000001" customHeight="1" x14ac:dyDescent="0.25">
      <c r="A14" s="862"/>
      <c r="B14" s="862"/>
      <c r="C14" s="862"/>
      <c r="D14" s="862"/>
      <c r="E14" s="862"/>
      <c r="F14" s="862"/>
      <c r="G14" s="862"/>
      <c r="H14" s="862"/>
      <c r="I14" s="862"/>
      <c r="J14" s="862"/>
      <c r="K14" s="862"/>
      <c r="L14" s="862"/>
      <c r="M14" s="862"/>
      <c r="N14" s="862"/>
      <c r="O14" s="207"/>
      <c r="P14" s="207"/>
    </row>
    <row r="15" spans="1:17" s="208" customFormat="1" ht="20.100000000000001" customHeight="1" x14ac:dyDescent="0.25">
      <c r="A15" s="862"/>
      <c r="B15" s="862"/>
      <c r="C15" s="862"/>
      <c r="D15" s="862"/>
      <c r="E15" s="862"/>
      <c r="F15" s="862"/>
      <c r="G15" s="862"/>
      <c r="H15" s="862"/>
      <c r="I15" s="862"/>
      <c r="J15" s="862"/>
      <c r="K15" s="862"/>
      <c r="L15" s="862"/>
      <c r="M15" s="862"/>
      <c r="N15" s="862"/>
      <c r="O15" s="207"/>
      <c r="P15" s="207"/>
    </row>
    <row r="16" spans="1:17" s="208" customFormat="1" ht="24.9" customHeight="1" x14ac:dyDescent="0.25">
      <c r="A16" s="863" t="s">
        <v>549</v>
      </c>
      <c r="B16" s="863"/>
      <c r="C16" s="863"/>
      <c r="D16" s="863"/>
      <c r="E16" s="863"/>
      <c r="F16" s="863"/>
      <c r="G16" s="863"/>
      <c r="H16" s="863"/>
      <c r="I16" s="863"/>
      <c r="J16" s="863"/>
      <c r="K16" s="863"/>
      <c r="L16" s="863"/>
      <c r="M16" s="863"/>
      <c r="N16" s="863"/>
      <c r="O16" s="213"/>
      <c r="P16" s="207"/>
    </row>
    <row r="17" spans="1:16" s="208" customFormat="1" ht="80.099999999999994" customHeight="1" x14ac:dyDescent="0.25">
      <c r="A17" s="862" t="s">
        <v>550</v>
      </c>
      <c r="B17" s="862"/>
      <c r="C17" s="862"/>
      <c r="D17" s="862"/>
      <c r="E17" s="862"/>
      <c r="F17" s="862"/>
      <c r="G17" s="862"/>
      <c r="H17" s="862"/>
      <c r="I17" s="862"/>
      <c r="J17" s="862"/>
      <c r="K17" s="862"/>
      <c r="L17" s="862"/>
      <c r="M17" s="862"/>
      <c r="N17" s="862"/>
      <c r="O17" s="213"/>
      <c r="P17" s="207"/>
    </row>
    <row r="18" spans="1:16" s="208" customFormat="1" ht="20.100000000000001" customHeight="1" x14ac:dyDescent="0.25">
      <c r="A18" s="532"/>
      <c r="B18" s="532"/>
      <c r="C18" s="532"/>
      <c r="D18" s="532"/>
      <c r="E18" s="532"/>
      <c r="F18" s="532"/>
      <c r="G18" s="532"/>
      <c r="H18" s="532"/>
      <c r="I18" s="532"/>
      <c r="J18" s="532"/>
      <c r="K18" s="532"/>
      <c r="L18" s="532"/>
      <c r="M18" s="532"/>
      <c r="N18" s="532"/>
      <c r="O18" s="213"/>
      <c r="P18" s="207"/>
    </row>
    <row r="19" spans="1:16" s="208" customFormat="1" ht="20.100000000000001" customHeight="1" x14ac:dyDescent="0.25">
      <c r="A19" s="858"/>
      <c r="B19" s="858"/>
      <c r="C19" s="858"/>
      <c r="D19" s="858"/>
      <c r="E19" s="858"/>
      <c r="F19" s="858"/>
      <c r="G19" s="858"/>
      <c r="H19" s="864"/>
      <c r="I19" s="853">
        <f>PayAddress</f>
        <v>0</v>
      </c>
      <c r="J19" s="853"/>
      <c r="K19" s="853"/>
      <c r="L19" s="853"/>
      <c r="M19" s="853"/>
      <c r="N19" s="853"/>
      <c r="O19" s="213"/>
      <c r="P19" s="207"/>
    </row>
    <row r="20" spans="1:16" s="208" customFormat="1" ht="20.100000000000001" customHeight="1" x14ac:dyDescent="0.25">
      <c r="A20" s="859"/>
      <c r="B20" s="859"/>
      <c r="C20" s="859"/>
      <c r="D20" s="859"/>
      <c r="E20" s="859"/>
      <c r="F20" s="859"/>
      <c r="G20" s="859"/>
      <c r="H20" s="864"/>
      <c r="I20" s="860"/>
      <c r="J20" s="860"/>
      <c r="K20" s="860"/>
      <c r="L20" s="860"/>
      <c r="M20" s="860"/>
      <c r="N20" s="860"/>
      <c r="O20" s="213"/>
      <c r="P20" s="207"/>
    </row>
    <row r="21" spans="1:16" s="208" customFormat="1" ht="20.100000000000001" customHeight="1" x14ac:dyDescent="0.25">
      <c r="A21" s="857" t="s">
        <v>551</v>
      </c>
      <c r="B21" s="857"/>
      <c r="C21" s="857"/>
      <c r="D21" s="857"/>
      <c r="E21" s="857"/>
      <c r="F21" s="857"/>
      <c r="G21" s="857"/>
      <c r="H21" s="212"/>
      <c r="I21" s="857" t="s">
        <v>624</v>
      </c>
      <c r="J21" s="857"/>
      <c r="K21" s="857"/>
      <c r="L21" s="857"/>
      <c r="M21" s="857"/>
      <c r="N21" s="857"/>
      <c r="O21" s="213"/>
      <c r="P21" s="207"/>
    </row>
    <row r="22" spans="1:16" s="208" customFormat="1" ht="20.100000000000001" customHeight="1" x14ac:dyDescent="0.25">
      <c r="A22" s="853"/>
      <c r="B22" s="853"/>
      <c r="C22" s="853"/>
      <c r="D22" s="853"/>
      <c r="E22" s="853"/>
      <c r="F22" s="853"/>
      <c r="G22" s="853"/>
      <c r="H22" s="853"/>
      <c r="I22" s="853"/>
      <c r="J22" s="853"/>
      <c r="K22" s="853"/>
      <c r="L22" s="853"/>
      <c r="M22" s="853"/>
      <c r="N22" s="853"/>
      <c r="O22" s="213"/>
      <c r="P22" s="207"/>
    </row>
    <row r="23" spans="1:16" s="208" customFormat="1" ht="20.100000000000001" customHeight="1" x14ac:dyDescent="0.25">
      <c r="A23" s="858"/>
      <c r="B23" s="858"/>
      <c r="C23" s="858"/>
      <c r="D23" s="858"/>
      <c r="E23" s="858"/>
      <c r="F23" s="858"/>
      <c r="G23" s="858"/>
      <c r="H23" s="850"/>
      <c r="I23" s="853" t="str">
        <f>IF(NOT(ISBLANK(PayCity)),PayCity &amp; ", CA  " &amp; PayZIP,"")</f>
        <v/>
      </c>
      <c r="J23" s="853"/>
      <c r="K23" s="853"/>
      <c r="L23" s="853"/>
      <c r="M23" s="853"/>
      <c r="N23" s="853"/>
      <c r="O23" s="213"/>
      <c r="P23" s="207"/>
    </row>
    <row r="24" spans="1:16" s="533" customFormat="1" ht="20.100000000000001" customHeight="1" x14ac:dyDescent="0.25">
      <c r="A24" s="859"/>
      <c r="B24" s="859"/>
      <c r="C24" s="859"/>
      <c r="D24" s="859"/>
      <c r="E24" s="859"/>
      <c r="F24" s="859"/>
      <c r="G24" s="859"/>
      <c r="H24" s="850"/>
      <c r="I24" s="860"/>
      <c r="J24" s="860"/>
      <c r="K24" s="860"/>
      <c r="L24" s="860"/>
      <c r="M24" s="860"/>
      <c r="N24" s="860"/>
    </row>
    <row r="25" spans="1:16" s="208" customFormat="1" ht="20.100000000000001" customHeight="1" x14ac:dyDescent="0.25">
      <c r="A25" s="851" t="s">
        <v>552</v>
      </c>
      <c r="B25" s="851"/>
      <c r="C25" s="851"/>
      <c r="D25" s="851"/>
      <c r="E25" s="851"/>
      <c r="F25" s="851"/>
      <c r="G25" s="851"/>
      <c r="H25" s="212"/>
      <c r="I25" s="852" t="s">
        <v>625</v>
      </c>
      <c r="J25" s="852"/>
      <c r="K25" s="852"/>
      <c r="L25" s="852"/>
      <c r="M25" s="852"/>
      <c r="N25" s="852"/>
      <c r="O25" s="207"/>
      <c r="P25" s="207"/>
    </row>
    <row r="26" spans="1:16" s="208" customFormat="1" ht="20.100000000000001" customHeight="1" x14ac:dyDescent="0.25">
      <c r="A26" s="853"/>
      <c r="B26" s="853"/>
      <c r="C26" s="853"/>
      <c r="D26" s="853"/>
      <c r="E26" s="853"/>
      <c r="F26" s="853"/>
      <c r="G26" s="853"/>
      <c r="H26" s="853"/>
      <c r="I26" s="853"/>
      <c r="J26" s="853"/>
      <c r="K26" s="853"/>
      <c r="L26" s="853"/>
      <c r="M26" s="853"/>
      <c r="N26" s="853"/>
      <c r="O26" s="207"/>
      <c r="P26" s="207"/>
    </row>
    <row r="27" spans="1:16" s="208" customFormat="1" ht="20.100000000000001" customHeight="1" x14ac:dyDescent="0.25">
      <c r="A27" s="854"/>
      <c r="B27" s="854"/>
      <c r="C27" s="854"/>
      <c r="D27" s="854"/>
      <c r="E27" s="854"/>
      <c r="F27" s="854"/>
      <c r="G27" s="854"/>
      <c r="H27" s="850"/>
      <c r="I27" s="856"/>
      <c r="J27" s="854"/>
      <c r="K27" s="854"/>
      <c r="L27" s="854"/>
      <c r="M27" s="854"/>
      <c r="N27" s="854"/>
      <c r="O27" s="207"/>
      <c r="P27" s="207"/>
    </row>
    <row r="28" spans="1:16" s="208" customFormat="1" ht="20.100000000000001" customHeight="1" x14ac:dyDescent="0.25">
      <c r="A28" s="855"/>
      <c r="B28" s="855"/>
      <c r="C28" s="855"/>
      <c r="D28" s="855"/>
      <c r="E28" s="855"/>
      <c r="F28" s="855"/>
      <c r="G28" s="855"/>
      <c r="H28" s="850"/>
      <c r="I28" s="855"/>
      <c r="J28" s="855"/>
      <c r="K28" s="855"/>
      <c r="L28" s="855"/>
      <c r="M28" s="855"/>
      <c r="N28" s="855"/>
      <c r="O28" s="207"/>
      <c r="P28" s="207"/>
    </row>
    <row r="29" spans="1:16" s="208" customFormat="1" ht="20.100000000000001" customHeight="1" x14ac:dyDescent="0.25">
      <c r="A29" s="850" t="s">
        <v>553</v>
      </c>
      <c r="B29" s="850"/>
      <c r="C29" s="850"/>
      <c r="D29" s="850"/>
      <c r="E29" s="850"/>
      <c r="F29" s="850"/>
      <c r="G29" s="850"/>
      <c r="H29" s="534"/>
      <c r="I29" s="850" t="s">
        <v>554</v>
      </c>
      <c r="J29" s="850"/>
      <c r="K29" s="850"/>
      <c r="L29" s="850"/>
      <c r="M29" s="850"/>
      <c r="N29" s="850"/>
      <c r="O29" s="207"/>
      <c r="P29" s="207"/>
    </row>
    <row r="30" spans="1:16" s="208" customFormat="1" ht="20.100000000000001" customHeight="1" x14ac:dyDescent="0.3">
      <c r="A30" s="535"/>
      <c r="B30" s="535"/>
      <c r="C30" s="535"/>
      <c r="D30" s="535"/>
      <c r="E30" s="535"/>
      <c r="F30" s="535"/>
      <c r="G30" s="535"/>
      <c r="H30" s="535"/>
      <c r="I30" s="535"/>
      <c r="J30" s="535"/>
      <c r="K30" s="535"/>
      <c r="L30" s="535"/>
      <c r="M30" s="535"/>
      <c r="N30" s="535"/>
      <c r="O30" s="207"/>
      <c r="P30" s="207"/>
    </row>
    <row r="31" spans="1:16" s="208" customFormat="1" ht="20.100000000000001" customHeight="1" x14ac:dyDescent="0.3">
      <c r="A31" s="535"/>
      <c r="B31" s="535"/>
      <c r="C31" s="535"/>
      <c r="D31" s="535"/>
      <c r="E31" s="535"/>
      <c r="F31" s="535"/>
      <c r="G31" s="535"/>
      <c r="H31" s="535"/>
      <c r="I31" s="535"/>
      <c r="J31" s="535"/>
      <c r="K31" s="535"/>
      <c r="L31" s="535"/>
      <c r="M31" s="535"/>
      <c r="N31" s="535"/>
      <c r="O31" s="207"/>
      <c r="P31" s="207"/>
    </row>
    <row r="32" spans="1:16" s="208" customFormat="1" ht="12.75" customHeight="1" x14ac:dyDescent="0.25">
      <c r="A32" s="214"/>
      <c r="B32" s="214"/>
      <c r="C32" s="214"/>
      <c r="D32" s="214"/>
      <c r="E32" s="214"/>
      <c r="F32" s="214"/>
      <c r="G32" s="214"/>
      <c r="H32" s="214"/>
      <c r="I32" s="214"/>
      <c r="J32" s="214"/>
      <c r="K32" s="214"/>
      <c r="L32" s="214"/>
      <c r="M32" s="214"/>
      <c r="N32" s="214"/>
      <c r="O32" s="207"/>
      <c r="P32" s="207"/>
    </row>
    <row r="33" spans="1:16" s="208" customFormat="1" ht="20.100000000000001" hidden="1" customHeight="1" x14ac:dyDescent="0.25">
      <c r="A33" s="215"/>
      <c r="B33" s="215"/>
      <c r="C33" s="215"/>
      <c r="D33" s="215"/>
      <c r="E33" s="216"/>
      <c r="F33" s="216"/>
      <c r="G33" s="216"/>
      <c r="H33" s="207"/>
      <c r="I33" s="207"/>
      <c r="J33" s="207"/>
      <c r="K33" s="207"/>
      <c r="L33" s="207"/>
      <c r="M33" s="207"/>
      <c r="N33" s="207"/>
      <c r="O33" s="207"/>
      <c r="P33" s="207"/>
    </row>
    <row r="34" spans="1:16" ht="20.100000000000001" hidden="1" customHeight="1" x14ac:dyDescent="0.25">
      <c r="A34" s="215"/>
      <c r="B34" s="217"/>
      <c r="C34" s="217"/>
      <c r="D34" s="217"/>
      <c r="E34" s="217"/>
      <c r="F34" s="217"/>
      <c r="G34" s="204"/>
      <c r="H34" s="204"/>
      <c r="I34" s="204"/>
      <c r="J34" s="204"/>
      <c r="K34" s="204"/>
      <c r="L34" s="204"/>
      <c r="M34" s="204"/>
      <c r="N34" s="204"/>
      <c r="O34" s="204"/>
      <c r="P34" s="204"/>
    </row>
    <row r="35" spans="1:16" ht="20.100000000000001" hidden="1" customHeight="1" x14ac:dyDescent="0.25">
      <c r="A35" s="217"/>
      <c r="B35" s="217"/>
      <c r="C35" s="217"/>
      <c r="D35" s="217"/>
      <c r="E35" s="217"/>
      <c r="F35" s="217"/>
      <c r="G35" s="204"/>
      <c r="H35" s="204"/>
      <c r="I35" s="204"/>
      <c r="J35" s="204"/>
      <c r="K35" s="204"/>
      <c r="L35" s="204"/>
      <c r="M35" s="204"/>
      <c r="N35" s="204"/>
      <c r="O35" s="204"/>
      <c r="P35" s="204"/>
    </row>
    <row r="36" spans="1:16" ht="20.100000000000001" hidden="1" customHeight="1" x14ac:dyDescent="0.25">
      <c r="A36" s="218"/>
    </row>
    <row r="37" spans="1:16" ht="20.100000000000001" hidden="1" customHeight="1" x14ac:dyDescent="0.25">
      <c r="B37" s="220"/>
      <c r="C37" s="220"/>
      <c r="D37" s="220"/>
      <c r="E37" s="220"/>
      <c r="F37" s="220"/>
      <c r="G37" s="220"/>
      <c r="H37" s="220"/>
      <c r="I37" s="220"/>
      <c r="J37" s="220"/>
      <c r="K37" s="220"/>
      <c r="L37" s="220"/>
    </row>
    <row r="38" spans="1:16" ht="20.100000000000001" hidden="1" customHeight="1" x14ac:dyDescent="0.25">
      <c r="A38" s="205"/>
      <c r="B38" s="220"/>
      <c r="C38" s="220"/>
      <c r="D38" s="220"/>
      <c r="E38" s="220"/>
      <c r="F38" s="220"/>
      <c r="G38" s="220"/>
      <c r="H38" s="220"/>
      <c r="I38" s="220"/>
      <c r="J38" s="220"/>
      <c r="K38" s="220"/>
      <c r="L38" s="220"/>
    </row>
    <row r="39" spans="1:16" ht="20.100000000000001" hidden="1" customHeight="1" x14ac:dyDescent="0.25">
      <c r="A39" s="205"/>
      <c r="B39" s="220"/>
      <c r="C39" s="220"/>
      <c r="D39" s="220"/>
      <c r="E39" s="220"/>
      <c r="F39" s="220"/>
      <c r="G39" s="220"/>
      <c r="H39" s="220"/>
      <c r="I39" s="220"/>
      <c r="J39" s="220"/>
      <c r="K39" s="220"/>
      <c r="L39" s="220"/>
    </row>
    <row r="40" spans="1:16" ht="20.100000000000001" hidden="1" customHeight="1" x14ac:dyDescent="0.25">
      <c r="A40" s="205"/>
      <c r="B40" s="220"/>
      <c r="C40" s="220"/>
      <c r="D40" s="220"/>
      <c r="E40" s="220"/>
      <c r="F40" s="220"/>
      <c r="G40" s="220"/>
      <c r="H40" s="220"/>
      <c r="I40" s="220"/>
      <c r="J40" s="220"/>
      <c r="K40" s="220"/>
      <c r="L40" s="220"/>
      <c r="M40" s="220"/>
    </row>
    <row r="41" spans="1:16" ht="20.100000000000001" hidden="1" customHeight="1" x14ac:dyDescent="0.25">
      <c r="A41" s="205"/>
      <c r="B41" s="220"/>
      <c r="C41" s="220"/>
      <c r="D41" s="220"/>
      <c r="E41" s="220"/>
      <c r="F41" s="220"/>
      <c r="G41" s="220"/>
      <c r="H41" s="220"/>
      <c r="I41" s="220"/>
      <c r="J41" s="220"/>
      <c r="K41" s="220"/>
      <c r="L41" s="220"/>
      <c r="M41" s="220"/>
    </row>
    <row r="42" spans="1:16" ht="15" hidden="1" customHeight="1" x14ac:dyDescent="0.25">
      <c r="A42" s="205"/>
      <c r="H42" s="220"/>
      <c r="I42" s="220"/>
      <c r="J42" s="220"/>
      <c r="K42" s="220"/>
      <c r="L42" s="220"/>
      <c r="M42" s="220"/>
    </row>
    <row r="43" spans="1:16" ht="15" hidden="1" customHeight="1" x14ac:dyDescent="0.25">
      <c r="H43" s="220"/>
      <c r="I43" s="220"/>
      <c r="J43" s="220"/>
      <c r="K43" s="220"/>
      <c r="L43" s="220"/>
      <c r="M43" s="220"/>
    </row>
    <row r="44" spans="1:16" ht="15" hidden="1" customHeight="1" x14ac:dyDescent="0.25">
      <c r="H44" s="220"/>
      <c r="I44" s="220"/>
      <c r="J44" s="220"/>
      <c r="K44" s="220"/>
      <c r="L44" s="220"/>
      <c r="M44" s="220"/>
    </row>
    <row r="45" spans="1:16" ht="15" hidden="1" customHeight="1" x14ac:dyDescent="0.25">
      <c r="H45" s="220"/>
      <c r="I45" s="220"/>
      <c r="J45" s="220"/>
      <c r="K45" s="220"/>
      <c r="L45" s="220"/>
      <c r="M45" s="220"/>
    </row>
    <row r="46" spans="1:16" ht="15" hidden="1" customHeight="1" x14ac:dyDescent="0.25">
      <c r="H46" s="220"/>
      <c r="I46" s="220"/>
      <c r="J46" s="220"/>
      <c r="K46" s="220"/>
      <c r="L46" s="220"/>
      <c r="M46" s="220"/>
    </row>
    <row r="47" spans="1:16" ht="15" hidden="1" customHeight="1" x14ac:dyDescent="0.25"/>
    <row r="48" spans="1:16" ht="15" hidden="1" customHeight="1" x14ac:dyDescent="0.25"/>
    <row r="49" ht="15" hidden="1" customHeight="1" x14ac:dyDescent="0.25"/>
    <row r="50" ht="15" hidden="1" customHeight="1" x14ac:dyDescent="0.25"/>
    <row r="51" ht="15"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sheetData>
  <sheetProtection algorithmName="SHA-512" hashValue="dG25MSEoTyWtG6tTnXIQ4QzoeyHzLKIQ6lxKSG95jwEIgTce6djMbxNDE0xS7rBDWN9tW6vXZ4zl1Dies2DKCQ==" saltValue="RLxwln1QuZU97S0MnEmntA==" spinCount="100000" sheet="1" objects="1" scenarios="1"/>
  <mergeCells count="42">
    <mergeCell ref="A8:G8"/>
    <mergeCell ref="H8:J8"/>
    <mergeCell ref="L8:N8"/>
    <mergeCell ref="A1:N1"/>
    <mergeCell ref="A2:N2"/>
    <mergeCell ref="A3:J3"/>
    <mergeCell ref="L3:N3"/>
    <mergeCell ref="A4:N4"/>
    <mergeCell ref="A5:N5"/>
    <mergeCell ref="A6:N6"/>
    <mergeCell ref="A7:B7"/>
    <mergeCell ref="C7:E7"/>
    <mergeCell ref="H7:J7"/>
    <mergeCell ref="L7:N7"/>
    <mergeCell ref="A9:N9"/>
    <mergeCell ref="A10:G10"/>
    <mergeCell ref="H10:J10"/>
    <mergeCell ref="L10:N10"/>
    <mergeCell ref="A11:G11"/>
    <mergeCell ref="H11:J11"/>
    <mergeCell ref="L11:N11"/>
    <mergeCell ref="A12:N12"/>
    <mergeCell ref="A13:N15"/>
    <mergeCell ref="A16:N16"/>
    <mergeCell ref="A17:N17"/>
    <mergeCell ref="A19:G20"/>
    <mergeCell ref="H19:H20"/>
    <mergeCell ref="I19:N20"/>
    <mergeCell ref="A21:G21"/>
    <mergeCell ref="I21:N21"/>
    <mergeCell ref="A22:N22"/>
    <mergeCell ref="A23:G24"/>
    <mergeCell ref="H23:H24"/>
    <mergeCell ref="I23:N24"/>
    <mergeCell ref="A29:G29"/>
    <mergeCell ref="I29:N29"/>
    <mergeCell ref="A25:G25"/>
    <mergeCell ref="I25:N25"/>
    <mergeCell ref="A26:N26"/>
    <mergeCell ref="A27:G28"/>
    <mergeCell ref="H27:H28"/>
    <mergeCell ref="I27:N28"/>
  </mergeCells>
  <conditionalFormatting sqref="H10:J10 L10 C7">
    <cfRule type="containsBlanks" dxfId="0" priority="1">
      <formula>LEN(TRIM(C7))=0</formula>
    </cfRule>
  </conditionalFormatting>
  <dataValidations count="8">
    <dataValidation type="list" allowBlank="1" showInputMessage="1" showErrorMessage="1" sqref="L3:N3" xr:uid="{38A6F14B-FDC6-44C0-A449-9CE37BDDA5AB}">
      <formula1>"EMPG  97.042, HSGP  97.067, NSGP  97.008"</formula1>
    </dataValidation>
    <dataValidation allowBlank="1" showErrorMessage="1" promptTitle="Request Number" prompt="Enter the Cash Request or Modification number for this request.  " sqref="H10:J10" xr:uid="{4B3DCD29-537A-4DB9-8AFD-ABAD8360D4B4}"/>
    <dataValidation allowBlank="1" showErrorMessage="1" promptTitle="Amount This Request" prompt="If this is a cash request, enter the dollar amount being requested." sqref="L10:N10" xr:uid="{10FB360E-C467-4CE8-AB9A-3CED4149D2C7}"/>
    <dataValidation allowBlank="1" showErrorMessage="1" prompt="Enter the title or position held by the Authorized Agent signing this sheet." sqref="I21" xr:uid="{8FC62795-514C-40C9-9AAB-F33B076BABA6}"/>
    <dataValidation allowBlank="1" showErrorMessage="1" prompt="Enter the name of the Authorized Agent signing this sheet." sqref="A21:A22" xr:uid="{2216757B-E003-4787-8E64-7CBE6F531878}"/>
    <dataValidation allowBlank="1" showErrorMessage="1" prompt="Enter the date when Authorized Agent signed this sheet." sqref="I25" xr:uid="{FFFF37C2-0B29-47AE-ADDA-13D90B1E3623}"/>
    <dataValidation allowBlank="1" showErrorMessage="1" prompt="Use this field for the Signature of the Authorized Agent." sqref="A25:A26" xr:uid="{71CF7FE5-5366-4716-8A99-D3D8F766D870}"/>
    <dataValidation type="list" allowBlank="1" showErrorMessage="1" promptTitle="Request Type" prompt="Use the macro buttons above to select the request type." sqref="C7:E7" xr:uid="{7AE7A4C7-C601-44CF-8B51-5E9AB93CAAA7}">
      <formula1>"Application, Modification, Advance, Reimbursement, Final Reimbursement"</formula1>
    </dataValidation>
  </dataValidations>
  <printOptions horizontalCentered="1"/>
  <pageMargins left="0.15" right="0.15" top="0.5" bottom="0.5" header="0.15" footer="0.15"/>
  <pageSetup scale="63" fitToHeight="0" orientation="landscape" r:id="rId1"/>
  <headerFooter scaleWithDoc="0">
    <oddHeader>&amp;C&amp;"Century Gothic,Regular"&amp;7CALIFORNIA GOVERNOR'S OFFICE OF EMERGENCY SERVICES (Cal OES)</oddHeader>
    <oddFooter>&amp;L&amp;"Century Gothic,Regular"&amp;7FY 2023 HSGP FMFW (Macro) v.23&amp;C&amp;"Century Gothic,Regular"&amp;7&amp;P of &amp;N&amp;R&amp;"Century Gothic,Regular"&amp;7&amp;A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309</vt:i4>
      </vt:variant>
    </vt:vector>
  </HeadingPairs>
  <TitlesOfParts>
    <vt:vector size="325" baseType="lpstr">
      <vt:lpstr>Instructions</vt:lpstr>
      <vt:lpstr>Facesheet</vt:lpstr>
      <vt:lpstr>AA Info</vt:lpstr>
      <vt:lpstr>Project Ledger</vt:lpstr>
      <vt:lpstr>Planning</vt:lpstr>
      <vt:lpstr>Organization</vt:lpstr>
      <vt:lpstr>Equipment</vt:lpstr>
      <vt:lpstr>Training</vt:lpstr>
      <vt:lpstr>Exercise</vt:lpstr>
      <vt:lpstr>M&amp;A</vt:lpstr>
      <vt:lpstr>Match</vt:lpstr>
      <vt:lpstr>Consultant-Contractor</vt:lpstr>
      <vt:lpstr>Personnel</vt:lpstr>
      <vt:lpstr>Indirect Costs</vt:lpstr>
      <vt:lpstr>ICR</vt:lpstr>
      <vt:lpstr>AA Approval</vt:lpstr>
      <vt:lpstr>ICR!AllowableIC</vt:lpstr>
      <vt:lpstr>'AA Approval'!Date</vt:lpstr>
      <vt:lpstr>EndDate</vt:lpstr>
      <vt:lpstr>'AA Approval'!EndPOP</vt:lpstr>
      <vt:lpstr>'Consultant-Contractor'!EndPOP</vt:lpstr>
      <vt:lpstr>Equipment!EndPOP</vt:lpstr>
      <vt:lpstr>Exercise!EndPOP</vt:lpstr>
      <vt:lpstr>'Indirect Costs'!EndPOP</vt:lpstr>
      <vt:lpstr>'M&amp;A'!EndPOP</vt:lpstr>
      <vt:lpstr>Match!EndPOP</vt:lpstr>
      <vt:lpstr>Organization!EndPOP</vt:lpstr>
      <vt:lpstr>Personnel!EndPOP</vt:lpstr>
      <vt:lpstr>Planning!EndPOP</vt:lpstr>
      <vt:lpstr>'Project Ledger'!EndPOP</vt:lpstr>
      <vt:lpstr>Training!EndPOP</vt:lpstr>
      <vt:lpstr>'AA Approval'!FIPS</vt:lpstr>
      <vt:lpstr>'AA Info'!FIPS</vt:lpstr>
      <vt:lpstr>'Consultant-Contractor'!FIPS</vt:lpstr>
      <vt:lpstr>Equipment!FIPS</vt:lpstr>
      <vt:lpstr>Exercise!FIPS</vt:lpstr>
      <vt:lpstr>ICR!FIPS</vt:lpstr>
      <vt:lpstr>'Indirect Costs'!FIPS</vt:lpstr>
      <vt:lpstr>'M&amp;A'!FIPS</vt:lpstr>
      <vt:lpstr>Match!FIPS</vt:lpstr>
      <vt:lpstr>Organization!FIPS</vt:lpstr>
      <vt:lpstr>Personnel!FIPS</vt:lpstr>
      <vt:lpstr>Planning!FIPS</vt:lpstr>
      <vt:lpstr>'Project Ledger'!FIPS</vt:lpstr>
      <vt:lpstr>Training!FIPS</vt:lpstr>
      <vt:lpstr>FIPSNumber</vt:lpstr>
      <vt:lpstr>ICR!ICRate</vt:lpstr>
      <vt:lpstr>'AA Info'!Initials</vt:lpstr>
      <vt:lpstr>'Consultant-Contractor'!Initials</vt:lpstr>
      <vt:lpstr>Equipment!Initials</vt:lpstr>
      <vt:lpstr>Exercise!Initials</vt:lpstr>
      <vt:lpstr>ICR!Initials</vt:lpstr>
      <vt:lpstr>'Indirect Costs'!Initials</vt:lpstr>
      <vt:lpstr>'M&amp;A'!Initials</vt:lpstr>
      <vt:lpstr>Match!Initials</vt:lpstr>
      <vt:lpstr>Organization!Initials</vt:lpstr>
      <vt:lpstr>Personnel!Initials</vt:lpstr>
      <vt:lpstr>Planning!Initials</vt:lpstr>
      <vt:lpstr>'Project Ledger'!Initials</vt:lpstr>
      <vt:lpstr>Training!Initials</vt:lpstr>
      <vt:lpstr>'AA Approval'!LabelDate</vt:lpstr>
      <vt:lpstr>'AA Info'!LabelRequest</vt:lpstr>
      <vt:lpstr>'Consultant-Contractor'!LabelRequest</vt:lpstr>
      <vt:lpstr>Equipment!LabelRequest</vt:lpstr>
      <vt:lpstr>Exercise!LabelRequest</vt:lpstr>
      <vt:lpstr>ICR!LabelRequest</vt:lpstr>
      <vt:lpstr>'Indirect Costs'!LabelRequest</vt:lpstr>
      <vt:lpstr>'M&amp;A'!LabelRequest</vt:lpstr>
      <vt:lpstr>Match!LabelRequest</vt:lpstr>
      <vt:lpstr>Organization!LabelRequest</vt:lpstr>
      <vt:lpstr>Personnel!LabelRequest</vt:lpstr>
      <vt:lpstr>Planning!LabelRequest</vt:lpstr>
      <vt:lpstr>'Project Ledger'!LabelRequest</vt:lpstr>
      <vt:lpstr>Training!LabelRequest</vt:lpstr>
      <vt:lpstr>'AA Approval'!LedgerType</vt:lpstr>
      <vt:lpstr>'AA Info'!LedgerType</vt:lpstr>
      <vt:lpstr>'Consultant-Contractor'!LedgerType</vt:lpstr>
      <vt:lpstr>Equipment!LedgerType</vt:lpstr>
      <vt:lpstr>Exercise!LedgerType</vt:lpstr>
      <vt:lpstr>ICR!LedgerType</vt:lpstr>
      <vt:lpstr>'Indirect Costs'!LedgerType</vt:lpstr>
      <vt:lpstr>'M&amp;A'!LedgerType</vt:lpstr>
      <vt:lpstr>Match!LedgerType</vt:lpstr>
      <vt:lpstr>Organization!LedgerType</vt:lpstr>
      <vt:lpstr>Personnel!LedgerType</vt:lpstr>
      <vt:lpstr>Planning!LedgerType</vt:lpstr>
      <vt:lpstr>'Project Ledger'!LedgerType</vt:lpstr>
      <vt:lpstr>Training!LedgerType</vt:lpstr>
      <vt:lpstr>'AA Approval'!PayAddress</vt:lpstr>
      <vt:lpstr>PayAddress</vt:lpstr>
      <vt:lpstr>'AA Approval'!PayCity</vt:lpstr>
      <vt:lpstr>PayCity</vt:lpstr>
      <vt:lpstr>'AA Approval'!PayZIP</vt:lpstr>
      <vt:lpstr>PayZIP</vt:lpstr>
      <vt:lpstr>'AA Approval'!Print_Area</vt:lpstr>
      <vt:lpstr>'AA Info'!Print_Area</vt:lpstr>
      <vt:lpstr>'Consultant-Contractor'!Print_Area</vt:lpstr>
      <vt:lpstr>Equipment!Print_Area</vt:lpstr>
      <vt:lpstr>Exercise!Print_Area</vt:lpstr>
      <vt:lpstr>ICR!Print_Area</vt:lpstr>
      <vt:lpstr>'Indirect Costs'!Print_Area</vt:lpstr>
      <vt:lpstr>Instructions!Print_Area</vt:lpstr>
      <vt:lpstr>'M&amp;A'!Print_Area</vt:lpstr>
      <vt:lpstr>Match!Print_Area</vt:lpstr>
      <vt:lpstr>Organization!Print_Area</vt:lpstr>
      <vt:lpstr>Personnel!Print_Area</vt:lpstr>
      <vt:lpstr>Planning!Print_Area</vt:lpstr>
      <vt:lpstr>'Project Ledger'!Print_Area</vt:lpstr>
      <vt:lpstr>Training!Print_Area</vt:lpstr>
      <vt:lpstr>'Consultant-Contractor'!Print_Titles</vt:lpstr>
      <vt:lpstr>Equipment!Print_Titles</vt:lpstr>
      <vt:lpstr>Exercise!Print_Titles</vt:lpstr>
      <vt:lpstr>'Indirect Costs'!Print_Titles</vt:lpstr>
      <vt:lpstr>'M&amp;A'!Print_Titles</vt:lpstr>
      <vt:lpstr>Match!Print_Titles</vt:lpstr>
      <vt:lpstr>Organization!Print_Titles</vt:lpstr>
      <vt:lpstr>Personnel!Print_Titles</vt:lpstr>
      <vt:lpstr>Planning!Print_Titles</vt:lpstr>
      <vt:lpstr>'Project Ledger'!Print_Titles</vt:lpstr>
      <vt:lpstr>Training!Print_Titles</vt:lpstr>
      <vt:lpstr>Equipment!RangeApproved</vt:lpstr>
      <vt:lpstr>Exercise!RangeApproved</vt:lpstr>
      <vt:lpstr>'Indirect Costs'!RangeApproved</vt:lpstr>
      <vt:lpstr>'M&amp;A'!RangeApproved</vt:lpstr>
      <vt:lpstr>Match!RangeApproved</vt:lpstr>
      <vt:lpstr>Organization!RangeApproved</vt:lpstr>
      <vt:lpstr>Planning!RangeApproved</vt:lpstr>
      <vt:lpstr>'Project Ledger'!RangeApproved</vt:lpstr>
      <vt:lpstr>Training!RangeApproved</vt:lpstr>
      <vt:lpstr>Equipment!RangeBalance</vt:lpstr>
      <vt:lpstr>Exercise!RangeBalance</vt:lpstr>
      <vt:lpstr>'Indirect Costs'!RangeBalance</vt:lpstr>
      <vt:lpstr>'M&amp;A'!RangeBalance</vt:lpstr>
      <vt:lpstr>Match!RangeBalance</vt:lpstr>
      <vt:lpstr>Organization!RangeBalance</vt:lpstr>
      <vt:lpstr>Planning!RangeBalance</vt:lpstr>
      <vt:lpstr>'Project Ledger'!RangeBalance</vt:lpstr>
      <vt:lpstr>Training!RangeBalance</vt:lpstr>
      <vt:lpstr>'AA Info'!RangeBody</vt:lpstr>
      <vt:lpstr>'Consultant-Contractor'!RangeBody</vt:lpstr>
      <vt:lpstr>Equipment!RangeBody</vt:lpstr>
      <vt:lpstr>Exercise!RangeBody</vt:lpstr>
      <vt:lpstr>ICR!RangeBody</vt:lpstr>
      <vt:lpstr>'Indirect Costs'!RangeBody</vt:lpstr>
      <vt:lpstr>'M&amp;A'!RangeBody</vt:lpstr>
      <vt:lpstr>Match!RangeBody</vt:lpstr>
      <vt:lpstr>Organization!RangeBody</vt:lpstr>
      <vt:lpstr>Personnel!RangeBody</vt:lpstr>
      <vt:lpstr>Planning!RangeBody</vt:lpstr>
      <vt:lpstr>'Project Ledger'!RangeBody</vt:lpstr>
      <vt:lpstr>Training!RangeBody</vt:lpstr>
      <vt:lpstr>'Consultant-Contractor'!RangeCost</vt:lpstr>
      <vt:lpstr>Equipment!RangeCost</vt:lpstr>
      <vt:lpstr>Exercise!RangeCost</vt:lpstr>
      <vt:lpstr>'Indirect Costs'!RangeCost</vt:lpstr>
      <vt:lpstr>'M&amp;A'!RangeCost</vt:lpstr>
      <vt:lpstr>Match!RangeCost</vt:lpstr>
      <vt:lpstr>Organization!RangeCost</vt:lpstr>
      <vt:lpstr>Personnel!RangeCost</vt:lpstr>
      <vt:lpstr>Planning!RangeCost</vt:lpstr>
      <vt:lpstr>'Project Ledger'!RangeCost</vt:lpstr>
      <vt:lpstr>Training!RangeCost</vt:lpstr>
      <vt:lpstr>'Consultant-Contractor'!RangeDollars</vt:lpstr>
      <vt:lpstr>Equipment!RangeDollars</vt:lpstr>
      <vt:lpstr>Exercise!RangeDollars</vt:lpstr>
      <vt:lpstr>ICR!RangeDollars</vt:lpstr>
      <vt:lpstr>'Indirect Costs'!RangeDollars</vt:lpstr>
      <vt:lpstr>'M&amp;A'!RangeDollars</vt:lpstr>
      <vt:lpstr>Match!RangeDollars</vt:lpstr>
      <vt:lpstr>Organization!RangeDollars</vt:lpstr>
      <vt:lpstr>Personnel!RangeDollars</vt:lpstr>
      <vt:lpstr>Planning!RangeDollars</vt:lpstr>
      <vt:lpstr>'Project Ledger'!RangeDollars</vt:lpstr>
      <vt:lpstr>Training!RangeDollars</vt:lpstr>
      <vt:lpstr>'Consultant-Contractor'!RangeFee</vt:lpstr>
      <vt:lpstr>Personnel!RangeHours</vt:lpstr>
      <vt:lpstr>ICR!RangeIndirect</vt:lpstr>
      <vt:lpstr>Match!RangePercent</vt:lpstr>
      <vt:lpstr>'Project Ledger'!RangePercent</vt:lpstr>
      <vt:lpstr>'Consultant-Contractor'!RangePeriod</vt:lpstr>
      <vt:lpstr>Personnel!RangePeriod</vt:lpstr>
      <vt:lpstr>Equipment!RangePrevious</vt:lpstr>
      <vt:lpstr>Exercise!RangePrevious</vt:lpstr>
      <vt:lpstr>'Indirect Costs'!RangePrevious</vt:lpstr>
      <vt:lpstr>'M&amp;A'!RangePrevious</vt:lpstr>
      <vt:lpstr>Match!RangePrevious</vt:lpstr>
      <vt:lpstr>Organization!RangePrevious</vt:lpstr>
      <vt:lpstr>Planning!RangePrevious</vt:lpstr>
      <vt:lpstr>'Project Ledger'!RangePrevious</vt:lpstr>
      <vt:lpstr>Training!RangePrevious</vt:lpstr>
      <vt:lpstr>'Project Ledger'!RangeProjectTotal</vt:lpstr>
      <vt:lpstr>Personnel!RangeSalary</vt:lpstr>
      <vt:lpstr>'Project Ledger'!RangeSolutionArea</vt:lpstr>
      <vt:lpstr>'Project Ledger'!RangeSource</vt:lpstr>
      <vt:lpstr>Equipment!RangeThisRequest</vt:lpstr>
      <vt:lpstr>Exercise!RangeThisRequest</vt:lpstr>
      <vt:lpstr>'Indirect Costs'!RangeThisRequest</vt:lpstr>
      <vt:lpstr>'M&amp;A'!RangeThisRequest</vt:lpstr>
      <vt:lpstr>Match!RangeThisRequest</vt:lpstr>
      <vt:lpstr>Organization!RangeThisRequest</vt:lpstr>
      <vt:lpstr>Planning!RangeThisRequest</vt:lpstr>
      <vt:lpstr>'Project Ledger'!RangeThisRequest</vt:lpstr>
      <vt:lpstr>Training!RangeThisRequest</vt:lpstr>
      <vt:lpstr>'Consultant-Contractor'!RangeUnlocked</vt:lpstr>
      <vt:lpstr>Equipment!RangeUnlocked</vt:lpstr>
      <vt:lpstr>Exercise!RangeUnlocked</vt:lpstr>
      <vt:lpstr>'Indirect Costs'!RangeUnlocked</vt:lpstr>
      <vt:lpstr>'M&amp;A'!RangeUnlocked</vt:lpstr>
      <vt:lpstr>Match!RangeUnlocked</vt:lpstr>
      <vt:lpstr>Organization!RangeUnlocked</vt:lpstr>
      <vt:lpstr>Personnel!RangeUnlocked</vt:lpstr>
      <vt:lpstr>Planning!RangeUnlocked</vt:lpstr>
      <vt:lpstr>'Project Ledger'!RangeUnlocked</vt:lpstr>
      <vt:lpstr>Training!RangeUnlocked</vt:lpstr>
      <vt:lpstr>'AA Approval'!RequestNumber</vt:lpstr>
      <vt:lpstr>'AA Info'!RequestNumber</vt:lpstr>
      <vt:lpstr>'Consultant-Contractor'!RequestNumber</vt:lpstr>
      <vt:lpstr>Equipment!RequestNumber</vt:lpstr>
      <vt:lpstr>Exercise!RequestNumber</vt:lpstr>
      <vt:lpstr>ICR!RequestNumber</vt:lpstr>
      <vt:lpstr>'Indirect Costs'!RequestNumber</vt:lpstr>
      <vt:lpstr>'M&amp;A'!RequestNumber</vt:lpstr>
      <vt:lpstr>Match!RequestNumber</vt:lpstr>
      <vt:lpstr>Organization!RequestNumber</vt:lpstr>
      <vt:lpstr>Personnel!RequestNumber</vt:lpstr>
      <vt:lpstr>Planning!RequestNumber</vt:lpstr>
      <vt:lpstr>'Project Ledger'!RequestNumber</vt:lpstr>
      <vt:lpstr>Training!RequestNumber</vt:lpstr>
      <vt:lpstr>StartDate</vt:lpstr>
      <vt:lpstr>'AA Approval'!StartPOP</vt:lpstr>
      <vt:lpstr>'Consultant-Contractor'!StartPOP</vt:lpstr>
      <vt:lpstr>Equipment!StartPOP</vt:lpstr>
      <vt:lpstr>Exercise!StartPOP</vt:lpstr>
      <vt:lpstr>'Indirect Costs'!StartPOP</vt:lpstr>
      <vt:lpstr>'M&amp;A'!StartPOP</vt:lpstr>
      <vt:lpstr>Match!StartPOP</vt:lpstr>
      <vt:lpstr>Organization!StartPOP</vt:lpstr>
      <vt:lpstr>Personnel!StartPOP</vt:lpstr>
      <vt:lpstr>Planning!StartPOP</vt:lpstr>
      <vt:lpstr>'Project Ledger'!StartPOP</vt:lpstr>
      <vt:lpstr>Training!StartPOP</vt:lpstr>
      <vt:lpstr>'AA Approval'!Subaward</vt:lpstr>
      <vt:lpstr>'AA Info'!Subaward</vt:lpstr>
      <vt:lpstr>'Consultant-Contractor'!Subaward</vt:lpstr>
      <vt:lpstr>Equipment!Subaward</vt:lpstr>
      <vt:lpstr>Exercise!Subaward</vt:lpstr>
      <vt:lpstr>ICR!Subaward</vt:lpstr>
      <vt:lpstr>'Indirect Costs'!Subaward</vt:lpstr>
      <vt:lpstr>'M&amp;A'!Subaward</vt:lpstr>
      <vt:lpstr>Match!Subaward</vt:lpstr>
      <vt:lpstr>Organization!Subaward</vt:lpstr>
      <vt:lpstr>Personnel!Subaward</vt:lpstr>
      <vt:lpstr>Planning!Subaward</vt:lpstr>
      <vt:lpstr>'Project Ledger'!Subaward</vt:lpstr>
      <vt:lpstr>Training!Subaward</vt:lpstr>
      <vt:lpstr>SubawardNumber</vt:lpstr>
      <vt:lpstr>'AA Approval'!Subrecipient</vt:lpstr>
      <vt:lpstr>'AA Info'!Subrecipient</vt:lpstr>
      <vt:lpstr>'Consultant-Contractor'!Subrecipient</vt:lpstr>
      <vt:lpstr>Equipment!Subrecipient</vt:lpstr>
      <vt:lpstr>Exercise!Subrecipient</vt:lpstr>
      <vt:lpstr>ICR!Subrecipient</vt:lpstr>
      <vt:lpstr>'Indirect Costs'!Subrecipient</vt:lpstr>
      <vt:lpstr>'M&amp;A'!Subrecipient</vt:lpstr>
      <vt:lpstr>Match!Subrecipient</vt:lpstr>
      <vt:lpstr>Organization!Subrecipient</vt:lpstr>
      <vt:lpstr>Personnel!Subrecipient</vt:lpstr>
      <vt:lpstr>Planning!Subrecipient</vt:lpstr>
      <vt:lpstr>'Project Ledger'!Subrecipient</vt:lpstr>
      <vt:lpstr>Training!Subrecipient</vt:lpstr>
      <vt:lpstr>SubrecipientName</vt:lpstr>
      <vt:lpstr>Equipment!TotalApproved</vt:lpstr>
      <vt:lpstr>Exercise!TotalApproved</vt:lpstr>
      <vt:lpstr>'Indirect Costs'!TotalApproved</vt:lpstr>
      <vt:lpstr>'M&amp;A'!TotalApproved</vt:lpstr>
      <vt:lpstr>Match!TotalApproved</vt:lpstr>
      <vt:lpstr>Organization!TotalApproved</vt:lpstr>
      <vt:lpstr>Planning!TotalApproved</vt:lpstr>
      <vt:lpstr>'Project Ledger'!TotalApproved</vt:lpstr>
      <vt:lpstr>Training!TotalApproved</vt:lpstr>
      <vt:lpstr>Equipment!TotalBalance</vt:lpstr>
      <vt:lpstr>Exercise!TotalBalance</vt:lpstr>
      <vt:lpstr>'Indirect Costs'!TotalBalance</vt:lpstr>
      <vt:lpstr>'M&amp;A'!TotalBalance</vt:lpstr>
      <vt:lpstr>Match!TotalBalance</vt:lpstr>
      <vt:lpstr>Organization!TotalBalance</vt:lpstr>
      <vt:lpstr>Planning!TotalBalance</vt:lpstr>
      <vt:lpstr>'Project Ledger'!TotalBalance</vt:lpstr>
      <vt:lpstr>Training!TotalBalance</vt:lpstr>
      <vt:lpstr>'Consultant-Contractor'!TotalCost</vt:lpstr>
      <vt:lpstr>Equipment!TotalCost</vt:lpstr>
      <vt:lpstr>Exercise!TotalCost</vt:lpstr>
      <vt:lpstr>'Indirect Costs'!TotalCost</vt:lpstr>
      <vt:lpstr>'M&amp;A'!TotalCost</vt:lpstr>
      <vt:lpstr>Match!TotalCost</vt:lpstr>
      <vt:lpstr>Organization!TotalCost</vt:lpstr>
      <vt:lpstr>Personnel!TotalCost</vt:lpstr>
      <vt:lpstr>Planning!TotalCost</vt:lpstr>
      <vt:lpstr>'Project Ledger'!TotalCost</vt:lpstr>
      <vt:lpstr>Training!TotalCost</vt:lpstr>
      <vt:lpstr>ICR!TotalDirectCost</vt:lpstr>
      <vt:lpstr>'Consultant-Contractor'!TotalFee</vt:lpstr>
      <vt:lpstr>Personnel!TotalHours</vt:lpstr>
      <vt:lpstr>Match!TotalPercentExpended</vt:lpstr>
      <vt:lpstr>'Project Ledger'!TotalPercentExpended</vt:lpstr>
      <vt:lpstr>Equipment!TotalPrevious</vt:lpstr>
      <vt:lpstr>Exercise!TotalPrevious</vt:lpstr>
      <vt:lpstr>'Indirect Costs'!TotalPrevious</vt:lpstr>
      <vt:lpstr>'M&amp;A'!TotalPrevious</vt:lpstr>
      <vt:lpstr>Match!TotalPrevious</vt:lpstr>
      <vt:lpstr>Organization!TotalPrevious</vt:lpstr>
      <vt:lpstr>Planning!TotalPrevious</vt:lpstr>
      <vt:lpstr>'Project Ledger'!TotalPrevious</vt:lpstr>
      <vt:lpstr>Training!TotalPrevious</vt:lpstr>
      <vt:lpstr>'Project Ledger'!TotalProject</vt:lpstr>
      <vt:lpstr>Personnel!TotalSalary</vt:lpstr>
      <vt:lpstr>Equipment!TotalThisRequest</vt:lpstr>
      <vt:lpstr>Exercise!TotalThisRequest</vt:lpstr>
      <vt:lpstr>'Indirect Costs'!TotalThisRequest</vt:lpstr>
      <vt:lpstr>'M&amp;A'!TotalThisRequest</vt:lpstr>
      <vt:lpstr>Match!TotalThisRequest</vt:lpstr>
      <vt:lpstr>Organization!TotalThisRequest</vt:lpstr>
      <vt:lpstr>Planning!TotalThisRequest</vt:lpstr>
      <vt:lpstr>'Project Ledger'!TotalThisRequest</vt:lpstr>
      <vt:lpstr>Training!TotalThisRequest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 EMPG FMFW (Non-Macro) v.23</dc:title>
  <dc:creator>Yoon, Charlie@CalOES</dc:creator>
  <cp:keywords>FY 2023 EMPG FMFW (Non-Macro) v.23</cp:keywords>
  <dc:description/>
  <cp:lastModifiedBy>Molina, Jim@CalOES</cp:lastModifiedBy>
  <dcterms:created xsi:type="dcterms:W3CDTF">2022-09-28T20:25:47Z</dcterms:created>
  <dcterms:modified xsi:type="dcterms:W3CDTF">2023-10-18T15:46:28Z</dcterms:modified>
  <cp:category>FY 2023 EMPG FMFW (Non-Macro) v.23</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-912331231</vt:i4>
  </property>
  <property fmtid="{D5CDD505-2E9C-101B-9397-08002B2CF9AE}" pid="3" name="_NewReviewCycle">
    <vt:lpwstr/>
  </property>
  <property fmtid="{D5CDD505-2E9C-101B-9397-08002B2CF9AE}" pid="4" name="_EmailSubject">
    <vt:lpwstr>FY23 EMPG FMFWs</vt:lpwstr>
  </property>
  <property fmtid="{D5CDD505-2E9C-101B-9397-08002B2CF9AE}" pid="5" name="_AuthorEmail">
    <vt:lpwstr>Charlie.Yoon@CalOES.ca.gov</vt:lpwstr>
  </property>
  <property fmtid="{D5CDD505-2E9C-101B-9397-08002B2CF9AE}" pid="6" name="_AuthorEmailDisplayName">
    <vt:lpwstr>Yoon, Charlie@CalOES</vt:lpwstr>
  </property>
  <property fmtid="{D5CDD505-2E9C-101B-9397-08002B2CF9AE}" pid="7" name="_ReviewingToolsShownOnce">
    <vt:lpwstr/>
  </property>
</Properties>
</file>