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omments2.xml" ContentType="application/vnd.openxmlformats-officedocument.spreadsheetml.comments+xml"/>
  <Override PartName="/xl/tables/table25.xml" ContentType="application/vnd.openxmlformats-officedocument.spreadsheetml.table+xml"/>
  <Override PartName="/xl/tables/table26.xml" ContentType="application/vnd.openxmlformats-officedocument.spreadsheetml.table+xml"/>
  <Override PartName="/xl/comments3.xml" ContentType="application/vnd.openxmlformats-officedocument.spreadsheetml.comments+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MolinaJ\Documents\MolinaJ\ADA_Needs\From OES\23_05_19\EMPG 2022\"/>
    </mc:Choice>
  </mc:AlternateContent>
  <xr:revisionPtr revIDLastSave="0" documentId="13_ncr:1_{7576C818-064D-4A8A-9666-C1EE87119945}" xr6:coauthVersionLast="47" xr6:coauthVersionMax="47" xr10:uidLastSave="{00000000-0000-0000-0000-000000000000}"/>
  <bookViews>
    <workbookView xWindow="-4810" yWindow="-20960" windowWidth="28800" windowHeight="15500" tabRatio="930" firstSheet="1" activeTab="2" xr2:uid="{00000000-000D-0000-FFFF-FFFF00000000}"/>
  </bookViews>
  <sheets>
    <sheet name="Dropdown" sheetId="53" state="veryHidden" r:id="rId1"/>
    <sheet name="Instructions" sheetId="34" r:id="rId2"/>
    <sheet name="Facesheet" sheetId="131" r:id="rId3"/>
    <sheet name="AA Info" sheetId="54" r:id="rId4"/>
    <sheet name="Project Ledger" sheetId="52" r:id="rId5"/>
    <sheet name="Planning" sheetId="7" r:id="rId6"/>
    <sheet name="Organization" sheetId="38" r:id="rId7"/>
    <sheet name="Equipment" sheetId="9" r:id="rId8"/>
    <sheet name="Training" sheetId="10" r:id="rId9"/>
    <sheet name="Exercise" sheetId="11" r:id="rId10"/>
    <sheet name="M&amp;A" sheetId="12" r:id="rId11"/>
    <sheet name="Match" sheetId="16" r:id="rId12"/>
    <sheet name="Consultant-Contractor" sheetId="14" r:id="rId13"/>
    <sheet name="Personnel" sheetId="15" r:id="rId14"/>
    <sheet name="Indirect Costs" sheetId="13" r:id="rId15"/>
    <sheet name="ICR" sheetId="127" r:id="rId16"/>
    <sheet name="AA Approval" sheetId="55" r:id="rId17"/>
  </sheets>
  <definedNames>
    <definedName name="_xlnm._FilterDatabase" localSheetId="4" hidden="1">'Project Ledger'!$A$1:$Q$6</definedName>
    <definedName name="AllowableIC" localSheetId="15">ICR!$C$29</definedName>
    <definedName name="Date" localSheetId="16">'AA Approval'!$I$26</definedName>
    <definedName name="DD_CC_EOC_SubCat" hidden="1">Dropdown!$A$144:$A$145</definedName>
    <definedName name="DD_CC_Equipment_SubCat" hidden="1">Dropdown!$A$130</definedName>
    <definedName name="DD_CC_Exercise_SubCat" hidden="1">Dropdown!$A$137:$A$138</definedName>
    <definedName name="DD_CC_MA_SubCat" hidden="1">Dropdown!$A$141</definedName>
    <definedName name="DD_CC_Maintenance_SubCat" hidden="1">Dropdown!$A$148:$A$151</definedName>
    <definedName name="DD_CC_Organization_SubCat" hidden="1">Dropdown!$A$127</definedName>
    <definedName name="DD_CC_Planning_SubCat" hidden="1">Dropdown!$A$122:$A$124</definedName>
    <definedName name="DD_CC_SolutionArea" hidden="1">Dropdown!$A$112:$A$119</definedName>
    <definedName name="DD_CC_SubCat_Lookup" hidden="1">Dropdown!$A$112:$B$119</definedName>
    <definedName name="DD_CC_Training_SubCat" hidden="1">Dropdown!$A$133:$A$134</definedName>
    <definedName name="DD_EOC_SubCat" hidden="1">Dropdown!$A$96:$A$97</definedName>
    <definedName name="DD_Equipment_SubCat" hidden="1">Dropdown!$A$56:$A$66</definedName>
    <definedName name="DD_Exercise_Expenditure_Lookup" hidden="1">Dropdown!$A$79:$B$80</definedName>
    <definedName name="DD_Exercise_Expenditure1" hidden="1">Dropdown!$D$79:$D$82</definedName>
    <definedName name="DD_Exercise_Expenditure2" hidden="1">Dropdown!$E$79:$E$81</definedName>
    <definedName name="DD_Exercise_SubCat" hidden="1">Dropdown!$A$79:$A$80</definedName>
    <definedName name="DD_Indirect_SubCat" hidden="1">Dropdown!$A$108</definedName>
    <definedName name="DD_MA_SubCat" hidden="1">Dropdown!$A$86</definedName>
    <definedName name="DD_Maintenance_SubCat" hidden="1">Dropdown!$A$101:$A$104</definedName>
    <definedName name="DD_Organization_Expenditure_Lookup" hidden="1">Dropdown!$A$47:$B$48</definedName>
    <definedName name="DD_Organization_Expenditure1" hidden="1">Dropdown!$D$47</definedName>
    <definedName name="DD_Organization_Expenditure2" hidden="1">Dropdown!$E$47:$E$52</definedName>
    <definedName name="DD_Organization_SubCat" hidden="1">Dropdown!$A$47:$A$48</definedName>
    <definedName name="DD_Personnel_Exercise_SubCat" hidden="1">Dropdown!$E$162</definedName>
    <definedName name="DD_Personnel_MA_SubCat" hidden="1">Dropdown!$F$162</definedName>
    <definedName name="DD_Personnel_Organization_SubCat" hidden="1">Dropdown!$B$162</definedName>
    <definedName name="DD_Personnel_Planning_SubCat" hidden="1">Dropdown!$A$162:$A$163</definedName>
    <definedName name="DD_Personnel_SolutionArea" hidden="1">Dropdown!$A$155:$A$159</definedName>
    <definedName name="DD_Personnel_SubCat_Lookup" hidden="1">Dropdown!$A$155:$B$159</definedName>
    <definedName name="DD_Personnel_Training_SubCat" hidden="1">Dropdown!$D$162:$D$164</definedName>
    <definedName name="DD_PL_CoreCapabilities" hidden="1">Dropdown!$D$4:$D$35</definedName>
    <definedName name="DD_PL_SolutionArea" hidden="1">Dropdown!$A$4:$A$12</definedName>
    <definedName name="DD_PL_SubCat_Lookup" hidden="1">Dropdown!$A$4:$B$12</definedName>
    <definedName name="DD_Planning_Expenditure_Lookup" hidden="1">Dropdown!$A$39:$B$42</definedName>
    <definedName name="DD_Planning_Expenditure1" hidden="1">Dropdown!$D$39:$D$43</definedName>
    <definedName name="DD_Planning_Expenditure2" hidden="1">Dropdown!$E$39:$E$41</definedName>
    <definedName name="DD_Planning_Expenditure3" hidden="1">Dropdown!$F$39:$F$43</definedName>
    <definedName name="DD_Planning_Expenditure4" hidden="1">Dropdown!$G$39:$G$40</definedName>
    <definedName name="DD_Planning_SubCat" hidden="1">Dropdown!$A$39:$A$42</definedName>
    <definedName name="DD_Training_Expenditure_Lookup" hidden="1">Dropdown!$A$70:$B$72</definedName>
    <definedName name="DD_Training_Expenditure1" hidden="1">Dropdown!$D$70:$D$72</definedName>
    <definedName name="DD_Training_Expenditure2" hidden="1">Dropdown!$E$70:$E$75</definedName>
    <definedName name="DD_Training_Expenditure3" hidden="1">Dropdown!$F$70:$F$75</definedName>
    <definedName name="DD_Training_SubCat" hidden="1">Dropdown!$A$70:$A$72</definedName>
    <definedName name="EndPOP" localSheetId="16">'AA Approval'!$L$7</definedName>
    <definedName name="EndPOP" localSheetId="12">'Consultant-Contractor'!$L$5</definedName>
    <definedName name="EndPOP" localSheetId="7">Equipment!$T$5</definedName>
    <definedName name="EndPOP" localSheetId="9">Exercise!$P$5</definedName>
    <definedName name="EndPOP" localSheetId="14">'Indirect Costs'!$I$5</definedName>
    <definedName name="EndPOP" localSheetId="10">'M&amp;A'!$I$5</definedName>
    <definedName name="EndPOP" localSheetId="11">Match!$L$5</definedName>
    <definedName name="EndPOP" localSheetId="6">Organization!$J$5</definedName>
    <definedName name="EndPOP" localSheetId="13">Personnel!$H$5</definedName>
    <definedName name="EndPOP" localSheetId="5">Planning!$M$5</definedName>
    <definedName name="EndPOP" localSheetId="4">'Project Ledger'!$P$5</definedName>
    <definedName name="EndPOP" localSheetId="8">Training!$P$5</definedName>
    <definedName name="FIPS" localSheetId="16">'AA Approval'!$A$4</definedName>
    <definedName name="FIPS" localSheetId="3">'AA Info'!$A$3</definedName>
    <definedName name="FIPS" localSheetId="12">'Consultant-Contractor'!$A$3</definedName>
    <definedName name="FIPS" localSheetId="7">Equipment!$A$3</definedName>
    <definedName name="FIPS" localSheetId="9">Exercise!$A$3</definedName>
    <definedName name="FIPS" localSheetId="15">ICR!$A$3</definedName>
    <definedName name="FIPS" localSheetId="14">'Indirect Costs'!$A$3</definedName>
    <definedName name="FIPS" localSheetId="10">'M&amp;A'!$A$3</definedName>
    <definedName name="FIPS" localSheetId="11">Match!$A$3</definedName>
    <definedName name="FIPS" localSheetId="6">Organization!$A$3</definedName>
    <definedName name="FIPS" localSheetId="13">Personnel!$A$3</definedName>
    <definedName name="FIPS" localSheetId="5">Planning!$A$3</definedName>
    <definedName name="FIPS" localSheetId="4">'Project Ledger'!$A$3</definedName>
    <definedName name="FIPS" localSheetId="8">Training!$A$3</definedName>
    <definedName name="ICRate" localSheetId="15">ICR!$D$4</definedName>
    <definedName name="Initials" localSheetId="3">'AA Info'!$H$4</definedName>
    <definedName name="Initials" localSheetId="12">'Consultant-Contractor'!$L$6</definedName>
    <definedName name="Initials" localSheetId="7">Equipment!$T$6</definedName>
    <definedName name="Initials" localSheetId="9">Exercise!$P$6</definedName>
    <definedName name="Initials" localSheetId="15">ICR!$D$4</definedName>
    <definedName name="Initials" localSheetId="14">'Indirect Costs'!$I$6</definedName>
    <definedName name="Initials" localSheetId="10">'M&amp;A'!$I$6</definedName>
    <definedName name="Initials" localSheetId="11">Match!$L$6</definedName>
    <definedName name="Initials" localSheetId="6">Organization!$J$6</definedName>
    <definedName name="Initials" localSheetId="13">Personnel!$H$6</definedName>
    <definedName name="Initials" localSheetId="5">Planning!$M$6</definedName>
    <definedName name="Initials" localSheetId="4">'Project Ledger'!$P$6</definedName>
    <definedName name="Initials" localSheetId="8">Training!$P$6</definedName>
    <definedName name="LabelDate" localSheetId="16">'AA Approval'!$I$28:$N$28</definedName>
    <definedName name="LabelRequest" localSheetId="3">'AA Info'!$G$3</definedName>
    <definedName name="LabelRequest" localSheetId="12">'Consultant-Contractor'!$J$3</definedName>
    <definedName name="LabelRequest" localSheetId="7">Equipment!$R$3</definedName>
    <definedName name="LabelRequest" localSheetId="9">Exercise!$N$3</definedName>
    <definedName name="LabelRequest" localSheetId="15">ICR!$C$3</definedName>
    <definedName name="LabelRequest" localSheetId="14">'Indirect Costs'!$G$3</definedName>
    <definedName name="LabelRequest" localSheetId="10">'M&amp;A'!$G$3</definedName>
    <definedName name="LabelRequest" localSheetId="11">Match!$J$3</definedName>
    <definedName name="LabelRequest" localSheetId="6">Organization!$H$3</definedName>
    <definedName name="LabelRequest" localSheetId="13">Personnel!$F$3</definedName>
    <definedName name="LabelRequest" localSheetId="5">Planning!$K$3</definedName>
    <definedName name="LabelRequest" localSheetId="4">'Project Ledger'!$N$3</definedName>
    <definedName name="LabelRequest" localSheetId="8">Training!$N$3</definedName>
    <definedName name="LedgerType" localSheetId="16">'AA Approval'!$C$7</definedName>
    <definedName name="LedgerType" localSheetId="3">'AA Info'!$H$2</definedName>
    <definedName name="LedgerType" localSheetId="12">'Consultant-Contractor'!$L$2</definedName>
    <definedName name="LedgerType" localSheetId="7">Equipment!$T$2</definedName>
    <definedName name="LedgerType" localSheetId="9">Exercise!$P$2</definedName>
    <definedName name="LedgerType" localSheetId="15">ICR!$D$2</definedName>
    <definedName name="LedgerType" localSheetId="14">'Indirect Costs'!$I$2</definedName>
    <definedName name="LedgerType" localSheetId="10">'M&amp;A'!$I$2</definedName>
    <definedName name="LedgerType" localSheetId="11">Match!$L$2</definedName>
    <definedName name="LedgerType" localSheetId="6">Organization!$J$2</definedName>
    <definedName name="LedgerType" localSheetId="13">Personnel!$H$2</definedName>
    <definedName name="LedgerType" localSheetId="5">Planning!$M$2</definedName>
    <definedName name="LedgerType" localSheetId="4">'Project Ledger'!$P$2</definedName>
    <definedName name="LedgerType" localSheetId="8">Training!$P$2</definedName>
    <definedName name="_xlnm.Print_Area" localSheetId="16">'AA Approval'!$A$1:$O$31</definedName>
    <definedName name="_xlnm.Print_Area" localSheetId="3">'AA Info'!$A$1:$H$21</definedName>
    <definedName name="_xlnm.Print_Area" localSheetId="12">'Consultant-Contractor'!$A$1:$M$30</definedName>
    <definedName name="_xlnm.Print_Area" localSheetId="7">Equipment!$A$1:$U$42</definedName>
    <definedName name="_xlnm.Print_Area" localSheetId="9">Exercise!$A$1:$Q$30</definedName>
    <definedName name="_xlnm.Print_Area" localSheetId="15">ICR!$A$1:$D$31</definedName>
    <definedName name="_xlnm.Print_Area" localSheetId="14">'Indirect Costs'!$A$1:$J$30</definedName>
    <definedName name="_xlnm.Print_Area" localSheetId="1">Instructions!$A$1:$B$270</definedName>
    <definedName name="_xlnm.Print_Area" localSheetId="10">'M&amp;A'!$A$1:$J$20</definedName>
    <definedName name="_xlnm.Print_Area" localSheetId="11">Match!$A$1:$M$50</definedName>
    <definedName name="_xlnm.Print_Area" localSheetId="6">Organization!$A$1:$K$31</definedName>
    <definedName name="_xlnm.Print_Area" localSheetId="13">Personnel!$A$1:$I$30</definedName>
    <definedName name="_xlnm.Print_Area" localSheetId="5">Planning!$A$1:$N$31</definedName>
    <definedName name="_xlnm.Print_Area" localSheetId="4">'Project Ledger'!$A$1:$Q$50</definedName>
    <definedName name="_xlnm.Print_Area" localSheetId="8">Training!$A$1:$Q$30</definedName>
    <definedName name="_xlnm.Print_Titles" localSheetId="12">'Consultant-Contractor'!$1:$8</definedName>
    <definedName name="_xlnm.Print_Titles" localSheetId="7">Equipment!$1:$8</definedName>
    <definedName name="_xlnm.Print_Titles" localSheetId="9">Exercise!$1:$8</definedName>
    <definedName name="_xlnm.Print_Titles" localSheetId="14">'Indirect Costs'!$1:$8</definedName>
    <definedName name="_xlnm.Print_Titles" localSheetId="10">'M&amp;A'!$1:$8</definedName>
    <definedName name="_xlnm.Print_Titles" localSheetId="11">Match!$1:$8</definedName>
    <definedName name="_xlnm.Print_Titles" localSheetId="6">Organization!$1:$8</definedName>
    <definedName name="_xlnm.Print_Titles" localSheetId="13">Personnel!$1:$8</definedName>
    <definedName name="_xlnm.Print_Titles" localSheetId="5">Planning!$1:$8</definedName>
    <definedName name="_xlnm.Print_Titles" localSheetId="4">'Project Ledger'!$1:$8</definedName>
    <definedName name="_xlnm.Print_Titles" localSheetId="8">Training!$1:$8</definedName>
    <definedName name="RangeApproved" localSheetId="7">Equipment!$T$10:$T$40</definedName>
    <definedName name="RangeApproved" localSheetId="9">Exercise!$P$10:$P$30</definedName>
    <definedName name="RangeApproved" localSheetId="14">'Indirect Costs'!$I$10:$I$30</definedName>
    <definedName name="RangeApproved" localSheetId="10">'M&amp;A'!$I$10:$I$20</definedName>
    <definedName name="RangeApproved" localSheetId="11">Match!$K$10:$K$50</definedName>
    <definedName name="RangeApproved" localSheetId="6">Organization!$J$10:$J$30</definedName>
    <definedName name="RangeApproved" localSheetId="5">Planning!$M$10:$M$30</definedName>
    <definedName name="RangeApproved" localSheetId="4">'Project Ledger'!$N$10:$N$50</definedName>
    <definedName name="RangeApproved" localSheetId="8">Training!$P$10:$P$30</definedName>
    <definedName name="RangeBalance" localSheetId="7">Equipment!$U$10:$U$40</definedName>
    <definedName name="RangeBalance" localSheetId="9">Exercise!$Q$10:$Q$30</definedName>
    <definedName name="RangeBalance" localSheetId="14">'Indirect Costs'!$J$10:$J$30</definedName>
    <definedName name="RangeBalance" localSheetId="10">'M&amp;A'!$J$10:$J$20</definedName>
    <definedName name="RangeBalance" localSheetId="11">Match!$L$10:$L$50</definedName>
    <definedName name="RangeBalance" localSheetId="6">Organization!$K$10:$K$30</definedName>
    <definedName name="RangeBalance" localSheetId="5">Planning!$N$10:$N$30</definedName>
    <definedName name="RangeBalance" localSheetId="4">'Project Ledger'!$P$10:$P$50</definedName>
    <definedName name="RangeBalance" localSheetId="8">Training!$Q$10:$Q$30</definedName>
    <definedName name="RangeBody" localSheetId="3">'AA Info'!$A$7:$H$21</definedName>
    <definedName name="RangeBody" localSheetId="12">'Consultant-Contractor'!$A$10:$W$30</definedName>
    <definedName name="RangeBody" localSheetId="7">Equipment!$A$10:$AE$40</definedName>
    <definedName name="RangeBody" localSheetId="9">Exercise!$A$10:$AA$30</definedName>
    <definedName name="RangeBody" localSheetId="15">ICR!$A$6:$D$32</definedName>
    <definedName name="RangeBody" localSheetId="14">'Indirect Costs'!$A$10:$T$30</definedName>
    <definedName name="RangeBody" localSheetId="10">'M&amp;A'!$A$10:$T$20</definedName>
    <definedName name="RangeBody" localSheetId="11">Match!$A$10:$W$50</definedName>
    <definedName name="RangeBody" localSheetId="6">Organization!$A$10:$U$30</definedName>
    <definedName name="RangeBody" localSheetId="13">Personnel!$A$10:$S$30</definedName>
    <definedName name="RangeBody" localSheetId="5">Planning!$A$10:$X$30</definedName>
    <definedName name="RangeBody" localSheetId="4">'Project Ledger'!$A$10:$AA$50</definedName>
    <definedName name="RangeBody" localSheetId="8">Training!$A$10:$AA$30</definedName>
    <definedName name="RangeCost" localSheetId="12">'Consultant-Contractor'!$M$10:$M$30</definedName>
    <definedName name="RangeCost" localSheetId="7">Equipment!$Q$10:$Q$40</definedName>
    <definedName name="RangeCost" localSheetId="9">Exercise!$M$10:$M$30</definedName>
    <definedName name="RangeCost" localSheetId="14">'Indirect Costs'!$F$10:$F$30</definedName>
    <definedName name="RangeCost" localSheetId="10">'M&amp;A'!$F$10:$F$20</definedName>
    <definedName name="RangeCost" localSheetId="11">Match!$H$10:$H$50</definedName>
    <definedName name="RangeCost" localSheetId="6">Organization!$G$10:$G$30</definedName>
    <definedName name="RangeCost" localSheetId="13">Personnel!$I$10:$I$30</definedName>
    <definedName name="RangeCost" localSheetId="5">Planning!$J$10:$J$30</definedName>
    <definedName name="RangeCost" localSheetId="4">'Project Ledger'!$K$10:$K$50</definedName>
    <definedName name="RangeCost" localSheetId="8">Training!$M$10:$M$30</definedName>
    <definedName name="RangeDollars" localSheetId="12">'Consultant-Contractor'!$L$10:$M$30</definedName>
    <definedName name="RangeDollars" localSheetId="7">Equipment!$Q$10:$U$40</definedName>
    <definedName name="RangeDollars" localSheetId="9">Exercise!$M$10:$Q$30</definedName>
    <definedName name="RangeDollars" localSheetId="15">ICR!$B$9:$D$26</definedName>
    <definedName name="RangeDollars" localSheetId="14">'Indirect Costs'!$F$10:$J$30</definedName>
    <definedName name="RangeDollars" localSheetId="10">'M&amp;A'!$F$10:$J$20</definedName>
    <definedName name="RangeDollars" localSheetId="11">Match!$H$10:$L$50</definedName>
    <definedName name="RangeDollars" localSheetId="6">Organization!$G$10:$K$30</definedName>
    <definedName name="RangeDollars" localSheetId="13">Personnel!$G$10:$I$30</definedName>
    <definedName name="RangeDollars" localSheetId="5">Planning!$J$10:$N$30</definedName>
    <definedName name="RangeDollars" localSheetId="4">'Project Ledger'!$K$10:$P$50</definedName>
    <definedName name="RangeDollars" localSheetId="8">Training!$M$10:$Q$30</definedName>
    <definedName name="RangeFee" localSheetId="12">'Consultant-Contractor'!$L$10:$L$30</definedName>
    <definedName name="RangeHours" localSheetId="13">Personnel!$H$10:$H$30</definedName>
    <definedName name="RangeIndirect" localSheetId="15">ICR!$B$30:$C$32</definedName>
    <definedName name="RangePercent" localSheetId="11">Match!$M$10:$M$50</definedName>
    <definedName name="RangePercent" localSheetId="4">'Project Ledger'!$Q$10:$Q$50</definedName>
    <definedName name="RangePeriod" localSheetId="12">'Consultant-Contractor'!$K$10:$K$30</definedName>
    <definedName name="RangePeriod" localSheetId="13">Personnel!$F$10:$F$30</definedName>
    <definedName name="RangePrevious" localSheetId="7">Equipment!$R$10:$R$40</definedName>
    <definedName name="RangePrevious" localSheetId="9">Exercise!$N$10:$N$30</definedName>
    <definedName name="RangePrevious" localSheetId="14">'Indirect Costs'!$G$10:$G$30</definedName>
    <definedName name="RangePrevious" localSheetId="10">'M&amp;A'!$G$10:$G$20</definedName>
    <definedName name="RangePrevious" localSheetId="11">Match!$I$10:$I$50</definedName>
    <definedName name="RangePrevious" localSheetId="6">Organization!$H$10:$H$30</definedName>
    <definedName name="RangePrevious" localSheetId="5">Planning!$K$10:$K$30</definedName>
    <definedName name="RangePrevious" localSheetId="4">'Project Ledger'!$L$10:$L$50</definedName>
    <definedName name="RangePrevious" localSheetId="8">Training!$N$10:$N$30</definedName>
    <definedName name="RangeProjectTotal" localSheetId="4">'Project Ledger'!$O$10:$O$50</definedName>
    <definedName name="RangeSalary" localSheetId="13">Personnel!$G$10:$G$30</definedName>
    <definedName name="RangeSolutionArea" localSheetId="4">'Project Ledger'!$F$10:$F$50</definedName>
    <definedName name="RangeSource" localSheetId="4">'Project Ledger'!$G$10:$G$50</definedName>
    <definedName name="RangeThisRequest" localSheetId="7">Equipment!$S$10:$S$40</definedName>
    <definedName name="RangeThisRequest" localSheetId="9">Exercise!$O$10:$O$30</definedName>
    <definedName name="RangeThisRequest" localSheetId="14">'Indirect Costs'!$H$10:$H$30</definedName>
    <definedName name="RangeThisRequest" localSheetId="10">'M&amp;A'!$H$10:$H$20</definedName>
    <definedName name="RangeThisRequest" localSheetId="11">Match!$J$10:$J$50</definedName>
    <definedName name="RangeThisRequest" localSheetId="6">Organization!$I$10:$I$30</definedName>
    <definedName name="RangeThisRequest" localSheetId="5">Planning!$L$10:$L$30</definedName>
    <definedName name="RangeThisRequest" localSheetId="4">'Project Ledger'!$M$10:$M$50</definedName>
    <definedName name="RangeThisRequest" localSheetId="8">Training!$O$10:$O$30</definedName>
    <definedName name="RangeUnlocked" localSheetId="12">'Consultant-Contractor'!$A$10:$M$30,'Consultant-Contractor'!$N$7:$W$30</definedName>
    <definedName name="RangeUnlocked" localSheetId="7">Equipment!$A$10:$Q$40,Equipment!$S$10:$S$40,Equipment!$V$7:$AE$40</definedName>
    <definedName name="RangeUnlocked" localSheetId="9">Exercise!$A$10:$M$30,Exercise!$O$10:$O$30,Exercise!$R$7:$AA$30</definedName>
    <definedName name="RangeUnlocked" localSheetId="14">'Indirect Costs'!$A$10:$F$30,'Indirect Costs'!$H$10:$H$30,'Indirect Costs'!$K$7:$T$30</definedName>
    <definedName name="RangeUnlocked" localSheetId="10">'M&amp;A'!$A$10:$F$20,'M&amp;A'!$H$10:$H$20,'M&amp;A'!$K$7:$T$20</definedName>
    <definedName name="RangeUnlocked" localSheetId="11">Match!$A$10:$H$50,Match!$J$10:$J$50,Match!$N$7:$W$50</definedName>
    <definedName name="RangeUnlocked" localSheetId="6">Organization!$A$10:$G$30,Organization!$I$10:$I$30,Organization!$L$7:$U$30</definedName>
    <definedName name="RangeUnlocked" localSheetId="13">Personnel!$A$10:$I$30,Personnel!$J$7:$S$30</definedName>
    <definedName name="RangeUnlocked" localSheetId="5">Planning!$A$10:$J$30,Planning!$L$10:$L$30,Planning!$O$7:$X$30</definedName>
    <definedName name="RangeUnlocked" localSheetId="4">'Project Ledger'!$A$10:$K$50,'Project Ledger'!$M$10:$M$50,'Project Ledger'!$R$7:$AA$50</definedName>
    <definedName name="RangeUnlocked" localSheetId="8">Training!$A$10:$M$30,Training!$O$10:$O$30,Training!$R$7:$AA$30</definedName>
    <definedName name="RequestNumber" localSheetId="16">'AA Approval'!$H$10</definedName>
    <definedName name="RequestNumber" localSheetId="3">'AA Info'!$H$3</definedName>
    <definedName name="RequestNumber" localSheetId="12">'Consultant-Contractor'!$L$3</definedName>
    <definedName name="RequestNumber" localSheetId="7">Equipment!$T$3</definedName>
    <definedName name="RequestNumber" localSheetId="9">Exercise!$P$3</definedName>
    <definedName name="RequestNumber" localSheetId="15">ICR!$D$3</definedName>
    <definedName name="RequestNumber" localSheetId="14">'Indirect Costs'!$I$3</definedName>
    <definedName name="RequestNumber" localSheetId="10">'M&amp;A'!$I$3</definedName>
    <definedName name="RequestNumber" localSheetId="11">Match!$L$3</definedName>
    <definedName name="RequestNumber" localSheetId="6">Organization!$J$3</definedName>
    <definedName name="RequestNumber" localSheetId="13">Personnel!$H$3</definedName>
    <definedName name="RequestNumber" localSheetId="5">Planning!$M$3</definedName>
    <definedName name="RequestNumber" localSheetId="4">'Project Ledger'!$P$3</definedName>
    <definedName name="RequestNumber" localSheetId="8">Training!$P$3</definedName>
    <definedName name="StartPOP" localSheetId="16">'AA Approval'!$H$7</definedName>
    <definedName name="StartPOP" localSheetId="12">'Consultant-Contractor'!$L$4</definedName>
    <definedName name="StartPOP" localSheetId="7">Equipment!$T$4</definedName>
    <definedName name="StartPOP" localSheetId="9">Exercise!$P$4</definedName>
    <definedName name="StartPOP" localSheetId="14">'Indirect Costs'!$I$4</definedName>
    <definedName name="StartPOP" localSheetId="10">'M&amp;A'!$I$4</definedName>
    <definedName name="StartPOP" localSheetId="11">Match!$L$4</definedName>
    <definedName name="StartPOP" localSheetId="6">Organization!$J$4</definedName>
    <definedName name="StartPOP" localSheetId="13">Personnel!$H$4</definedName>
    <definedName name="StartPOP" localSheetId="5">Planning!$M$4</definedName>
    <definedName name="StartPOP" localSheetId="4">'Project Ledger'!$P$4</definedName>
    <definedName name="StartPOP" localSheetId="8">Training!$P$4</definedName>
    <definedName name="Subaward" localSheetId="16">'AA Approval'!$A$5</definedName>
    <definedName name="Subaward" localSheetId="3">'AA Info'!$A$4</definedName>
    <definedName name="Subaward" localSheetId="12">'Consultant-Contractor'!$A$4</definedName>
    <definedName name="Subaward" localSheetId="7">Equipment!$A$4</definedName>
    <definedName name="Subaward" localSheetId="9">Exercise!$A$4</definedName>
    <definedName name="Subaward" localSheetId="15">ICR!$A$4</definedName>
    <definedName name="Subaward" localSheetId="14">'Indirect Costs'!$A$4</definedName>
    <definedName name="Subaward" localSheetId="10">'M&amp;A'!$A$4</definedName>
    <definedName name="Subaward" localSheetId="11">Match!$A$4</definedName>
    <definedName name="Subaward" localSheetId="6">Organization!$A$4</definedName>
    <definedName name="Subaward" localSheetId="13">Personnel!$A$4</definedName>
    <definedName name="Subaward" localSheetId="5">Planning!$A$4</definedName>
    <definedName name="Subaward" localSheetId="4">'Project Ledger'!$A$4</definedName>
    <definedName name="Subaward" localSheetId="8">Training!$A$4</definedName>
    <definedName name="Subrecipient" localSheetId="16">'AA Approval'!$A$3</definedName>
    <definedName name="Subrecipient" localSheetId="3">'AA Info'!$A$2</definedName>
    <definedName name="Subrecipient" localSheetId="12">'Consultant-Contractor'!$A$2</definedName>
    <definedName name="Subrecipient" localSheetId="7">Equipment!$A$2</definedName>
    <definedName name="Subrecipient" localSheetId="9">Exercise!$A$2</definedName>
    <definedName name="Subrecipient" localSheetId="15">ICR!$A$2</definedName>
    <definedName name="Subrecipient" localSheetId="14">'Indirect Costs'!$A$2</definedName>
    <definedName name="Subrecipient" localSheetId="10">'M&amp;A'!$A$2</definedName>
    <definedName name="Subrecipient" localSheetId="11">Match!$A$2</definedName>
    <definedName name="Subrecipient" localSheetId="6">Organization!$A$2</definedName>
    <definedName name="Subrecipient" localSheetId="13">Personnel!$A$2</definedName>
    <definedName name="Subrecipient" localSheetId="5">Planning!$A$2</definedName>
    <definedName name="Subrecipient" localSheetId="4">'Project Ledger'!$A$2</definedName>
    <definedName name="Subrecipient" localSheetId="8">Training!$A$2</definedName>
    <definedName name="TotalApproved" localSheetId="7">Equipment!$T$8</definedName>
    <definedName name="TotalApproved" localSheetId="9">Exercise!$P$8</definedName>
    <definedName name="TotalApproved" localSheetId="14">'Indirect Costs'!$I$8</definedName>
    <definedName name="TotalApproved" localSheetId="10">'M&amp;A'!$I$8</definedName>
    <definedName name="TotalApproved" localSheetId="11">Match!$K$8</definedName>
    <definedName name="TotalApproved" localSheetId="6">Organization!$J$8</definedName>
    <definedName name="TotalApproved" localSheetId="5">Planning!$M$8</definedName>
    <definedName name="TotalApproved" localSheetId="4">'Project Ledger'!$N$8</definedName>
    <definedName name="TotalApproved" localSheetId="8">Training!$P$8</definedName>
    <definedName name="TotalBalance" localSheetId="7">Equipment!$U$8</definedName>
    <definedName name="TotalBalance" localSheetId="9">Exercise!$Q$8</definedName>
    <definedName name="TotalBalance" localSheetId="14">'Indirect Costs'!$J$8</definedName>
    <definedName name="TotalBalance" localSheetId="10">'M&amp;A'!$J$8</definedName>
    <definedName name="TotalBalance" localSheetId="11">Match!$L$8</definedName>
    <definedName name="TotalBalance" localSheetId="6">Organization!$K$8</definedName>
    <definedName name="TotalBalance" localSheetId="5">Planning!$N$8</definedName>
    <definedName name="TotalBalance" localSheetId="4">'Project Ledger'!$P$8</definedName>
    <definedName name="TotalBalance" localSheetId="8">Training!$Q$8</definedName>
    <definedName name="TotalCost" localSheetId="12">'Consultant-Contractor'!$M$8</definedName>
    <definedName name="TotalCost" localSheetId="7">Equipment!$Q$8</definedName>
    <definedName name="TotalCost" localSheetId="9">Exercise!$M$8</definedName>
    <definedName name="TotalCost" localSheetId="14">'Indirect Costs'!$F$8</definedName>
    <definedName name="TotalCost" localSheetId="10">'M&amp;A'!$F$8</definedName>
    <definedName name="TotalCost" localSheetId="11">Match!$H$8</definedName>
    <definedName name="TotalCost" localSheetId="6">Organization!$G$8</definedName>
    <definedName name="TotalCost" localSheetId="13">Personnel!$I$8</definedName>
    <definedName name="TotalCost" localSheetId="5">Planning!$J$8</definedName>
    <definedName name="TotalCost" localSheetId="4">'Project Ledger'!$K$8</definedName>
    <definedName name="TotalCost" localSheetId="8">Training!$M$8</definedName>
    <definedName name="TotalDirectCost" localSheetId="15">ICR!$C$28</definedName>
    <definedName name="TotalFee" localSheetId="12">'Consultant-Contractor'!$L$8</definedName>
    <definedName name="TotalHours" localSheetId="13">Personnel!$H$8</definedName>
    <definedName name="TotalPercentExpended" localSheetId="11">Match!$M$8</definedName>
    <definedName name="TotalPercentExpended" localSheetId="4">'Project Ledger'!$Q$8</definedName>
    <definedName name="TotalPrevious" localSheetId="7">Equipment!$R$8</definedName>
    <definedName name="TotalPrevious" localSheetId="9">Exercise!$N$8</definedName>
    <definedName name="TotalPrevious" localSheetId="14">'Indirect Costs'!$G$8</definedName>
    <definedName name="TotalPrevious" localSheetId="10">'M&amp;A'!$G$8</definedName>
    <definedName name="TotalPrevious" localSheetId="11">Match!$I$8</definedName>
    <definedName name="TotalPrevious" localSheetId="6">Organization!$H$8</definedName>
    <definedName name="TotalPrevious" localSheetId="5">Planning!$K$8</definedName>
    <definedName name="TotalPrevious" localSheetId="4">'Project Ledger'!$L$8</definedName>
    <definedName name="TotalPrevious" localSheetId="8">Training!$N$8</definedName>
    <definedName name="TotalProject" localSheetId="4">'Project Ledger'!$O$8</definedName>
    <definedName name="TotalSalary" localSheetId="13">Personnel!$G$8</definedName>
    <definedName name="TotalThisRequest" localSheetId="7">Equipment!$S$8</definedName>
    <definedName name="TotalThisRequest" localSheetId="9">Exercise!$O$8</definedName>
    <definedName name="TotalThisRequest" localSheetId="14">'Indirect Costs'!$H$8</definedName>
    <definedName name="TotalThisRequest" localSheetId="10">'M&amp;A'!$H$8</definedName>
    <definedName name="TotalThisRequest" localSheetId="11">Match!$J$8</definedName>
    <definedName name="TotalThisRequest" localSheetId="6">Organization!$I$8</definedName>
    <definedName name="TotalThisRequest" localSheetId="5">Planning!$L$8</definedName>
    <definedName name="TotalThisRequest" localSheetId="4">'Project Ledger'!$M$8</definedName>
    <definedName name="TotalThisRequest" localSheetId="8">Training!$O$8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27" l="1"/>
  <c r="D18" i="127" s="1"/>
  <c r="C19" i="127"/>
  <c r="D19" i="127" s="1"/>
  <c r="C20" i="127"/>
  <c r="D20" i="127" s="1"/>
  <c r="C21" i="127"/>
  <c r="D21" i="127" s="1"/>
  <c r="C22" i="127"/>
  <c r="D22" i="127" s="1"/>
  <c r="C23" i="127"/>
  <c r="D23" i="127" s="1"/>
  <c r="C24" i="127"/>
  <c r="D24" i="127" s="1"/>
  <c r="C25" i="127"/>
  <c r="D25" i="127" s="1"/>
  <c r="D10" i="127" l="1"/>
  <c r="D11" i="127"/>
  <c r="D12" i="127"/>
  <c r="D13" i="127"/>
  <c r="I30" i="13"/>
  <c r="J30" i="13" s="1"/>
  <c r="I29" i="13"/>
  <c r="J29" i="13" s="1"/>
  <c r="I28" i="13"/>
  <c r="J28" i="13" s="1"/>
  <c r="I27" i="13"/>
  <c r="J27" i="13" s="1"/>
  <c r="I26" i="13"/>
  <c r="J26" i="13" s="1"/>
  <c r="I25" i="13"/>
  <c r="J25" i="13" s="1"/>
  <c r="I24" i="13"/>
  <c r="J24" i="13" s="1"/>
  <c r="I23" i="13"/>
  <c r="J23" i="13" s="1"/>
  <c r="I22" i="13"/>
  <c r="J22" i="13" s="1"/>
  <c r="I21" i="13"/>
  <c r="J21" i="13" s="1"/>
  <c r="I20" i="13"/>
  <c r="J20" i="13" s="1"/>
  <c r="I19" i="13"/>
  <c r="J19" i="13" s="1"/>
  <c r="I18" i="13"/>
  <c r="J18" i="13" s="1"/>
  <c r="I17" i="13"/>
  <c r="J17" i="13" s="1"/>
  <c r="I16" i="13"/>
  <c r="J16" i="13" s="1"/>
  <c r="I15" i="13"/>
  <c r="J15" i="13" s="1"/>
  <c r="I14" i="13"/>
  <c r="J14" i="13" s="1"/>
  <c r="I13" i="13"/>
  <c r="J13" i="13" s="1"/>
  <c r="I12" i="13"/>
  <c r="J12" i="13" s="1"/>
  <c r="I11" i="13"/>
  <c r="J11" i="13" s="1"/>
  <c r="I10" i="13"/>
  <c r="J10" i="13" s="1"/>
  <c r="K50" i="16"/>
  <c r="L50" i="16" s="1"/>
  <c r="K49" i="16"/>
  <c r="L49" i="16" s="1"/>
  <c r="K48" i="16"/>
  <c r="L48" i="16" s="1"/>
  <c r="K47" i="16"/>
  <c r="L47" i="16" s="1"/>
  <c r="K46" i="16"/>
  <c r="L46" i="16" s="1"/>
  <c r="K45" i="16"/>
  <c r="L45" i="16" s="1"/>
  <c r="K44" i="16"/>
  <c r="L44" i="16" s="1"/>
  <c r="K43" i="16"/>
  <c r="L43" i="16" s="1"/>
  <c r="K42" i="16"/>
  <c r="L42" i="16" s="1"/>
  <c r="K41" i="16"/>
  <c r="L41" i="16" s="1"/>
  <c r="K40" i="16"/>
  <c r="L40" i="16" s="1"/>
  <c r="K39" i="16"/>
  <c r="L39" i="16" s="1"/>
  <c r="K38" i="16"/>
  <c r="L38" i="16" s="1"/>
  <c r="K37" i="16"/>
  <c r="L37" i="16" s="1"/>
  <c r="K36" i="16"/>
  <c r="L36" i="16" s="1"/>
  <c r="K35" i="16"/>
  <c r="L35" i="16" s="1"/>
  <c r="K34" i="16"/>
  <c r="L34" i="16" s="1"/>
  <c r="K33" i="16"/>
  <c r="L33" i="16" s="1"/>
  <c r="K32" i="16"/>
  <c r="L32" i="16" s="1"/>
  <c r="K31" i="16"/>
  <c r="L31" i="16" s="1"/>
  <c r="K30" i="16"/>
  <c r="L30" i="16" s="1"/>
  <c r="K29" i="16"/>
  <c r="L29" i="16" s="1"/>
  <c r="K28" i="16"/>
  <c r="L28" i="16" s="1"/>
  <c r="K27" i="16"/>
  <c r="L27" i="16" s="1"/>
  <c r="K26" i="16"/>
  <c r="L26" i="16" s="1"/>
  <c r="K25" i="16"/>
  <c r="L25" i="16" s="1"/>
  <c r="K24" i="16"/>
  <c r="L24" i="16" s="1"/>
  <c r="K23" i="16"/>
  <c r="L23" i="16" s="1"/>
  <c r="K22" i="16"/>
  <c r="L22" i="16" s="1"/>
  <c r="K21" i="16"/>
  <c r="L21" i="16" s="1"/>
  <c r="K20" i="16"/>
  <c r="L20" i="16" s="1"/>
  <c r="K19" i="16"/>
  <c r="L19" i="16" s="1"/>
  <c r="K18" i="16"/>
  <c r="L18" i="16" s="1"/>
  <c r="K17" i="16"/>
  <c r="L17" i="16" s="1"/>
  <c r="K16" i="16"/>
  <c r="L16" i="16" s="1"/>
  <c r="K15" i="16"/>
  <c r="L15" i="16" s="1"/>
  <c r="K14" i="16"/>
  <c r="L14" i="16" s="1"/>
  <c r="K13" i="16"/>
  <c r="L13" i="16" s="1"/>
  <c r="K12" i="16"/>
  <c r="L12" i="16" s="1"/>
  <c r="K11" i="16"/>
  <c r="L11" i="16" s="1"/>
  <c r="K10" i="16"/>
  <c r="L10" i="16" s="1"/>
  <c r="I20" i="12"/>
  <c r="J20" i="12" s="1"/>
  <c r="I19" i="12"/>
  <c r="J19" i="12" s="1"/>
  <c r="I18" i="12"/>
  <c r="J18" i="12" s="1"/>
  <c r="I17" i="12"/>
  <c r="J17" i="12" s="1"/>
  <c r="I16" i="12"/>
  <c r="J16" i="12" s="1"/>
  <c r="I15" i="12"/>
  <c r="J15" i="12" s="1"/>
  <c r="I14" i="12"/>
  <c r="J14" i="12" s="1"/>
  <c r="I13" i="12"/>
  <c r="J13" i="12" s="1"/>
  <c r="I12" i="12"/>
  <c r="J12" i="12" s="1"/>
  <c r="I11" i="12"/>
  <c r="J11" i="12" s="1"/>
  <c r="I10" i="12"/>
  <c r="J10" i="12" s="1"/>
  <c r="P30" i="11"/>
  <c r="Q30" i="11" s="1"/>
  <c r="P29" i="11"/>
  <c r="Q29" i="11" s="1"/>
  <c r="P28" i="11"/>
  <c r="Q28" i="11" s="1"/>
  <c r="P27" i="11"/>
  <c r="Q27" i="11" s="1"/>
  <c r="P26" i="11"/>
  <c r="Q26" i="11" s="1"/>
  <c r="P25" i="11"/>
  <c r="Q25" i="11" s="1"/>
  <c r="P24" i="11"/>
  <c r="Q24" i="11" s="1"/>
  <c r="P23" i="11"/>
  <c r="Q23" i="11" s="1"/>
  <c r="P22" i="11"/>
  <c r="Q22" i="11" s="1"/>
  <c r="P21" i="11"/>
  <c r="Q21" i="11" s="1"/>
  <c r="P20" i="11"/>
  <c r="Q20" i="11" s="1"/>
  <c r="P19" i="11"/>
  <c r="Q19" i="11" s="1"/>
  <c r="P18" i="11"/>
  <c r="Q18" i="11" s="1"/>
  <c r="P17" i="11"/>
  <c r="Q17" i="11" s="1"/>
  <c r="P16" i="11"/>
  <c r="Q16" i="11" s="1"/>
  <c r="P15" i="11"/>
  <c r="Q15" i="11" s="1"/>
  <c r="P14" i="11"/>
  <c r="Q14" i="11" s="1"/>
  <c r="P13" i="11"/>
  <c r="Q13" i="11" s="1"/>
  <c r="P12" i="11"/>
  <c r="Q12" i="11" s="1"/>
  <c r="P11" i="11"/>
  <c r="Q11" i="11" s="1"/>
  <c r="P10" i="11"/>
  <c r="Q10" i="11" s="1"/>
  <c r="P30" i="10"/>
  <c r="Q30" i="10" s="1"/>
  <c r="P29" i="10"/>
  <c r="Q29" i="10" s="1"/>
  <c r="P28" i="10"/>
  <c r="Q28" i="10" s="1"/>
  <c r="P27" i="10"/>
  <c r="Q27" i="10" s="1"/>
  <c r="P26" i="10"/>
  <c r="Q26" i="10" s="1"/>
  <c r="P25" i="10"/>
  <c r="Q25" i="10" s="1"/>
  <c r="P24" i="10"/>
  <c r="Q24" i="10" s="1"/>
  <c r="P23" i="10"/>
  <c r="Q23" i="10" s="1"/>
  <c r="P22" i="10"/>
  <c r="Q22" i="10" s="1"/>
  <c r="P21" i="10"/>
  <c r="Q21" i="10" s="1"/>
  <c r="P20" i="10"/>
  <c r="Q20" i="10" s="1"/>
  <c r="P19" i="10"/>
  <c r="Q19" i="10" s="1"/>
  <c r="P18" i="10"/>
  <c r="Q18" i="10" s="1"/>
  <c r="P17" i="10"/>
  <c r="Q17" i="10" s="1"/>
  <c r="P16" i="10"/>
  <c r="Q16" i="10" s="1"/>
  <c r="P15" i="10"/>
  <c r="Q15" i="10" s="1"/>
  <c r="P14" i="10"/>
  <c r="Q14" i="10" s="1"/>
  <c r="P13" i="10"/>
  <c r="Q13" i="10" s="1"/>
  <c r="P12" i="10"/>
  <c r="Q12" i="10" s="1"/>
  <c r="P11" i="10"/>
  <c r="Q11" i="10" s="1"/>
  <c r="P10" i="10"/>
  <c r="Q10" i="10" s="1"/>
  <c r="T40" i="9"/>
  <c r="U40" i="9" s="1"/>
  <c r="T39" i="9"/>
  <c r="U39" i="9" s="1"/>
  <c r="T38" i="9"/>
  <c r="U38" i="9" s="1"/>
  <c r="T37" i="9"/>
  <c r="U37" i="9" s="1"/>
  <c r="T36" i="9"/>
  <c r="U36" i="9" s="1"/>
  <c r="T35" i="9"/>
  <c r="U35" i="9" s="1"/>
  <c r="T34" i="9"/>
  <c r="U34" i="9" s="1"/>
  <c r="T33" i="9"/>
  <c r="U33" i="9" s="1"/>
  <c r="T32" i="9"/>
  <c r="U32" i="9" s="1"/>
  <c r="T31" i="9"/>
  <c r="U31" i="9" s="1"/>
  <c r="T30" i="9"/>
  <c r="U30" i="9" s="1"/>
  <c r="T29" i="9"/>
  <c r="U29" i="9" s="1"/>
  <c r="T28" i="9"/>
  <c r="U28" i="9" s="1"/>
  <c r="T27" i="9"/>
  <c r="U27" i="9" s="1"/>
  <c r="T26" i="9"/>
  <c r="U26" i="9" s="1"/>
  <c r="T25" i="9"/>
  <c r="U25" i="9" s="1"/>
  <c r="T24" i="9"/>
  <c r="U24" i="9" s="1"/>
  <c r="T23" i="9"/>
  <c r="U23" i="9" s="1"/>
  <c r="T22" i="9"/>
  <c r="U22" i="9" s="1"/>
  <c r="T21" i="9"/>
  <c r="U21" i="9" s="1"/>
  <c r="T20" i="9"/>
  <c r="U20" i="9" s="1"/>
  <c r="T19" i="9"/>
  <c r="U19" i="9" s="1"/>
  <c r="T18" i="9"/>
  <c r="U18" i="9" s="1"/>
  <c r="T17" i="9"/>
  <c r="U17" i="9" s="1"/>
  <c r="T16" i="9"/>
  <c r="U16" i="9" s="1"/>
  <c r="T15" i="9"/>
  <c r="U15" i="9" s="1"/>
  <c r="T14" i="9"/>
  <c r="U14" i="9" s="1"/>
  <c r="T13" i="9"/>
  <c r="U13" i="9" s="1"/>
  <c r="T12" i="9"/>
  <c r="U12" i="9" s="1"/>
  <c r="T11" i="9"/>
  <c r="U11" i="9" s="1"/>
  <c r="T10" i="9"/>
  <c r="U10" i="9" s="1"/>
  <c r="J30" i="38"/>
  <c r="K30" i="38" s="1"/>
  <c r="J29" i="38"/>
  <c r="K29" i="38" s="1"/>
  <c r="J28" i="38"/>
  <c r="K28" i="38" s="1"/>
  <c r="J27" i="38"/>
  <c r="K27" i="38" s="1"/>
  <c r="J26" i="38"/>
  <c r="K26" i="38" s="1"/>
  <c r="J25" i="38"/>
  <c r="K25" i="38" s="1"/>
  <c r="J24" i="38"/>
  <c r="K24" i="38" s="1"/>
  <c r="J23" i="38"/>
  <c r="K23" i="38" s="1"/>
  <c r="J22" i="38"/>
  <c r="K22" i="38" s="1"/>
  <c r="J21" i="38"/>
  <c r="K21" i="38" s="1"/>
  <c r="J20" i="38"/>
  <c r="K20" i="38" s="1"/>
  <c r="J19" i="38"/>
  <c r="K19" i="38" s="1"/>
  <c r="J18" i="38"/>
  <c r="K18" i="38" s="1"/>
  <c r="J17" i="38"/>
  <c r="K17" i="38" s="1"/>
  <c r="J16" i="38"/>
  <c r="K16" i="38" s="1"/>
  <c r="J15" i="38"/>
  <c r="K15" i="38" s="1"/>
  <c r="J14" i="38"/>
  <c r="K14" i="38" s="1"/>
  <c r="J13" i="38"/>
  <c r="K13" i="38" s="1"/>
  <c r="J12" i="38"/>
  <c r="K12" i="38" s="1"/>
  <c r="J11" i="38"/>
  <c r="K11" i="38" s="1"/>
  <c r="J10" i="38"/>
  <c r="K10" i="38" s="1"/>
  <c r="M30" i="7"/>
  <c r="N30" i="7" s="1"/>
  <c r="M29" i="7"/>
  <c r="N29" i="7" s="1"/>
  <c r="M28" i="7"/>
  <c r="N28" i="7" s="1"/>
  <c r="M27" i="7"/>
  <c r="N27" i="7" s="1"/>
  <c r="M26" i="7"/>
  <c r="N26" i="7" s="1"/>
  <c r="M25" i="7"/>
  <c r="N25" i="7" s="1"/>
  <c r="M24" i="7"/>
  <c r="N24" i="7" s="1"/>
  <c r="M23" i="7"/>
  <c r="N23" i="7" s="1"/>
  <c r="M22" i="7"/>
  <c r="N22" i="7" s="1"/>
  <c r="M21" i="7"/>
  <c r="N21" i="7" s="1"/>
  <c r="M20" i="7"/>
  <c r="N20" i="7" s="1"/>
  <c r="M19" i="7"/>
  <c r="N19" i="7" s="1"/>
  <c r="M18" i="7"/>
  <c r="N18" i="7" s="1"/>
  <c r="M17" i="7"/>
  <c r="N17" i="7" s="1"/>
  <c r="M16" i="7"/>
  <c r="N16" i="7" s="1"/>
  <c r="M15" i="7"/>
  <c r="N15" i="7" s="1"/>
  <c r="M14" i="7"/>
  <c r="N14" i="7" s="1"/>
  <c r="M13" i="7"/>
  <c r="N13" i="7" s="1"/>
  <c r="M12" i="7"/>
  <c r="N12" i="7" s="1"/>
  <c r="M11" i="7"/>
  <c r="N11" i="7" s="1"/>
  <c r="M10" i="7"/>
  <c r="N10" i="7" s="1"/>
  <c r="N50" i="52"/>
  <c r="P50" i="52" s="1"/>
  <c r="N49" i="52"/>
  <c r="P49" i="52" s="1"/>
  <c r="N48" i="52"/>
  <c r="P48" i="52" s="1"/>
  <c r="N47" i="52"/>
  <c r="P47" i="52" s="1"/>
  <c r="N46" i="52"/>
  <c r="P46" i="52" s="1"/>
  <c r="N45" i="52"/>
  <c r="P45" i="52" s="1"/>
  <c r="N44" i="52"/>
  <c r="P44" i="52" s="1"/>
  <c r="N43" i="52"/>
  <c r="O43" i="52" s="1"/>
  <c r="N42" i="52"/>
  <c r="P42" i="52" s="1"/>
  <c r="N41" i="52"/>
  <c r="O41" i="52" s="1"/>
  <c r="N40" i="52"/>
  <c r="O40" i="52" s="1"/>
  <c r="N39" i="52"/>
  <c r="O39" i="52" s="1"/>
  <c r="N38" i="52"/>
  <c r="P38" i="52" s="1"/>
  <c r="N37" i="52"/>
  <c r="P37" i="52" s="1"/>
  <c r="N36" i="52"/>
  <c r="P36" i="52" s="1"/>
  <c r="N35" i="52"/>
  <c r="O35" i="52" s="1"/>
  <c r="N34" i="52"/>
  <c r="P34" i="52" s="1"/>
  <c r="N33" i="52"/>
  <c r="P33" i="52" s="1"/>
  <c r="N32" i="52"/>
  <c r="P32" i="52" s="1"/>
  <c r="N31" i="52"/>
  <c r="P31" i="52" s="1"/>
  <c r="N30" i="52"/>
  <c r="P30" i="52" s="1"/>
  <c r="N29" i="52"/>
  <c r="P29" i="52" s="1"/>
  <c r="N28" i="52"/>
  <c r="O28" i="52" s="1"/>
  <c r="N27" i="52"/>
  <c r="O27" i="52" s="1"/>
  <c r="N26" i="52"/>
  <c r="P26" i="52" s="1"/>
  <c r="N25" i="52"/>
  <c r="P25" i="52" s="1"/>
  <c r="N24" i="52"/>
  <c r="O24" i="52" s="1"/>
  <c r="N23" i="52"/>
  <c r="P23" i="52" s="1"/>
  <c r="N22" i="52"/>
  <c r="P22" i="52" s="1"/>
  <c r="N21" i="52"/>
  <c r="O21" i="52" s="1"/>
  <c r="N20" i="52"/>
  <c r="O20" i="52" s="1"/>
  <c r="N19" i="52"/>
  <c r="O19" i="52" s="1"/>
  <c r="N18" i="52"/>
  <c r="P18" i="52" s="1"/>
  <c r="N17" i="52"/>
  <c r="P17" i="52" s="1"/>
  <c r="N16" i="52"/>
  <c r="P16" i="52" s="1"/>
  <c r="N15" i="52"/>
  <c r="P15" i="52" s="1"/>
  <c r="N14" i="52"/>
  <c r="P14" i="52" s="1"/>
  <c r="N13" i="52"/>
  <c r="P13" i="52" s="1"/>
  <c r="N12" i="52"/>
  <c r="P12" i="52" s="1"/>
  <c r="N11" i="52"/>
  <c r="O11" i="52" s="1"/>
  <c r="N10" i="52"/>
  <c r="P10" i="52" s="1"/>
  <c r="O12" i="52" l="1"/>
  <c r="P19" i="52"/>
  <c r="P20" i="52"/>
  <c r="P28" i="52"/>
  <c r="P35" i="52"/>
  <c r="P43" i="52"/>
  <c r="P27" i="52"/>
  <c r="O36" i="52"/>
  <c r="O44" i="52"/>
  <c r="P11" i="52"/>
  <c r="O45" i="52"/>
  <c r="P21" i="52"/>
  <c r="O37" i="52"/>
  <c r="O15" i="52"/>
  <c r="O29" i="52"/>
  <c r="O30" i="52"/>
  <c r="O23" i="52"/>
  <c r="O47" i="52"/>
  <c r="P40" i="52"/>
  <c r="O14" i="52"/>
  <c r="O46" i="52"/>
  <c r="O31" i="52"/>
  <c r="O16" i="52"/>
  <c r="O32" i="52"/>
  <c r="O48" i="52"/>
  <c r="P39" i="52"/>
  <c r="O17" i="52"/>
  <c r="O33" i="52"/>
  <c r="O49" i="52"/>
  <c r="P24" i="52"/>
  <c r="O26" i="52"/>
  <c r="O50" i="52"/>
  <c r="P41" i="52"/>
  <c r="O13" i="52"/>
  <c r="O22" i="52"/>
  <c r="O38" i="52"/>
  <c r="O25" i="52"/>
  <c r="O10" i="52"/>
  <c r="O18" i="52"/>
  <c r="O34" i="52"/>
  <c r="O42" i="52"/>
  <c r="M24" i="16"/>
  <c r="M25" i="16"/>
  <c r="M27" i="16"/>
  <c r="M28" i="16"/>
  <c r="M23" i="16"/>
  <c r="M31" i="16"/>
  <c r="M40" i="16"/>
  <c r="M41" i="16"/>
  <c r="M34" i="16"/>
  <c r="C15" i="127"/>
  <c r="B15" i="127"/>
  <c r="H5" i="15"/>
  <c r="H4" i="15"/>
  <c r="A4" i="15"/>
  <c r="A3" i="15"/>
  <c r="A2" i="15"/>
  <c r="H8" i="15"/>
  <c r="G8" i="15"/>
  <c r="I8" i="15"/>
  <c r="P5" i="52"/>
  <c r="P4" i="52"/>
  <c r="A4" i="52"/>
  <c r="A3" i="52"/>
  <c r="A2" i="52"/>
  <c r="M8" i="52"/>
  <c r="L8" i="52"/>
  <c r="K8" i="52"/>
  <c r="Q12" i="52"/>
  <c r="Q13" i="52"/>
  <c r="Q17" i="52"/>
  <c r="Q18" i="52"/>
  <c r="Q20" i="52"/>
  <c r="Q21" i="52"/>
  <c r="Q23" i="52"/>
  <c r="Q25" i="52"/>
  <c r="Q28" i="52"/>
  <c r="Q29" i="52"/>
  <c r="Q33" i="52"/>
  <c r="Q36" i="52"/>
  <c r="Q37" i="52"/>
  <c r="Q41" i="52"/>
  <c r="Q44" i="52"/>
  <c r="Q45" i="52"/>
  <c r="Q49" i="52"/>
  <c r="Q50" i="52"/>
  <c r="M37" i="16" l="1"/>
  <c r="M36" i="16"/>
  <c r="M32" i="16"/>
  <c r="M26" i="16"/>
  <c r="M35" i="16"/>
  <c r="M22" i="16"/>
  <c r="M30" i="16"/>
  <c r="M29" i="16"/>
  <c r="M33" i="16"/>
  <c r="M39" i="16"/>
  <c r="M38" i="16"/>
  <c r="Q31" i="52"/>
  <c r="Q11" i="52"/>
  <c r="N8" i="52"/>
  <c r="Q8" i="52" s="1"/>
  <c r="Q47" i="52"/>
  <c r="Q15" i="52"/>
  <c r="Q43" i="52"/>
  <c r="Q27" i="52"/>
  <c r="Q42" i="52"/>
  <c r="Q26" i="52"/>
  <c r="Q10" i="52"/>
  <c r="Q40" i="52"/>
  <c r="Q24" i="52"/>
  <c r="Q39" i="52"/>
  <c r="Q35" i="52"/>
  <c r="Q19" i="52"/>
  <c r="Q34" i="52"/>
  <c r="Q48" i="52"/>
  <c r="Q32" i="52"/>
  <c r="Q16" i="52"/>
  <c r="Q46" i="52"/>
  <c r="Q38" i="52"/>
  <c r="Q30" i="52"/>
  <c r="Q22" i="52"/>
  <c r="Q14" i="52"/>
  <c r="L7" i="55"/>
  <c r="H7" i="55"/>
  <c r="A5" i="55"/>
  <c r="A4" i="55"/>
  <c r="A3" i="55"/>
  <c r="A4" i="127"/>
  <c r="A3" i="127"/>
  <c r="A2" i="127"/>
  <c r="L5" i="16"/>
  <c r="L4" i="16"/>
  <c r="A4" i="16"/>
  <c r="A3" i="16"/>
  <c r="A2" i="16"/>
  <c r="I5" i="13"/>
  <c r="I4" i="13"/>
  <c r="A4" i="13"/>
  <c r="A3" i="13"/>
  <c r="A2" i="13"/>
  <c r="L5" i="14"/>
  <c r="L4" i="14"/>
  <c r="A4" i="14"/>
  <c r="A3" i="14"/>
  <c r="A2" i="14"/>
  <c r="I5" i="12"/>
  <c r="I4" i="12"/>
  <c r="A4" i="12"/>
  <c r="A3" i="12"/>
  <c r="A2" i="12"/>
  <c r="P5" i="11"/>
  <c r="P4" i="11"/>
  <c r="A4" i="11"/>
  <c r="A3" i="11"/>
  <c r="A2" i="11"/>
  <c r="P5" i="10"/>
  <c r="P4" i="10"/>
  <c r="A4" i="10"/>
  <c r="A3" i="10"/>
  <c r="A2" i="10"/>
  <c r="T5" i="9"/>
  <c r="T4" i="9"/>
  <c r="A4" i="9"/>
  <c r="A3" i="9"/>
  <c r="A2" i="9"/>
  <c r="J5" i="38"/>
  <c r="J4" i="38"/>
  <c r="A4" i="38"/>
  <c r="A3" i="38"/>
  <c r="A2" i="38"/>
  <c r="M5" i="7"/>
  <c r="M4" i="7"/>
  <c r="A4" i="7"/>
  <c r="A3" i="7"/>
  <c r="A2" i="7"/>
  <c r="A4" i="54"/>
  <c r="A3" i="54"/>
  <c r="A2" i="54"/>
  <c r="I8" i="38"/>
  <c r="H8" i="38"/>
  <c r="G8" i="38"/>
  <c r="O8" i="52" l="1"/>
  <c r="P8" i="52"/>
  <c r="M12" i="16"/>
  <c r="J8" i="38"/>
  <c r="K8" i="38"/>
  <c r="L8" i="7" l="1"/>
  <c r="K8" i="7"/>
  <c r="J8" i="7"/>
  <c r="K5" i="52"/>
  <c r="M8" i="7" l="1"/>
  <c r="N8" i="7"/>
  <c r="L5" i="52" l="1"/>
  <c r="N26" i="127" l="1"/>
  <c r="N15" i="127"/>
  <c r="E41" i="131"/>
  <c r="D41" i="131"/>
  <c r="H22" i="131"/>
  <c r="G22" i="131"/>
  <c r="E22" i="131"/>
  <c r="J5" i="52" s="1"/>
  <c r="D22" i="131"/>
  <c r="I21" i="131"/>
  <c r="F21" i="131"/>
  <c r="I20" i="131"/>
  <c r="F20" i="131"/>
  <c r="I19" i="131"/>
  <c r="F19" i="131"/>
  <c r="I18" i="131"/>
  <c r="F18" i="131"/>
  <c r="I17" i="131"/>
  <c r="F17" i="131"/>
  <c r="M10" i="16"/>
  <c r="M11" i="16"/>
  <c r="M14" i="16"/>
  <c r="M15" i="16"/>
  <c r="M16" i="16"/>
  <c r="M18" i="16"/>
  <c r="M19" i="16"/>
  <c r="M20" i="16"/>
  <c r="M42" i="16"/>
  <c r="M43" i="16"/>
  <c r="M44" i="16"/>
  <c r="M46" i="16"/>
  <c r="M47" i="16"/>
  <c r="M48" i="16"/>
  <c r="M50" i="16"/>
  <c r="J8" i="16"/>
  <c r="I8" i="16"/>
  <c r="H8" i="16"/>
  <c r="L8" i="14"/>
  <c r="M8" i="14"/>
  <c r="H8" i="13"/>
  <c r="G8" i="13"/>
  <c r="F8" i="13"/>
  <c r="H8" i="12"/>
  <c r="G8" i="12"/>
  <c r="F8" i="12"/>
  <c r="O8" i="11"/>
  <c r="N8" i="11"/>
  <c r="M8" i="11"/>
  <c r="O8" i="10"/>
  <c r="N8" i="10"/>
  <c r="M8" i="10"/>
  <c r="S8" i="9"/>
  <c r="R8" i="9"/>
  <c r="Q8" i="9"/>
  <c r="B26" i="127"/>
  <c r="D14" i="127"/>
  <c r="J19" i="131" l="1"/>
  <c r="J20" i="131"/>
  <c r="I22" i="131"/>
  <c r="J21" i="131"/>
  <c r="J18" i="131"/>
  <c r="J17" i="131"/>
  <c r="F22" i="131"/>
  <c r="I8" i="13"/>
  <c r="P8" i="11"/>
  <c r="D15" i="127"/>
  <c r="I8" i="12"/>
  <c r="K8" i="16"/>
  <c r="M8" i="16" s="1"/>
  <c r="T8" i="9"/>
  <c r="C26" i="127"/>
  <c r="P8" i="10"/>
  <c r="M49" i="16"/>
  <c r="M45" i="16"/>
  <c r="M21" i="16"/>
  <c r="M17" i="16"/>
  <c r="M13" i="16"/>
  <c r="J8" i="13"/>
  <c r="J8" i="12"/>
  <c r="Q8" i="11"/>
  <c r="Q8" i="10"/>
  <c r="U8" i="9"/>
  <c r="D26" i="127"/>
  <c r="J22" i="131" l="1"/>
  <c r="C28" i="127"/>
  <c r="L8" i="16"/>
  <c r="C29" i="127" a="1"/>
  <c r="C29" i="1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Yoon, Charlie@CalOES</author>
  </authors>
  <commentList>
    <comment ref="A7" authorId="0" shapeId="0" xr:uid="{00000000-0006-0000-0400-000001000000}">
      <text>
        <r>
          <rPr>
            <b/>
            <sz val="14"/>
            <color indexed="81"/>
            <rFont val="Century Gothic"/>
            <family val="2"/>
          </rPr>
          <t xml:space="preserve">STATE GOALS
</t>
        </r>
        <r>
          <rPr>
            <sz val="14"/>
            <color indexed="81"/>
            <rFont val="Century Gothic"/>
            <family val="2"/>
          </rPr>
          <t xml:space="preserve">
1.   Enhance Information Collection, Analysis, and Sharing, in Support of Public Safety Operations across California
2.   Protect Critical Infrastructure and Key Resources from All Threats and Hazards
3.   Strengthen Security and Preparedness across Cyberspace
4.   Strengthen Communications Capabilities through Planning, Governance, Technology, and Equipment
5.   Enhance Community Preparedness
6.   Enhance Multi-Jurisdictional/Inter-Jurisdictional All-Hazards Incident Catastrophic Planning, Response, and Recovery Capabilities
7.   Improve Medical and Health Capabilities
8.   Enhance Incident Recovery Capabilities
9.   Strengthen Food &amp; Agriculture Preparedness
10. Enhance Homeland Security Exercise, Evaluation, and Training Programs</t>
        </r>
      </text>
    </comment>
    <comment ref="H7" authorId="0" shapeId="0" xr:uid="{00000000-0006-0000-0400-000002000000}">
      <text>
        <r>
          <rPr>
            <b/>
            <sz val="14"/>
            <color indexed="81"/>
            <rFont val="Century Gothic"/>
            <family val="2"/>
          </rPr>
          <t>CORE CAPABILITIES</t>
        </r>
        <r>
          <rPr>
            <sz val="14"/>
            <color indexed="81"/>
            <rFont val="Century Gothic"/>
            <family val="2"/>
          </rPr>
          <t xml:space="preserve">
Access Control and Identity Verification
Community Resilience
Critical Transportation
Cybersecurity
Economic Recovery
Environmental Response / Health and Safety
Fatality Management Services
Fire Management and Suppression
Forensics and Attribution
Health and Social Services
Housing
Infrastructure Systems
Intelligence and Information Sharing
Interdiction and Disruption
Logistics and Supply Chain Management
Long-term Vulnerability Reduction
Mass Care Services
Mass Search and Rescue Operations
Natural and Cultural Resources
On-scene Security, Protection, and Law Enforcement
Operational Communications
Operational Coordination
Physical Protective Measures
Planning
Public Health, Healthcare, and Emergency Medical Services
Public Information and Warning
Risk and Disaster Resilience Assessment
Risk Management for Protection Programs and Activities
Screening, Search, and Detection
Situational Assessment
Supply Chain Integrity and Security
Threats and Hazards Identification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Yoon, Charlie@CalOES</author>
  </authors>
  <commentList>
    <comment ref="F7" authorId="0" shapeId="0" xr:uid="{00000000-0006-0000-0700-000001000000}">
      <text>
        <r>
          <rPr>
            <b/>
            <sz val="14"/>
            <color indexed="81"/>
            <rFont val="Century Gothic"/>
            <family val="2"/>
          </rPr>
          <t xml:space="preserve">Solution Area Sub-Category (AEL)
</t>
        </r>
        <r>
          <rPr>
            <sz val="14"/>
            <color indexed="81"/>
            <rFont val="Century Gothic"/>
            <family val="2"/>
          </rPr>
          <t>01 - Personal Protective Equipment
04 - Information Technology
05 - Cybersecurity Enhancement Equipment
06 - Interoperable Communications Equipment
07 - Detection Equipment
10 - Power Equipment
11 - CBRNE Reference Materials
12 - CBRNE Incident Response Vehicles
14 - Physical Security Enhancement Equipment
19 - CBRNE Logistical Support Equipment
21 - Other Authorized Equipment</t>
        </r>
        <r>
          <rPr>
            <b/>
            <sz val="14"/>
            <color indexed="81"/>
            <rFont val="Century Gothic"/>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Yoon, Charlie@CalOES</author>
  </authors>
  <commentList>
    <comment ref="F7" authorId="0" shapeId="0" xr:uid="{00000000-0006-0000-0900-000001000000}">
      <text>
        <r>
          <rPr>
            <b/>
            <sz val="14"/>
            <color indexed="81"/>
            <rFont val="Century Gothic"/>
            <family val="2"/>
          </rPr>
          <t>Exercise Type</t>
        </r>
        <r>
          <rPr>
            <sz val="14"/>
            <color indexed="81"/>
            <rFont val="Century Gothic"/>
            <family val="2"/>
          </rPr>
          <t xml:space="preserve">
Seminar
Workshop
Tabletop
Game
Drill Attendee
Drill Host
Functional Attendee
Functional Host
Full Scale Attendee
Full Scale Host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<sst xmlns="http://schemas.openxmlformats.org/spreadsheetml/2006/main" count="1283" uniqueCount="629">
  <si>
    <t>PROJECT LEDGER</t>
  </si>
  <si>
    <t>Enter the planning activity.</t>
  </si>
  <si>
    <t>Equipment</t>
  </si>
  <si>
    <t>Enter the name of vendor from whom the equipment was purchased.</t>
  </si>
  <si>
    <t>AEL Number &amp; Title</t>
  </si>
  <si>
    <t>Ledger Type</t>
  </si>
  <si>
    <t>Enter the name of the project.</t>
  </si>
  <si>
    <t>Vendor</t>
  </si>
  <si>
    <t>Project Description</t>
  </si>
  <si>
    <t>Enter course name.</t>
  </si>
  <si>
    <t>Final Product</t>
  </si>
  <si>
    <t>Condition and Disposition</t>
  </si>
  <si>
    <t>Initial Application</t>
  </si>
  <si>
    <t>Modification</t>
  </si>
  <si>
    <t>Grant Year</t>
  </si>
  <si>
    <t>Other Authorized Equipment</t>
  </si>
  <si>
    <t>Invoice Number</t>
  </si>
  <si>
    <t>Title</t>
  </si>
  <si>
    <t>Grant Administration</t>
  </si>
  <si>
    <t>Training</t>
  </si>
  <si>
    <t>Exercise</t>
  </si>
  <si>
    <t>Date:</t>
  </si>
  <si>
    <t>Organization</t>
  </si>
  <si>
    <t>Amount This Request</t>
  </si>
  <si>
    <t>Total Approved</t>
  </si>
  <si>
    <t>Project</t>
  </si>
  <si>
    <t>Funding Source</t>
  </si>
  <si>
    <t>Remaining Balance</t>
  </si>
  <si>
    <t>Deployed Location</t>
  </si>
  <si>
    <t>Course Name</t>
  </si>
  <si>
    <t>Enter the equipment's current location.</t>
  </si>
  <si>
    <t>Travel</t>
  </si>
  <si>
    <t>ID Tag Number</t>
  </si>
  <si>
    <t>Enter the date that this equipment was acquired from vendor.</t>
  </si>
  <si>
    <t>Feedback Number</t>
  </si>
  <si>
    <t>Planning Activity</t>
  </si>
  <si>
    <t>Planning</t>
  </si>
  <si>
    <t>Solution Area</t>
  </si>
  <si>
    <t>Solution Area Sub-Category</t>
  </si>
  <si>
    <t>AEL#</t>
  </si>
  <si>
    <t>Hold Trigger</t>
  </si>
  <si>
    <t>Approval Date</t>
  </si>
  <si>
    <t>Identified Host</t>
  </si>
  <si>
    <t>If you are not the host, please identify who is the host. For further guidance, please refer to your Program Representative.</t>
  </si>
  <si>
    <t>Training Activity</t>
  </si>
  <si>
    <t xml:space="preserve">Please identify your training activity from the drop-down list. </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</si>
  <si>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</si>
  <si>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</si>
  <si>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</si>
  <si>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</si>
  <si>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</si>
  <si>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</si>
  <si>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</si>
  <si>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</si>
  <si>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Phone</t>
  </si>
  <si>
    <t>Email</t>
  </si>
  <si>
    <t>City</t>
  </si>
  <si>
    <t>Zip</t>
  </si>
  <si>
    <t>EMPG</t>
  </si>
  <si>
    <t>MATCH</t>
  </si>
  <si>
    <t>Detail</t>
  </si>
  <si>
    <t>Select YES or NO from the drop-down list.</t>
  </si>
  <si>
    <t>Select a Detail option from the drop-down list.</t>
  </si>
  <si>
    <t>Total # Trainee(s)</t>
  </si>
  <si>
    <t>Type of Match</t>
  </si>
  <si>
    <t>Total Match Expended</t>
  </si>
  <si>
    <t>M&amp;A</t>
  </si>
  <si>
    <t>EXERCISE</t>
  </si>
  <si>
    <t>Dates of Payroll Period</t>
  </si>
  <si>
    <t>PERSONNEL</t>
  </si>
  <si>
    <t>Total Project Hours</t>
  </si>
  <si>
    <t>Total Cost Charged to Grant</t>
  </si>
  <si>
    <t>Project &amp; Description of Services</t>
  </si>
  <si>
    <t>Expenditure Category</t>
  </si>
  <si>
    <t>Period of Expenditure</t>
  </si>
  <si>
    <t>Activity</t>
  </si>
  <si>
    <t>Conferences</t>
  </si>
  <si>
    <t>Staff Expenses</t>
  </si>
  <si>
    <t>Supplies</t>
  </si>
  <si>
    <t>Staff Salaries</t>
  </si>
  <si>
    <t>Employee Name</t>
  </si>
  <si>
    <t>Provide detailed information on M&amp;A activity.</t>
  </si>
  <si>
    <t>Provide detailed information on the project and description of services.</t>
  </si>
  <si>
    <t>Provide the name of the employee.</t>
  </si>
  <si>
    <t>Select a Solution Area from the drop-down list.</t>
  </si>
  <si>
    <t>Enter the total number of trainee(s).</t>
  </si>
  <si>
    <t>2.  Implementing Agency:</t>
  </si>
  <si>
    <t>Meals w/prior approval</t>
  </si>
  <si>
    <t>Community Outreach</t>
  </si>
  <si>
    <t>Materials</t>
  </si>
  <si>
    <t>Tuition</t>
  </si>
  <si>
    <t>Project/Deliverable</t>
  </si>
  <si>
    <t>Deliverable</t>
  </si>
  <si>
    <t>Fee for Deliverable</t>
  </si>
  <si>
    <t>Provide the Total Salary and Benefits Charged for the Reporting Period.</t>
  </si>
  <si>
    <t>Provide the Dates of the Payroll Period.</t>
  </si>
  <si>
    <t>Enter the Period of Expenditure in this column.</t>
  </si>
  <si>
    <t>Enter the Total Cost Charged to the Grant in this column.</t>
  </si>
  <si>
    <t>Enter the Total Project Hours in this column.</t>
  </si>
  <si>
    <t>13.  Certification Paragraph</t>
  </si>
  <si>
    <t>Provide the name of the Consulting Firm and Consultant Name.</t>
  </si>
  <si>
    <t>Public Information and Warning</t>
  </si>
  <si>
    <t>Operational Coordination</t>
  </si>
  <si>
    <t>Forensics and Attribution</t>
  </si>
  <si>
    <t>Community Resilience</t>
  </si>
  <si>
    <t>Critical Transportation</t>
  </si>
  <si>
    <t>Economic Recovery</t>
  </si>
  <si>
    <t>Intelligence and Information Sharing</t>
  </si>
  <si>
    <t>Cybersecurity</t>
  </si>
  <si>
    <t>Long-term Vulnerability Reduction</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</si>
  <si>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</si>
  <si>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</si>
  <si>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</si>
  <si>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</si>
  <si>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</si>
  <si>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</si>
  <si>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</si>
  <si>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</si>
  <si>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</si>
  <si>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</si>
  <si>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</si>
  <si>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</si>
  <si>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</si>
  <si>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</si>
  <si>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FIPS #</t>
  </si>
  <si>
    <t>4.  Location of Project:</t>
  </si>
  <si>
    <t>AUTHORIZED AGENT AND CONTACT INFORMATION</t>
  </si>
  <si>
    <t>Materials &amp; Supplies</t>
  </si>
  <si>
    <t>Reimbursement Request</t>
  </si>
  <si>
    <t>Staffing</t>
  </si>
  <si>
    <t>EOC Construction &amp; Renovation</t>
  </si>
  <si>
    <t>EOC Construction</t>
  </si>
  <si>
    <t>EOC Renovation</t>
  </si>
  <si>
    <t>Maintenance &amp; Sustainment</t>
  </si>
  <si>
    <t>Maintenance Contracts &amp; Warranties</t>
  </si>
  <si>
    <t>Repair &amp; Replacement Costs</t>
  </si>
  <si>
    <t>Upgrades</t>
  </si>
  <si>
    <t>User fees</t>
  </si>
  <si>
    <t>Request #</t>
  </si>
  <si>
    <t>CALIFORNIA GOVERNOR'S OFFICE OF EMERGENCY SERVICES</t>
  </si>
  <si>
    <t>(Cal OES Use Only)</t>
  </si>
  <si>
    <t xml:space="preserve">Cal OES # </t>
  </si>
  <si>
    <t>(FOR Cal OES USE ONLY)</t>
  </si>
  <si>
    <t>Subaward #</t>
  </si>
  <si>
    <t>GRANT SUBAWARD FACE SHEET</t>
  </si>
  <si>
    <t>The California Governor's Office of Emergency Services (Cal OES) hereby makes a Grant Subaward of funds to the following:</t>
  </si>
  <si>
    <t>1.  Subrecipient:</t>
  </si>
  <si>
    <t>Direct/Subaward</t>
  </si>
  <si>
    <t>1.  Subrecipient</t>
  </si>
  <si>
    <t>ICR Base</t>
  </si>
  <si>
    <t>Rate</t>
  </si>
  <si>
    <t>7.  Indirect Cost Rate:</t>
  </si>
  <si>
    <t>Provide detailed information on Indirect Cost activity.</t>
  </si>
  <si>
    <t>Select an ICR Base from the drop-down list.</t>
  </si>
  <si>
    <t>Match Description</t>
  </si>
  <si>
    <t>Facilities &amp; Administration</t>
  </si>
  <si>
    <t>Rental Cost</t>
  </si>
  <si>
    <t>Critical Emergency Supplies</t>
  </si>
  <si>
    <t>Budgeted Cost</t>
  </si>
  <si>
    <t>DIRECT COSTS</t>
  </si>
  <si>
    <t>Total Costs</t>
  </si>
  <si>
    <t>Costs Applicable to ICR</t>
  </si>
  <si>
    <t>SUBAWARDS</t>
  </si>
  <si>
    <t>TOTAL DIRECT COSTS</t>
  </si>
  <si>
    <t>Enter the Invoice Number for the equipment.</t>
  </si>
  <si>
    <t>Percentage Expended</t>
  </si>
  <si>
    <t>INDIRECT COSTS</t>
  </si>
  <si>
    <t>Utilities</t>
  </si>
  <si>
    <t>Use the drop-down list to identify if the Project is Direct or Subaward</t>
  </si>
  <si>
    <t>Threats and Hazards Identification</t>
  </si>
  <si>
    <t>On-scene Security, Protection, and Law Enforcement</t>
  </si>
  <si>
    <t>Logistics and Supply Chain Management</t>
  </si>
  <si>
    <t>Fire Management and Suppression</t>
  </si>
  <si>
    <t>Develop and Enhance Plans, Protocols, Programs, and Systems</t>
  </si>
  <si>
    <t>Shelf Stable Food Products</t>
  </si>
  <si>
    <t>Basic Medical Supplies</t>
  </si>
  <si>
    <t>Consultant / Contractor Fee</t>
  </si>
  <si>
    <t>Supplies / Materials / Production Costs</t>
  </si>
  <si>
    <t>Communications Services</t>
  </si>
  <si>
    <t>Develop and Enhance Plans, Protocols, Programs, &amp; Systems</t>
  </si>
  <si>
    <t>Certification / Recertification of Instructors</t>
  </si>
  <si>
    <t>Public Health, Healthcare, and Emergency Medical Services</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</si>
  <si>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</si>
  <si>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</si>
  <si>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</si>
  <si>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</si>
  <si>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</si>
  <si>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</si>
  <si>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Course Development, Delivery, and Evaluation</t>
  </si>
  <si>
    <t>Design, Develop, Conduct and Evaluate</t>
  </si>
  <si>
    <t>15. Official Authorized to Sign for Subrecipient:</t>
  </si>
  <si>
    <t>16.  Federal Employer ID Number</t>
  </si>
  <si>
    <t>%</t>
  </si>
  <si>
    <t>Please review, and if applicable, provide the necessary documentation.</t>
  </si>
  <si>
    <t>Enter the complete name of the agency responsible for the day-to-day operation of the grant (e.g. Sheriff, Police Department, or Department of Public Works). If the Implementing Agency is the same as the Subrecipient, enter the same title again.</t>
  </si>
  <si>
    <t>14.  CA Public Records Act</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</si>
  <si>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</si>
  <si>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</si>
  <si>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Select YES, NO, or N/A from the drop-down list.</t>
  </si>
  <si>
    <t>Percent Expended</t>
  </si>
  <si>
    <t xml:space="preserve">Select a Solution Area from the drop-down list.  </t>
  </si>
  <si>
    <t>Provide a description of equipment and quantity. If Item is Mobile or Portable identify as such.</t>
  </si>
  <si>
    <t xml:space="preserve">Enter the Percentage Rate.  </t>
  </si>
  <si>
    <t>Total Cost Charged to this Grant</t>
  </si>
  <si>
    <t>Current Match</t>
  </si>
  <si>
    <t>Authorized Agent</t>
  </si>
  <si>
    <t>Direct /
Subaward</t>
  </si>
  <si>
    <t>Solution Area
Sub-Category</t>
  </si>
  <si>
    <t>Project Title</t>
  </si>
  <si>
    <t>State
Goals</t>
  </si>
  <si>
    <t>Core
Capabilities</t>
  </si>
  <si>
    <t>Capability
Building</t>
  </si>
  <si>
    <t>Access Control and Identity Verification</t>
  </si>
  <si>
    <t>Mass Search and Rescue Operations</t>
  </si>
  <si>
    <t>SAFECOM
Compliance</t>
  </si>
  <si>
    <t>Less Distorting Costs</t>
  </si>
  <si>
    <t>POP Start Date</t>
  </si>
  <si>
    <t>POP End Date</t>
  </si>
  <si>
    <t>Total 
Approved</t>
  </si>
  <si>
    <t>Remaining
Balance</t>
  </si>
  <si>
    <t>TOTAL ALLOWABLE INDIRECT COSTS</t>
  </si>
  <si>
    <t>TOTAL BUDGETED INDIRECT COSTS</t>
  </si>
  <si>
    <t>Day-to-Day Activities / Emergency Mgmt Support Operations</t>
  </si>
  <si>
    <t>Performance Period</t>
  </si>
  <si>
    <t>State Goals</t>
  </si>
  <si>
    <t>Core Capabilities</t>
  </si>
  <si>
    <t>Select a Core Capabilities from the drop-down list.</t>
  </si>
  <si>
    <t>Capability Building</t>
  </si>
  <si>
    <t>Select Capability Building from the drop-down list.</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</si>
  <si>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</si>
  <si>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</si>
  <si>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</si>
  <si>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Period</t>
  </si>
  <si>
    <t>Indirect Cost Rate for Period</t>
  </si>
  <si>
    <t>Enter the indirect cost rate for period</t>
  </si>
  <si>
    <t>Select ICR Base from the drop-down</t>
  </si>
  <si>
    <t>Deployable /
Shareable</t>
  </si>
  <si>
    <t>Amount
This Request</t>
  </si>
  <si>
    <t>Total
Approved</t>
  </si>
  <si>
    <t>Expenditure
Category</t>
  </si>
  <si>
    <t>Budgeted
Cost</t>
  </si>
  <si>
    <t>Project
Description</t>
  </si>
  <si>
    <t>Solution
Area</t>
  </si>
  <si>
    <t>Amount 
This Request</t>
  </si>
  <si>
    <t>Planning
Activity</t>
  </si>
  <si>
    <t>Approval
Date</t>
  </si>
  <si>
    <t>Hold
Trigger</t>
  </si>
  <si>
    <t>Final
Product</t>
  </si>
  <si>
    <t>AEL
Title</t>
  </si>
  <si>
    <t>Invoice
Number</t>
  </si>
  <si>
    <t>Condition &amp;
Disposition</t>
  </si>
  <si>
    <t>Deployed
Location</t>
  </si>
  <si>
    <t>Course
Name</t>
  </si>
  <si>
    <t xml:space="preserve">Training
Activity </t>
  </si>
  <si>
    <t xml:space="preserve">Identified
Host </t>
  </si>
  <si>
    <t>Exercise
Title</t>
  </si>
  <si>
    <t>Date of
Exercise</t>
  </si>
  <si>
    <t>Previously
Approved
Amount</t>
  </si>
  <si>
    <t>Project
Title</t>
  </si>
  <si>
    <t>Total
Budgeted
Cost</t>
  </si>
  <si>
    <t>Total Match
Expended</t>
  </si>
  <si>
    <t>Percentage
Expended</t>
  </si>
  <si>
    <t>ID Tag
Number</t>
  </si>
  <si>
    <t>Feedback
Number</t>
  </si>
  <si>
    <t>Total # of
Trainee(s)</t>
  </si>
  <si>
    <t>Identified
Host</t>
  </si>
  <si>
    <t>Consulting Firm /
Consultant Name</t>
  </si>
  <si>
    <t>Project /
Description of Services</t>
  </si>
  <si>
    <t>Period of
Expenditure</t>
  </si>
  <si>
    <t>Project /
Deliverable</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</si>
  <si>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</si>
  <si>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</si>
  <si>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</si>
  <si>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</si>
  <si>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</si>
  <si>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</si>
  <si>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</si>
  <si>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</si>
  <si>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t xml:space="preserve">Below is a table of the macro buttons available on many of the worksheets in this workbook.  </t>
  </si>
  <si>
    <t>Button</t>
  </si>
  <si>
    <t>Function</t>
  </si>
  <si>
    <t>New Mod Item</t>
  </si>
  <si>
    <t>Selects the entire row(s) of the selected cell(s) and changes the font color to black.  Any strikethroughs will be removed.</t>
  </si>
  <si>
    <t>Selects the entire row(s) of the selected cell(s) and changes the font color to red.  A red strikethrough will be added.</t>
  </si>
  <si>
    <t>Selects the entire row(s) of the selected cell(s) and changes the font color to blue.  Any strikethroughs will be removed.</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</si>
  <si>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</si>
  <si>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</si>
  <si>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Form Field</t>
  </si>
  <si>
    <t>15.  Official Authorized to sign for the Subrecipient</t>
  </si>
  <si>
    <t>3.    Implementing Agency Address</t>
  </si>
  <si>
    <t>2.    Implementing Agency</t>
  </si>
  <si>
    <t>4.    Location of Project</t>
  </si>
  <si>
    <t>5.    Disaster/Program Title</t>
  </si>
  <si>
    <t>6.    Performance Period</t>
  </si>
  <si>
    <t>7.    Indirect Cost Rate</t>
  </si>
  <si>
    <t>Select the State Goals from the drop-down list.</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</si>
  <si>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</si>
  <si>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</si>
  <si>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</si>
  <si>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</si>
  <si>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</si>
  <si>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</si>
  <si>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</si>
  <si>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</si>
  <si>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</si>
  <si>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</si>
  <si>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</si>
  <si>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Enter the total amount of grant funding budgeted for the line item.</t>
  </si>
  <si>
    <t>Enter the condition of equipment by selecting the appropriate drop-down item. If the equipment is not in use, please use the "Deployed Location" column to explain current status.</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</si>
  <si>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</si>
  <si>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</si>
  <si>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</si>
  <si>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r>
      <t xml:space="preserve">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</si>
  <si>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Total Salary and Benefits Charged for this Reporting Period</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</si>
  <si>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</si>
  <si>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</si>
  <si>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</si>
  <si>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</si>
  <si>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</si>
  <si>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</si>
  <si>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</si>
  <si>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</si>
  <si>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r>
      <t>WORKBOOK INSTRUCTIONS</t>
    </r>
    <r>
      <rPr>
        <sz val="12"/>
        <color indexed="9"/>
        <rFont val="Century Gothic"/>
        <family val="2"/>
      </rPr>
      <t/>
    </r>
  </si>
  <si>
    <t>This field is auto-populated with the grant Performance Period as described on the Face Sheet Tab</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</si>
  <si>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</si>
  <si>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</si>
  <si>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t>Ledger Column Name</t>
  </si>
  <si>
    <t>Direct / Subaward</t>
  </si>
  <si>
    <t>Noncompetitive
Procurement
over 250k</t>
  </si>
  <si>
    <t>Previously 
Approved
Amount</t>
  </si>
  <si>
    <t>Noncompetitive
Procurement
over $250k</t>
  </si>
  <si>
    <t>OT / Backfill</t>
  </si>
  <si>
    <t>Environmental Response / Health and Safety</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</si>
  <si>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</si>
  <si>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Noncompetitive Procurement over 250k</t>
  </si>
  <si>
    <t>Equipment Description</t>
  </si>
  <si>
    <t>SAFECOM Compliance</t>
  </si>
  <si>
    <t>Acquisition
Date</t>
  </si>
  <si>
    <t>Acquisition Date</t>
  </si>
  <si>
    <t>Noncompetitive Procurement over $250k</t>
  </si>
  <si>
    <t>If project is subject to a Hold, select the Hold type from drop-down list.</t>
  </si>
  <si>
    <t>If applicable, enter date when hold was released/approved.</t>
  </si>
  <si>
    <t>VS#</t>
  </si>
  <si>
    <t xml:space="preserve">3.  Implementing Agency Address: </t>
  </si>
  <si>
    <t xml:space="preserve">          (Street)</t>
  </si>
  <si>
    <t>(City)</t>
  </si>
  <si>
    <t>(Zip+4)</t>
  </si>
  <si>
    <t xml:space="preserve">          (City)</t>
  </si>
  <si>
    <t>(County)</t>
  </si>
  <si>
    <t>(Start Date)</t>
  </si>
  <si>
    <t>Item Number</t>
  </si>
  <si>
    <t xml:space="preserve">A. State
</t>
  </si>
  <si>
    <t xml:space="preserve">B. Federal
</t>
  </si>
  <si>
    <t xml:space="preserve">C. Total
</t>
  </si>
  <si>
    <t>D. Cash Match</t>
  </si>
  <si>
    <t>E. In-Kind Match</t>
  </si>
  <si>
    <t>F. Total Match</t>
  </si>
  <si>
    <t>Total</t>
  </si>
  <si>
    <t>Cost</t>
  </si>
  <si>
    <t>Zip Code+4:</t>
  </si>
  <si>
    <t>(Cal OES Fiscal Officer)</t>
  </si>
  <si>
    <t>(Date)</t>
  </si>
  <si>
    <t>(Cal OES Director or Designee)</t>
  </si>
  <si>
    <t>Deletes entire row(s) of selected cell(s).  Selection must be contiguous if multiple cells are selected.</t>
  </si>
  <si>
    <t>8-12. Fund Allocations and Total Project Cost</t>
  </si>
  <si>
    <r>
      <t xml:space="preserve">Section 1:  </t>
    </r>
    <r>
      <rPr>
        <b/>
        <u/>
        <sz val="15"/>
        <color indexed="9"/>
        <rFont val="Century Gothic"/>
        <family val="2"/>
      </rPr>
      <t>MACROS</t>
    </r>
  </si>
  <si>
    <r>
      <t xml:space="preserve">
Below is a table with instructions on how to enable macros in Microsoft Excel, depending on the version.  
</t>
    </r>
    <r>
      <rPr>
        <b/>
        <u/>
        <sz val="12"/>
        <rFont val="Century Gothic"/>
        <family val="2"/>
      </rPr>
      <t>Note</t>
    </r>
    <r>
      <rPr>
        <sz val="12"/>
        <rFont val="Century Gothic"/>
        <family val="2"/>
      </rPr>
      <t xml:space="preserve">: Some computers may not run Macros correctly even when enabled in Excel.  A Non-Macro version of the workbook is available under such circumstances.
</t>
    </r>
  </si>
  <si>
    <r>
      <rPr>
        <b/>
        <sz val="15"/>
        <color theme="0"/>
        <rFont val="Century Gothic"/>
        <family val="2"/>
      </rPr>
      <t xml:space="preserve">Section 2:   </t>
    </r>
    <r>
      <rPr>
        <b/>
        <u/>
        <sz val="15"/>
        <color theme="0"/>
        <rFont val="Century Gothic"/>
        <family val="2"/>
      </rPr>
      <t>GRANT SUBAWARD FACE SHEET</t>
    </r>
  </si>
  <si>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</si>
  <si>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The Authorized Agent sheet must accompany ALL Reimbursement Requests, Modifications, and the Initial Application.</t>
  </si>
  <si>
    <r>
      <t xml:space="preserve">If your consultant/contractor invoiced you for their services using a fee for each deliverable, then fill in the cost for the product in the Fee for Deliverable column.  </t>
    </r>
    <r>
      <rPr>
        <i/>
        <sz val="12"/>
        <rFont val="Century Gothic"/>
        <family val="2"/>
      </rPr>
      <t>(e.g.: $10,000 for a reverse 911/telephone emergency notification system)</t>
    </r>
  </si>
  <si>
    <r>
      <t xml:space="preserve">Provide detailed information on the project and description of services. 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</si>
  <si>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
  </si>
  <si>
    <r>
      <rPr>
        <b/>
        <sz val="14"/>
        <rFont val="Century Gothic"/>
        <family val="2"/>
      </rPr>
      <t>Federally Approved ICR</t>
    </r>
    <r>
      <rPr>
        <sz val="14"/>
        <rFont val="Century Gothic"/>
        <family val="2"/>
      </rPr>
      <t xml:space="preserve"> (if applicable):</t>
    </r>
  </si>
  <si>
    <t>Authorized Agent
Name</t>
  </si>
  <si>
    <t>Exercise
Type</t>
  </si>
  <si>
    <t xml:space="preserve">Adds row below the selected cell.  </t>
  </si>
  <si>
    <t>Add Row</t>
  </si>
  <si>
    <t>Delete Row</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</si>
  <si>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</si>
  <si>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</si>
  <si>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This field auto-populates with the cumulative expenditures of all reimbursement requests prior to the current request.  This value does not include any match amounts.</t>
  </si>
  <si>
    <t>Select the project letter from the drop-down list that corresponds with the Project Ledger.</t>
  </si>
  <si>
    <t>Select a Solution Area Sub-Category from the drop-down list that corresponds with the Project Ledger.</t>
  </si>
  <si>
    <t>Enter a description of the final product for this Planning activity. This must be a tangible item such as a manual, procedure, etc. Please contact your Program Representative for further examples of final products.</t>
  </si>
  <si>
    <t>Enter the name of the organization.</t>
  </si>
  <si>
    <t>This field auto-populates with the cumulative expenditures as of all reimbursement requests prior to the current request.  This value does not include any match amounts.</t>
  </si>
  <si>
    <t>Enter the ID Tag Number used to identify this equipment with. Subrecipient may use a product's serial number, or their own internal numbering format to tag equipment.  ID Tag Number must be available during monitoring visits.</t>
  </si>
  <si>
    <t>Select 50% or 100% from the drop-down list, or enter the appropriate percentage.</t>
  </si>
  <si>
    <t>Date AAR/IP
E-mailed to
HSEEP</t>
  </si>
  <si>
    <t xml:space="preserve">Select a Solution Area Sub-Category from the drop-down list that corresponds with the Project Ledger. This list is dependent on a selection from the Solution Area Category drop-down list. The Solution Area Sub-Category will not display the drop-down list unless a Solution Area Category is selected.  </t>
  </si>
  <si>
    <t>Enter the description of the Match activity.</t>
  </si>
  <si>
    <t>Select the Type of Match:  Cash or In-Kind</t>
  </si>
  <si>
    <t>Total Budgeted Indirect Costs</t>
  </si>
  <si>
    <t>Total Direct Costs</t>
  </si>
  <si>
    <t>Total Allowable Indirect Costs</t>
  </si>
  <si>
    <t>Enter Total Costs.</t>
  </si>
  <si>
    <t>Enter Less Distorting Costs.</t>
  </si>
  <si>
    <t>Enter the time period for which the indirect cost rate is valid.  Use the format: Month/Year through Month/Year.</t>
  </si>
  <si>
    <t>This field auto-populates with the cumulative amount expended for the line item.  This value does not include any match amounts.</t>
  </si>
  <si>
    <t>Expenditures To Date</t>
  </si>
  <si>
    <t>This field auto-populates with the total expenditures to date for the line item.  This value includes match amounts.</t>
  </si>
  <si>
    <t>New Request</t>
  </si>
  <si>
    <t xml:space="preserve">Populates the Ledger Type field with "Reimbursement Request" and the Date field with today's date.  A new "Request #" field will appear. </t>
  </si>
  <si>
    <t xml:space="preserve">Populates the Ledger Type field with "Modification" and the Date field with today's date.  A new "Request #" field will appear. </t>
  </si>
  <si>
    <t>Enter the nine digit Federal Employer Identification Number for the Implementing Agency.</t>
  </si>
  <si>
    <t>Spacing</t>
  </si>
  <si>
    <r>
      <rPr>
        <b/>
        <sz val="15"/>
        <color theme="0"/>
        <rFont val="Century Gothic"/>
        <family val="2"/>
      </rPr>
      <t xml:space="preserve">Section 8:  </t>
    </r>
    <r>
      <rPr>
        <b/>
        <u/>
        <sz val="15"/>
        <color theme="0"/>
        <rFont val="Century Gothic"/>
        <family val="2"/>
      </rPr>
      <t>TRAINING</t>
    </r>
  </si>
  <si>
    <r>
      <rPr>
        <b/>
        <sz val="15"/>
        <color theme="0"/>
        <rFont val="Century Gothic"/>
        <family val="2"/>
      </rPr>
      <t xml:space="preserve">Section 6:  </t>
    </r>
    <r>
      <rPr>
        <b/>
        <u/>
        <sz val="15"/>
        <color theme="0"/>
        <rFont val="Century Gothic"/>
        <family val="2"/>
      </rPr>
      <t>ORGANIZATION</t>
    </r>
  </si>
  <si>
    <r>
      <rPr>
        <b/>
        <sz val="15"/>
        <color theme="0"/>
        <rFont val="Century Gothic"/>
        <family val="2"/>
      </rPr>
      <t xml:space="preserve">Section 5: </t>
    </r>
    <r>
      <rPr>
        <b/>
        <u/>
        <sz val="15"/>
        <color theme="0"/>
        <rFont val="Century Gothic"/>
        <family val="2"/>
      </rPr>
      <t xml:space="preserve"> PLANNING</t>
    </r>
  </si>
  <si>
    <r>
      <t xml:space="preserve">Enter the Feedback Number for the Training activity.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</si>
  <si>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r>
      <rPr>
        <b/>
        <sz val="15"/>
        <color theme="0"/>
        <rFont val="Century Gothic"/>
        <family val="2"/>
      </rPr>
      <t xml:space="preserve">Section 7:  </t>
    </r>
    <r>
      <rPr>
        <b/>
        <u/>
        <sz val="15"/>
        <color theme="0"/>
        <rFont val="Century Gothic"/>
        <family val="2"/>
      </rPr>
      <t>EQUIPMENT</t>
    </r>
  </si>
  <si>
    <t>CONSULTANT / CONTRACTOR</t>
  </si>
  <si>
    <t>16. Federal Employer ID Number:</t>
  </si>
  <si>
    <t>Enter Total Indirect Costs Budgeted; this value should be not be greater than the Total Allowable Indirect Costs.</t>
  </si>
  <si>
    <t>SUBTOTAL ELIGIBLE DIRECT COSTS</t>
  </si>
  <si>
    <t>TOTAL COSTS</t>
  </si>
  <si>
    <t>COSTS APPLICABLE TO ICR</t>
  </si>
  <si>
    <t>SUBTOTAL ELIGIBLE SUBAWARD COSTS</t>
  </si>
  <si>
    <t>% of Federal Funds Used in the Purchase</t>
  </si>
  <si>
    <t>04 - Information Technology</t>
  </si>
  <si>
    <t>06 - Interoperable Communications Equipment</t>
  </si>
  <si>
    <t>01 - Personal Protective Equipment</t>
  </si>
  <si>
    <t>14 - Physical Security Enhancement Equipment</t>
  </si>
  <si>
    <t>19 - CBRNE Logistical Support Equipment</t>
  </si>
  <si>
    <t>21 - Other Authorized Equipment</t>
  </si>
  <si>
    <t>(End Date)</t>
  </si>
  <si>
    <t>5.  Disaster/Program Title:</t>
  </si>
  <si>
    <t>Percent
Expended</t>
  </si>
  <si>
    <t>EQUIPMENT</t>
  </si>
  <si>
    <t>TRAINING</t>
  </si>
  <si>
    <t>ORGANIZATION</t>
  </si>
  <si>
    <t>PLANNING</t>
  </si>
  <si>
    <t>Equipment Description
(include Qty.)</t>
  </si>
  <si>
    <t>Below is a table that lists macros that can be activated by using a keyboard shortcut.  A shortcut requires the user to press 2 keys simultaneously: the control button and a letter.</t>
  </si>
  <si>
    <t>Keyboard Shortcut</t>
  </si>
  <si>
    <t>07 - Detection Equipment</t>
  </si>
  <si>
    <t>10 - Power Equipment</t>
  </si>
  <si>
    <t xml:space="preserve">Duplicates the active worksheet for reimbursement and modification requests, placing it immediately after the original worksheet.  An input box will appear to name the new worksheet.  Remember to use the most recent version of the worksheet when creating a new request. </t>
  </si>
  <si>
    <t>Column1</t>
  </si>
  <si>
    <t>Column2</t>
  </si>
  <si>
    <t>Column3</t>
  </si>
  <si>
    <t>Column4</t>
  </si>
  <si>
    <t>Column5</t>
  </si>
  <si>
    <t>Column6</t>
  </si>
  <si>
    <t>Column7</t>
  </si>
  <si>
    <t>Column8</t>
  </si>
  <si>
    <t>Column9</t>
  </si>
  <si>
    <t>Column10</t>
  </si>
  <si>
    <t>(Select)</t>
  </si>
  <si>
    <t>05 - Cybersecurity Enhancement Equipment</t>
  </si>
  <si>
    <t>11 - CBRNE Reference Materials</t>
  </si>
  <si>
    <t>12 - CBRNE Incident Response Vehicles</t>
  </si>
  <si>
    <t>Exercise Title</t>
  </si>
  <si>
    <t>Enter the title of the exercise activity.</t>
  </si>
  <si>
    <t>Exercise Activity</t>
  </si>
  <si>
    <t>Please select your exercise activity from the drop-down list.</t>
  </si>
  <si>
    <t>Date of Exercise</t>
  </si>
  <si>
    <t>Enter the date of when this exercise was conducted.</t>
  </si>
  <si>
    <t>Date of AAR/IP E-mailed into HSEEP</t>
  </si>
  <si>
    <r>
      <t xml:space="preserve">Enter the date that the After Action Report (AAR) / Improvement Plan (IP) was e-mailed to </t>
    </r>
    <r>
      <rPr>
        <b/>
        <u/>
        <sz val="12"/>
        <color rgb="FF0125BF"/>
        <rFont val="Century Gothic"/>
        <family val="2"/>
      </rPr>
      <t>hseep@fema.dhs.gov</t>
    </r>
    <r>
      <rPr>
        <sz val="12"/>
        <rFont val="Century Gothic"/>
        <family val="2"/>
      </rPr>
      <t xml:space="preserve">. </t>
    </r>
  </si>
  <si>
    <t>This field auto-populates with the cumulative expenditures as of all cash request requests prior to the current request.  This value does not include any match amounts.</t>
  </si>
  <si>
    <t xml:space="preserve">Use this ledger to submit funding information for projects, as well as submitting Cash Requests and Modifications. </t>
  </si>
  <si>
    <t>Enter the "Cash Request" or "Modification" number associated with this request.</t>
  </si>
  <si>
    <t>This field is for Cash Requests only:  Enter the requested dollar amount for this request.</t>
  </si>
  <si>
    <t>This field is for Cash Requests only:  Enter the match amount for the line item.</t>
  </si>
  <si>
    <t>This field is for Cash Requests only:  Enter the requested dollar amount for the line item.</t>
  </si>
  <si>
    <t>Expenditures
To Date
(w/Match)</t>
  </si>
  <si>
    <t>End of Instruction page</t>
  </si>
  <si>
    <r>
      <rPr>
        <sz val="12"/>
        <rFont val="Century Gothic"/>
        <family val="2"/>
      </rPr>
      <t>Place the AEL Number and Title in these columns. The AEL Number and Title can be obtained from the following link:</t>
    </r>
    <r>
      <rPr>
        <b/>
        <u/>
        <sz val="12"/>
        <rFont val="Century Gothic"/>
        <family val="2"/>
      </rPr>
      <t xml:space="preserve">
Authorized Equipment List</t>
    </r>
  </si>
  <si>
    <t>EMPG-A</t>
  </si>
  <si>
    <t>Cal OES Approval</t>
  </si>
  <si>
    <t xml:space="preserve">Using the Macro buttons, specify what type of ledger is being completed (Application, Advance, Reimbursement, or Modification). Enter the request number. </t>
  </si>
  <si>
    <t>Select the appropriate funding source used for this project.  Funds from one funding source cannot be moved to another funding source.</t>
  </si>
  <si>
    <t>Select "Facilities &amp; Administration " from the drop-down list.</t>
  </si>
  <si>
    <t>Select "Grant Administration" from the drop-down list.</t>
  </si>
  <si>
    <t>Rental / Lease Space Costs</t>
  </si>
  <si>
    <t>Day to Day Activities / Operations Supporting Emergency Management</t>
  </si>
  <si>
    <t>Develop / Enhance Plans, Protocols, Programs, and Systems</t>
  </si>
  <si>
    <t>Indirect Costs</t>
  </si>
  <si>
    <t>Communication Services</t>
  </si>
  <si>
    <t>Same as Project Ledger</t>
  </si>
  <si>
    <t>DD_Planning_SubCat</t>
  </si>
  <si>
    <t>DD_Organization_SubCat</t>
  </si>
  <si>
    <t>DD_Equipment_SubCat</t>
  </si>
  <si>
    <t>DD_Training_SubCat</t>
  </si>
  <si>
    <t>DD_Exercise_SubCat</t>
  </si>
  <si>
    <t>DD_MA_SubCat</t>
  </si>
  <si>
    <t>DD_EOC_SubCat</t>
  </si>
  <si>
    <t>DD_Maintenance_SubCat</t>
  </si>
  <si>
    <t>DD_Indirect_SubCat</t>
  </si>
  <si>
    <t>DD_PL_SolutionArea</t>
  </si>
  <si>
    <t>DD_PL_CoreCapabilities</t>
  </si>
  <si>
    <t>DD_Planning_Expenditure1</t>
  </si>
  <si>
    <t>DD_Planning_Expenditure2</t>
  </si>
  <si>
    <t>DD_Planning_Expenditure3</t>
  </si>
  <si>
    <t>DD_Planning_Expenditure4</t>
  </si>
  <si>
    <t>Conference Fees</t>
  </si>
  <si>
    <t>DD_Organization_Expenditure1</t>
  </si>
  <si>
    <t>DD_Organization_Expenditure2</t>
  </si>
  <si>
    <t>DD_Training_Expenditure1</t>
  </si>
  <si>
    <t>DD_Training_Expenditure2</t>
  </si>
  <si>
    <t>DD_Training_Expenditure3</t>
  </si>
  <si>
    <t>DD_Exercise_Expenditure1</t>
  </si>
  <si>
    <t>DD_Exercise_Expenditure2</t>
  </si>
  <si>
    <t>DD_MA_Expenditure1</t>
  </si>
  <si>
    <t>DD_CC_SolutionArea</t>
  </si>
  <si>
    <t>DD_CC_Planning_SubCat</t>
  </si>
  <si>
    <t>DD_CC_Organization_SubCat</t>
  </si>
  <si>
    <t>DD_CC_Equipment_SubCat</t>
  </si>
  <si>
    <t>DD_CC_Training_SubCat</t>
  </si>
  <si>
    <t>DD_CC_Exercise_SubCat</t>
  </si>
  <si>
    <t>DD_CC_MA_SubCat</t>
  </si>
  <si>
    <t>DD_CC_EOC_SubCat</t>
  </si>
  <si>
    <t>DD_CC_Maintenance_SubCat</t>
  </si>
  <si>
    <t>DD_CC_Planning_Expenditure1</t>
  </si>
  <si>
    <t>DD_CC_Planning_Expenditure2</t>
  </si>
  <si>
    <t>DD_CC_Planning_Expenditure3</t>
  </si>
  <si>
    <t>DD_CC_Maintenance_Expenditure1</t>
  </si>
  <si>
    <t>DD_CC_Organization_Expenditure1</t>
  </si>
  <si>
    <t>DD_CC_Training_Expenditure1</t>
  </si>
  <si>
    <t>DD_CC_Equipment_Expenditure1</t>
  </si>
  <si>
    <t>DD_CC_Training_Expenditure2</t>
  </si>
  <si>
    <t>DD_CC_Exercise_Expenditure1</t>
  </si>
  <si>
    <t>DD_CC_Exercise_Expenditure2</t>
  </si>
  <si>
    <t>DD_CC_MA_Expenditure1</t>
  </si>
  <si>
    <t>DD_CC_EOC_Expenditure1</t>
  </si>
  <si>
    <t>DD_CC_EOC_Expenditure2</t>
  </si>
  <si>
    <t>DD_CC_Maintenance_Expenditure2</t>
  </si>
  <si>
    <t>DD_CC_Maintenance_Expenditure3</t>
  </si>
  <si>
    <t>DD_CC_Maintenance_Expenditure4</t>
  </si>
  <si>
    <t>DD_Personnel_SolutionArea</t>
  </si>
  <si>
    <t>DD_Personnel_Planning_SubCat</t>
  </si>
  <si>
    <t>DD_Personnel_Organization_SubCat</t>
  </si>
  <si>
    <t>DD_Personnel_Training_SubCat</t>
  </si>
  <si>
    <t>DD_Personnel_Exercise_SubCat</t>
  </si>
  <si>
    <t>DD_Personnel_MA_SubCat</t>
  </si>
  <si>
    <t>DD_Personnel_Planning SubCat</t>
  </si>
  <si>
    <t>EOC CONSTRUCTION &amp; RENOVATION</t>
  </si>
  <si>
    <t>MAINTENANCE &amp; SUSTAINMENT</t>
  </si>
  <si>
    <t>LESS DISTORTING COSTS</t>
  </si>
  <si>
    <t>LESS EXCLUDED SUBAWARD COSTS</t>
  </si>
  <si>
    <t xml:space="preserve">Total Salary &amp; Benefits Charged for this Reporting Period </t>
  </si>
  <si>
    <t>AUTHORIZED AGENT</t>
  </si>
  <si>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</si>
  <si>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r>
      <t xml:space="preserve">Supporting Information for Application, Modification, or Request for Federal Funds
</t>
    </r>
    <r>
      <rPr>
        <b/>
        <sz val="14"/>
        <color rgb="FFAA0000"/>
        <rFont val="Century Gothic"/>
        <family val="2"/>
      </rPr>
      <t>This claim is for costs incurred within the grant performance period.</t>
    </r>
  </si>
  <si>
    <t>This request is for a/an:</t>
  </si>
  <si>
    <t>through</t>
  </si>
  <si>
    <t>(Beginning Performance Period Date)</t>
  </si>
  <si>
    <t>(Ending Performance Period Date)</t>
  </si>
  <si>
    <t>(Request #)</t>
  </si>
  <si>
    <t>(Amount This Request)</t>
  </si>
  <si>
    <t>Under Penalty of Perjury, I certify that:</t>
  </si>
  <si>
    <t>I am the duly authorized officer of the claimant herein.  This claim is true, correct, and all expenditures were made in accordance with applicable laws, rules, regulations, and grant conditions and assurances.</t>
  </si>
  <si>
    <t>Statement of Certification - Authorized Agent</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</si>
  <si>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</si>
  <si>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</si>
  <si>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</si>
  <si>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Signature of Authorized Agent</t>
  </si>
  <si>
    <t>Date</t>
  </si>
  <si>
    <r>
      <t xml:space="preserve">ICR PERIOD </t>
    </r>
    <r>
      <rPr>
        <sz val="14"/>
        <color theme="1"/>
        <rFont val="Century Gothic"/>
        <family val="2"/>
      </rPr>
      <t>(Mo/Yr through Mo/Yr)</t>
    </r>
  </si>
  <si>
    <t>INDIRECT COST RATE FOR PERIOD</t>
  </si>
  <si>
    <t>ICR BASE</t>
  </si>
  <si>
    <t>Enter the project letter from the drop-down list.</t>
  </si>
  <si>
    <t>Ctrl + Shift + G</t>
  </si>
  <si>
    <t>Ctrl + Shift + Y</t>
  </si>
  <si>
    <t>Creates a new worksheet with a pivot table that aggregates Budgeted Costs by Solution Area.  Only works on the Project Ledger tab.</t>
  </si>
  <si>
    <t>Duplicates the active sheet, then deletes the red lines and changes blue font to black font.</t>
  </si>
  <si>
    <r>
      <rPr>
        <b/>
        <sz val="15"/>
        <color theme="0"/>
        <rFont val="Century Gothic"/>
        <family val="2"/>
      </rPr>
      <t xml:space="preserve">Section 10:  </t>
    </r>
    <r>
      <rPr>
        <b/>
        <u/>
        <sz val="15"/>
        <color theme="0"/>
        <rFont val="Century Gothic"/>
        <family val="2"/>
      </rPr>
      <t>M&amp;A</t>
    </r>
  </si>
  <si>
    <r>
      <rPr>
        <b/>
        <sz val="15"/>
        <color theme="0"/>
        <rFont val="Century Gothic"/>
        <family val="2"/>
      </rPr>
      <t xml:space="preserve">Section 11:  </t>
    </r>
    <r>
      <rPr>
        <b/>
        <u/>
        <sz val="15"/>
        <color theme="0"/>
        <rFont val="Century Gothic"/>
        <family val="2"/>
      </rPr>
      <t>INDIRECT COST</t>
    </r>
  </si>
  <si>
    <r>
      <rPr>
        <b/>
        <sz val="15"/>
        <color theme="0"/>
        <rFont val="Century Gothic"/>
        <family val="2"/>
      </rPr>
      <t xml:space="preserve">Section 12:  </t>
    </r>
    <r>
      <rPr>
        <b/>
        <u/>
        <sz val="15"/>
        <color theme="0"/>
        <rFont val="Century Gothic"/>
        <family val="2"/>
      </rPr>
      <t>CONSULTANT / CONTRACTOR</t>
    </r>
  </si>
  <si>
    <r>
      <rPr>
        <b/>
        <sz val="15"/>
        <color theme="0"/>
        <rFont val="Century Gothic"/>
        <family val="2"/>
      </rPr>
      <t xml:space="preserve">Section 13:  </t>
    </r>
    <r>
      <rPr>
        <b/>
        <u/>
        <sz val="15"/>
        <color theme="0"/>
        <rFont val="Century Gothic"/>
        <family val="2"/>
      </rPr>
      <t>PERSONNEL</t>
    </r>
  </si>
  <si>
    <r>
      <rPr>
        <b/>
        <sz val="15"/>
        <color theme="0"/>
        <rFont val="Century Gothic"/>
        <family val="2"/>
      </rPr>
      <t xml:space="preserve">Section 14:  </t>
    </r>
    <r>
      <rPr>
        <b/>
        <u/>
        <sz val="15"/>
        <color theme="0"/>
        <rFont val="Century Gothic"/>
        <family val="2"/>
      </rPr>
      <t>MATCH</t>
    </r>
  </si>
  <si>
    <t>Section 3:  AUTHORIZED AGENT CONTACT INFORMATION</t>
  </si>
  <si>
    <t>Section 4:  PROJECT LEDGER</t>
  </si>
  <si>
    <r>
      <rPr>
        <b/>
        <sz val="15"/>
        <color theme="0"/>
        <rFont val="Century Gothic"/>
        <family val="2"/>
      </rPr>
      <t xml:space="preserve">Section 9:  </t>
    </r>
    <r>
      <rPr>
        <b/>
        <u/>
        <sz val="15"/>
        <color theme="0"/>
        <rFont val="Century Gothic"/>
        <family val="2"/>
      </rPr>
      <t>EXERCISE</t>
    </r>
  </si>
  <si>
    <t>Section 15:  AUTHORIZED AGENT</t>
  </si>
  <si>
    <t>Section 16:  ICR SUMMARY</t>
  </si>
  <si>
    <t>6.  Performance /
Budget Period:</t>
  </si>
  <si>
    <t>1a. UEI:</t>
  </si>
  <si>
    <t>2a. UEI:</t>
  </si>
  <si>
    <t>Emergency Management Performance Grant</t>
  </si>
  <si>
    <t>G. Total Cost</t>
  </si>
  <si>
    <t>Point of Contact (POC)
Name</t>
  </si>
  <si>
    <t>ALN</t>
  </si>
  <si>
    <t>MISCELLANEOUS</t>
  </si>
  <si>
    <t>CDFA</t>
  </si>
  <si>
    <t>97.042 (EMPG)</t>
  </si>
  <si>
    <t>97.067 (HSGP)</t>
  </si>
  <si>
    <t>97.008 (NSGP)</t>
  </si>
  <si>
    <t>EMPG  97.042</t>
  </si>
  <si>
    <t>Ctrl + Shift + I</t>
  </si>
  <si>
    <t>Resets information on top of each tab to reflect name, FIPS, subaward number, POP dates from Face Sheet</t>
  </si>
  <si>
    <t>WORKBOOK Named Ranges</t>
  </si>
  <si>
    <t>Award</t>
  </si>
  <si>
    <r>
      <t xml:space="preserve">This worksheet provides instructions on how to complete the </t>
    </r>
    <r>
      <rPr>
        <b/>
        <sz val="12"/>
        <rFont val="Century Gothic"/>
        <family val="2"/>
      </rPr>
      <t>FY 2022</t>
    </r>
    <r>
      <rPr>
        <sz val="12"/>
        <rFont val="Century Gothic"/>
        <family val="2"/>
      </rPr>
      <t xml:space="preserve"> </t>
    </r>
    <r>
      <rPr>
        <b/>
        <sz val="12"/>
        <rFont val="Century Gothic"/>
        <family val="2"/>
      </rPr>
      <t>Financial Management Forms Workbook (FMFW), EMPG v.22</t>
    </r>
    <r>
      <rPr>
        <sz val="12"/>
        <rFont val="Century Gothic"/>
        <family val="2"/>
      </rPr>
      <t>.</t>
    </r>
    <r>
      <rPr>
        <b/>
        <sz val="12"/>
        <rFont val="Century Gothic"/>
        <family val="2"/>
      </rPr>
      <t xml:space="preserve"> </t>
    </r>
    <r>
      <rPr>
        <sz val="12"/>
        <rFont val="Century Gothic"/>
        <family val="2"/>
      </rPr>
      <t xml:space="preserve">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t>
    </r>
  </si>
  <si>
    <t>1a. Unique Entity Identifier (UEI)</t>
  </si>
  <si>
    <r>
      <t xml:space="preserve">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t>
    </r>
    <r>
      <rPr>
        <b/>
        <u/>
        <sz val="12"/>
        <rFont val="Century Gothic"/>
        <family val="2"/>
      </rPr>
      <t>Unique Entity Identifier Update | GSA</t>
    </r>
    <r>
      <rPr>
        <sz val="12"/>
        <rFont val="Century Gothic"/>
        <family val="2"/>
      </rPr>
      <t>.</t>
    </r>
  </si>
  <si>
    <t>Ctrl + Shift + L</t>
  </si>
  <si>
    <t>Breaks all links to external sources.</t>
  </si>
  <si>
    <t>Excel 2010/2013/2016/2019/365</t>
  </si>
  <si>
    <t>Validate Worksheet</t>
  </si>
  <si>
    <t>Black Font</t>
  </si>
  <si>
    <t>Red Strikethrough</t>
  </si>
  <si>
    <t>Blue Font</t>
  </si>
  <si>
    <t>Sort (A-Z)</t>
  </si>
  <si>
    <t xml:space="preserve">Sorts table by project letter, from A to Z.  </t>
  </si>
  <si>
    <t>Spellcheck</t>
  </si>
  <si>
    <t>Spellchecks the worksheet.</t>
  </si>
  <si>
    <t>Clear Filters</t>
  </si>
  <si>
    <t>Clears all filters applied to any of the tables.</t>
  </si>
  <si>
    <t>Calculate M&amp;A</t>
  </si>
  <si>
    <t>Restores formulas and formatting to default values in the appropriate cells.  This macro does not erase data.</t>
  </si>
  <si>
    <r>
      <t>Use the Grant Subaward Face Sheet to apply for grant programs. Each grant program requires its own separate Grant Subaward Face Sheet.  Please convert the Grant Subaward Face Sheet to PDF in portrait format and provide a digital signature from the authorized official.</t>
    </r>
    <r>
      <rPr>
        <b/>
        <sz val="12"/>
        <color rgb="FFFF0000"/>
        <rFont val="Century Gothic"/>
        <family val="2"/>
      </rPr>
      <t xml:space="preserve"> The use of white out, tape, or digital redaction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</si>
  <si>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Enter the Name and Title of Authorized Agent. Sign and date.</t>
  </si>
  <si>
    <t>2022-0005</t>
  </si>
  <si>
    <t>Total M&amp;A Expended</t>
  </si>
  <si>
    <t>% Total M&amp;A Exp of Total Exp</t>
  </si>
  <si>
    <t>2a. Unique Entity Identifier (UEI)</t>
  </si>
  <si>
    <t>INDIRECT COSTS - SUMMARY RECAP OF COSTS CLAIMED</t>
  </si>
  <si>
    <t>Salutation</t>
  </si>
  <si>
    <t>Address</t>
  </si>
  <si>
    <r>
      <rPr>
        <b/>
        <u/>
        <sz val="18"/>
        <color theme="1"/>
        <rFont val="Century Gothic"/>
        <family val="2"/>
      </rPr>
      <t>NOTE</t>
    </r>
    <r>
      <rPr>
        <sz val="18"/>
        <color theme="1"/>
        <rFont val="Century Gothic"/>
        <family val="2"/>
      </rPr>
      <t xml:space="preserve">:  Authorized Agents must be designated, by name or title, in the Governing Body Resolution.  </t>
    </r>
    <r>
      <rPr>
        <u/>
        <sz val="18"/>
        <color theme="1"/>
        <rFont val="Century Gothic"/>
        <family val="2"/>
      </rPr>
      <t>Modifications will require additional documentation</t>
    </r>
    <r>
      <rPr>
        <sz val="18"/>
        <color theme="1"/>
        <rFont val="Century Gothic"/>
        <family val="2"/>
      </rPr>
      <t>.</t>
    </r>
  </si>
  <si>
    <t xml:space="preserve">Calculates maximum allowable M&amp;A based on total cost of all non-M&amp;A projects.  </t>
  </si>
  <si>
    <r>
      <t xml:space="preserve">1) From the menu bar, click on TOOLS &gt; MACRO &gt; SECURITY.
2) From SECURITY LEVEL tab, select the MEDIUM.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a prompt. </t>
    </r>
  </si>
  <si>
    <t>FUNDING SOURCE</t>
  </si>
  <si>
    <t>Request Number</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</si>
  <si>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the Assurances/Certifications, and any attached Special Conditions.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</si>
  <si>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7920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</si>
</sst>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lt;=9999999]###\-####;\(###\)\ ###\-####"/>
    <numFmt numFmtId="168" formatCode="[$-409]mmmm\ d\,\ yyyy;@"/>
    <numFmt numFmtId="169" formatCode="mm/dd/yy;@"/>
    <numFmt numFmtId="170" formatCode="[$-F800]dddd\,\ mmmm\ dd\,\ yyyy"/>
    <numFmt numFmtId="171" formatCode="&quot;$&quot;#,##0"/>
    <numFmt numFmtId="172" formatCode="00000\-0000"/>
    <numFmt numFmtId="173" formatCode="0."/>
    <numFmt numFmtId="174" formatCode="0;\-0;;@"/>
    <numFmt numFmtId="175" formatCode="000\-00000"/>
    <numFmt numFmtId="176" formatCode="0.0%"/>
    <numFmt numFmtId="177" formatCode="0000\-0000"/>
    <numFmt numFmtId="178" formatCode="00\-0000000"/>
    <numFmt numFmtId="179" formatCode="&quot;$&quot;#,##0;[Red]\ \-&quot;$&quot;#,##0"/>
    <numFmt numFmtId="180" formatCode="#,##0;[Red]\ \-#,##0"/>
    <numFmt numFmtId="181" formatCode="&quot;$&quot;#,##0;[Red]\-&quot;$&quot;#,##0"/>
    <numFmt numFmtId="182" formatCode="000\-00000\-00"/>
    <numFmt numFmtId="183" formatCode="00"/>
    <numFmt numFmtId="184" formatCode="mmmm\ d\,\ yyyy"/>
    <numFmt numFmtId="185" formatCode="#;[Red]\-#"/>
    <numFmt numFmtId="186" formatCode="00000"/>
  </numFmts>
  <fonts count="106" x14ac:knownFonts="1">
    <font>
      <sz val="10"/>
      <name val="Arial"/>
    </font>
    <font>
      <sz val="10"/>
      <name val="Arial"/>
      <family val="2"/>
    </font>
    <font>
      <sz val="8"/>
      <name val="Arial"/>
      <family val="2"/>
    </font>
    <font>
      <sz val="10"/>
      <name val="Tahoma"/>
      <family val="2"/>
    </font>
    <font>
      <sz val="11"/>
      <name val="Tahoma"/>
      <family val="2"/>
    </font>
    <font>
      <sz val="10"/>
      <name val="Arial"/>
      <family val="2"/>
    </font>
    <font>
      <sz val="11"/>
      <color indexed="12"/>
      <name val="Tahoma"/>
      <family val="2"/>
    </font>
    <font>
      <sz val="12"/>
      <name val="Arial"/>
      <family val="2"/>
    </font>
    <font>
      <b/>
      <sz val="10"/>
      <name val="Arial"/>
      <family val="2"/>
    </font>
    <font>
      <sz val="14"/>
      <name val="Arial"/>
      <family val="2"/>
    </font>
    <font>
      <sz val="10"/>
      <name val="Arial"/>
      <family val="2"/>
    </font>
    <font>
      <b/>
      <sz val="10"/>
      <color indexed="10"/>
      <name val="Arial"/>
      <family val="2"/>
    </font>
    <font>
      <sz val="10"/>
      <name val="Century Gothic"/>
      <family val="2"/>
    </font>
    <font>
      <sz val="11"/>
      <name val="Century Gothic"/>
      <family val="2"/>
    </font>
    <font>
      <sz val="12"/>
      <name val="Century Gothic"/>
      <family val="2"/>
    </font>
    <font>
      <sz val="16"/>
      <name val="Century Gothic"/>
      <family val="2"/>
    </font>
    <font>
      <b/>
      <sz val="12"/>
      <name val="Century Gothic"/>
      <family val="2"/>
    </font>
    <font>
      <sz val="14"/>
      <name val="Century Gothic"/>
      <family val="2"/>
    </font>
    <font>
      <sz val="17"/>
      <name val="Century Gothic"/>
      <family val="2"/>
    </font>
    <font>
      <sz val="18"/>
      <name val="Century Gothic"/>
      <family val="2"/>
    </font>
    <font>
      <b/>
      <sz val="16"/>
      <name val="Century Gothic"/>
      <family val="2"/>
    </font>
    <font>
      <b/>
      <sz val="14"/>
      <name val="Century Gothic"/>
      <family val="2"/>
    </font>
    <font>
      <sz val="11"/>
      <color indexed="1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b/>
      <sz val="12"/>
      <color rgb="FFFF0000"/>
      <name val="Century Gothic"/>
      <family val="2"/>
    </font>
    <font>
      <sz val="10"/>
      <color rgb="FFFF0000"/>
      <name val="Century Gothic"/>
      <family val="2"/>
    </font>
    <font>
      <sz val="10"/>
      <name val="Calibri"/>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u/>
      <sz val="12"/>
      <name val="Century Gothic"/>
      <family val="2"/>
    </font>
    <font>
      <sz val="12"/>
      <color indexed="9"/>
      <name val="Century Gothic"/>
      <family val="2"/>
    </font>
    <font>
      <b/>
      <u/>
      <sz val="12"/>
      <name val="Century Gothic"/>
      <family val="2"/>
    </font>
    <font>
      <b/>
      <i/>
      <sz val="12"/>
      <name val="Century Gothic"/>
      <family val="2"/>
    </font>
    <font>
      <i/>
      <sz val="12"/>
      <name val="Century Gothic"/>
      <family val="2"/>
    </font>
    <font>
      <b/>
      <sz val="13"/>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5"/>
      <color indexed="9"/>
      <name val="Century Gothic"/>
      <family val="2"/>
    </font>
    <font>
      <b/>
      <u/>
      <sz val="15"/>
      <color indexed="9"/>
      <name val="Century Gothic"/>
      <family val="2"/>
    </font>
    <font>
      <sz val="15"/>
      <name val="Century Gothic"/>
      <family val="2"/>
    </font>
    <font>
      <sz val="13"/>
      <name val="Century Gothic"/>
      <family val="2"/>
    </font>
    <font>
      <b/>
      <u/>
      <sz val="15"/>
      <color theme="0"/>
      <name val="Century Gothic"/>
      <family val="2"/>
    </font>
    <font>
      <b/>
      <sz val="15"/>
      <color theme="0"/>
      <name val="Century Gothic"/>
      <family val="2"/>
    </font>
    <font>
      <b/>
      <sz val="17"/>
      <name val="Century Gothic"/>
      <family val="2"/>
    </font>
    <font>
      <sz val="12"/>
      <color theme="0"/>
      <name val="Century Gothic"/>
      <family val="2"/>
    </font>
    <font>
      <sz val="16"/>
      <color theme="0"/>
      <name val="Century Gothic"/>
      <family val="2"/>
    </font>
    <font>
      <sz val="10"/>
      <color theme="0"/>
      <name val="Century Gothic"/>
      <family val="2"/>
    </font>
    <font>
      <u/>
      <sz val="12"/>
      <color rgb="FF0070C0"/>
      <name val="Century Gothic"/>
      <family val="2"/>
    </font>
    <font>
      <u/>
      <sz val="12"/>
      <color rgb="FF0000FF"/>
      <name val="Century Gothic"/>
      <family val="2"/>
    </font>
    <font>
      <sz val="14"/>
      <color indexed="12"/>
      <name val="Century Gothic"/>
      <family val="2"/>
    </font>
    <font>
      <sz val="10"/>
      <color theme="0"/>
      <name val="Tahoma"/>
      <family val="2"/>
    </font>
    <font>
      <b/>
      <sz val="13"/>
      <color theme="1"/>
      <name val="Century Gothic"/>
      <family val="2"/>
    </font>
    <font>
      <b/>
      <u/>
      <sz val="12"/>
      <color rgb="FF0125BF"/>
      <name val="Century Gothic"/>
      <family val="2"/>
    </font>
    <font>
      <b/>
      <sz val="16"/>
      <color theme="1"/>
      <name val="Century Gothic"/>
      <family val="2"/>
    </font>
    <font>
      <b/>
      <sz val="20"/>
      <color theme="1"/>
      <name val="Century Gothic"/>
      <family val="2"/>
    </font>
    <font>
      <b/>
      <sz val="20"/>
      <color theme="0"/>
      <name val="Century Gothic"/>
      <family val="2"/>
    </font>
    <font>
      <b/>
      <sz val="22"/>
      <color theme="1"/>
      <name val="Century Gothic"/>
      <family val="2"/>
    </font>
    <font>
      <b/>
      <sz val="16"/>
      <color theme="7" tint="0.59996337778862885"/>
      <name val="Century Gothic"/>
      <family val="2"/>
    </font>
    <font>
      <sz val="16"/>
      <color theme="3" tint="0.59996337778862885"/>
      <name val="Century Gothic"/>
      <family val="2"/>
    </font>
    <font>
      <b/>
      <sz val="14"/>
      <color theme="1"/>
      <name val="Century Gothic"/>
      <family val="2"/>
    </font>
    <font>
      <b/>
      <sz val="16"/>
      <color theme="2" tint="-0.249977111117893"/>
      <name val="Century Gothic"/>
      <family val="2"/>
    </font>
    <font>
      <sz val="16"/>
      <color rgb="FFE7A56F"/>
      <name val="Century Gothic"/>
      <family val="2"/>
    </font>
    <font>
      <b/>
      <sz val="16"/>
      <color rgb="FFE7A56F"/>
      <name val="Century Gothic"/>
      <family val="2"/>
    </font>
    <font>
      <b/>
      <sz val="11"/>
      <name val="Arial"/>
      <family val="2"/>
    </font>
    <font>
      <sz val="14"/>
      <color theme="1"/>
      <name val="Century Gothic"/>
      <family val="2"/>
    </font>
    <font>
      <sz val="16"/>
      <color theme="1"/>
      <name val="Century Gothic"/>
      <family val="2"/>
    </font>
    <font>
      <sz val="12"/>
      <color theme="1"/>
      <name val="Century Gothic"/>
      <family val="2"/>
    </font>
    <font>
      <sz val="11"/>
      <color theme="1"/>
      <name val="Century Gothic"/>
      <family val="2"/>
    </font>
    <font>
      <b/>
      <sz val="11"/>
      <color theme="1"/>
      <name val="Century Gothic"/>
      <family val="2"/>
    </font>
    <font>
      <sz val="8"/>
      <name val="Arial"/>
      <family val="2"/>
    </font>
    <font>
      <sz val="10"/>
      <color theme="1"/>
      <name val="Century Gothic"/>
      <family val="2"/>
    </font>
    <font>
      <sz val="10"/>
      <color theme="1"/>
      <name val="Tahoma"/>
      <family val="2"/>
    </font>
    <font>
      <b/>
      <sz val="12"/>
      <color theme="1"/>
      <name val="Century Gothic"/>
      <family val="2"/>
    </font>
    <font>
      <sz val="13"/>
      <color theme="1"/>
      <name val="Century Gothic"/>
      <family val="2"/>
    </font>
    <font>
      <sz val="13"/>
      <color rgb="FF000000"/>
      <name val="Century Gothic"/>
      <family val="2"/>
    </font>
    <font>
      <sz val="12"/>
      <color rgb="FF000000"/>
      <name val="Century Gothic"/>
      <family val="2"/>
    </font>
    <font>
      <sz val="14"/>
      <color rgb="FF000000"/>
      <name val="Century Gothic"/>
      <family val="2"/>
    </font>
    <font>
      <b/>
      <sz val="14"/>
      <color rgb="FF000000"/>
      <name val="Century Gothic"/>
      <family val="2"/>
    </font>
    <font>
      <sz val="16"/>
      <color rgb="FF000000"/>
      <name val="Century Gothic"/>
      <family val="2"/>
    </font>
    <font>
      <u/>
      <sz val="14"/>
      <color rgb="FF000000"/>
      <name val="Century Gothic"/>
      <family val="2"/>
    </font>
    <font>
      <b/>
      <sz val="18"/>
      <color theme="1"/>
      <name val="Century Gothic"/>
      <family val="2"/>
    </font>
    <font>
      <b/>
      <u/>
      <sz val="18"/>
      <color theme="1"/>
      <name val="Century Gothic"/>
      <family val="2"/>
    </font>
    <font>
      <sz val="18"/>
      <color theme="1"/>
      <name val="Century Gothic"/>
      <family val="2"/>
    </font>
    <font>
      <b/>
      <sz val="14"/>
      <color rgb="FFAA0000"/>
      <name val="Century Gothic"/>
      <family val="2"/>
    </font>
    <font>
      <b/>
      <sz val="18"/>
      <name val="Century Gothic"/>
      <family val="2"/>
    </font>
    <font>
      <b/>
      <sz val="18"/>
      <color indexed="30"/>
      <name val="Century Gothic"/>
      <family val="2"/>
    </font>
    <font>
      <sz val="14"/>
      <color rgb="FFAA0000"/>
      <name val="Century Gothic"/>
      <family val="2"/>
    </font>
    <font>
      <sz val="14"/>
      <color rgb="FFFF0000"/>
      <name val="Century Gothic"/>
      <family val="2"/>
    </font>
    <font>
      <sz val="14"/>
      <color indexed="10"/>
      <name val="Century Gothic"/>
      <family val="2"/>
    </font>
    <font>
      <i/>
      <sz val="14"/>
      <name val="Century Gothic"/>
      <family val="2"/>
    </font>
    <font>
      <sz val="14"/>
      <color indexed="10"/>
      <name val="Tahoma"/>
      <family val="2"/>
    </font>
    <font>
      <sz val="16"/>
      <color rgb="FFF6ACB7"/>
      <name val="Century Gothic"/>
      <family val="2"/>
    </font>
    <font>
      <b/>
      <sz val="16"/>
      <color rgb="FFF6ACB7"/>
      <name val="Century Gothic"/>
      <family val="2"/>
    </font>
    <font>
      <b/>
      <i/>
      <sz val="16"/>
      <color theme="0"/>
      <name val="Century Gothic"/>
      <family val="2"/>
    </font>
    <font>
      <b/>
      <sz val="15"/>
      <color theme="1"/>
      <name val="Century Gothic"/>
      <family val="2"/>
    </font>
    <font>
      <u/>
      <sz val="18"/>
      <color theme="1"/>
      <name val="Century Gothic"/>
      <family val="2"/>
    </font>
    <font>
      <b/>
      <sz val="14"/>
      <color indexed="81"/>
      <name val="Century Gothic"/>
      <family val="2"/>
    </font>
    <font>
      <sz val="14"/>
      <color indexed="81"/>
      <name val="Century Gothic"/>
      <family val="2"/>
    </font>
    <font>
      <sz val="9"/>
      <color indexed="81"/>
      <name val="Tahoma"/>
      <family val="2"/>
    </font>
  </fonts>
  <fills count="52">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2"/>
        <bgColor indexed="64"/>
      </patternFill>
    </fill>
    <fill>
      <patternFill patternType="solid">
        <fgColor theme="1"/>
        <bgColor indexed="64"/>
      </patternFill>
    </fill>
    <fill>
      <patternFill patternType="solid">
        <fgColor theme="8" tint="0.39997558519241921"/>
        <bgColor indexed="64"/>
      </patternFill>
    </fill>
    <fill>
      <patternFill patternType="solid">
        <fgColor rgb="FF92CDDC"/>
        <bgColor indexed="64"/>
      </patternFill>
    </fill>
    <fill>
      <patternFill patternType="solid">
        <fgColor theme="0" tint="-0.14996795556505021"/>
        <bgColor indexed="64"/>
      </patternFill>
    </fill>
    <fill>
      <patternFill patternType="solid">
        <fgColor rgb="FF7ABAEE"/>
        <bgColor indexed="64"/>
      </patternFill>
    </fill>
    <fill>
      <patternFill patternType="solid">
        <fgColor rgb="FF8DAFFB"/>
        <bgColor indexed="64"/>
      </patternFill>
    </fill>
    <fill>
      <patternFill patternType="solid">
        <fgColor rgb="FFC5B0FA"/>
        <bgColor indexed="64"/>
      </patternFill>
    </fill>
    <fill>
      <patternFill patternType="solid">
        <fgColor rgb="FF76D0B2"/>
        <bgColor indexed="64"/>
      </patternFill>
    </fill>
    <fill>
      <patternFill patternType="solid">
        <fgColor rgb="FFEEA0A0"/>
        <bgColor indexed="64"/>
      </patternFill>
    </fill>
    <fill>
      <patternFill patternType="solid">
        <fgColor rgb="FF92D050"/>
        <bgColor indexed="64"/>
      </patternFill>
    </fill>
    <fill>
      <patternFill patternType="solid">
        <fgColor rgb="FFB3EFD7"/>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66FFCC"/>
        <bgColor indexed="64"/>
      </patternFill>
    </fill>
    <fill>
      <patternFill patternType="solid">
        <fgColor rgb="FFFF6600"/>
        <bgColor indexed="64"/>
      </patternFill>
    </fill>
    <fill>
      <patternFill patternType="solid">
        <fgColor theme="9" tint="0.79998168889431442"/>
        <bgColor indexed="64"/>
      </patternFill>
    </fill>
    <fill>
      <patternFill patternType="solid">
        <fgColor rgb="FFA6CAAA"/>
        <bgColor indexed="64"/>
      </patternFill>
    </fill>
    <fill>
      <patternFill patternType="solid">
        <fgColor rgb="FFF6E6A0"/>
        <bgColor indexed="64"/>
      </patternFill>
    </fill>
    <fill>
      <patternFill patternType="solid">
        <fgColor rgb="FFF6ACB7"/>
        <bgColor indexed="64"/>
      </patternFill>
    </fill>
    <fill>
      <patternFill patternType="solid">
        <fgColor indexed="44"/>
        <bgColor indexed="64"/>
      </patternFill>
    </fill>
    <fill>
      <patternFill patternType="solid">
        <fgColor rgb="FF93EC8C"/>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2F75B5"/>
        <bgColor indexed="64"/>
      </patternFill>
    </fill>
    <fill>
      <patternFill patternType="solid">
        <fgColor rgb="FFD6DCE4"/>
        <bgColor indexed="64"/>
      </patternFill>
    </fill>
    <fill>
      <patternFill patternType="solid">
        <fgColor rgb="FFF3CB67"/>
        <bgColor indexed="64"/>
      </patternFill>
    </fill>
    <fill>
      <patternFill patternType="solid">
        <fgColor rgb="FF7DBADF"/>
        <bgColor indexed="64"/>
      </patternFill>
    </fill>
    <fill>
      <patternFill patternType="solid">
        <fgColor rgb="FF92B4EA"/>
        <bgColor indexed="64"/>
      </patternFill>
    </fill>
    <fill>
      <patternFill patternType="solid">
        <fgColor rgb="FF99CFB5"/>
        <bgColor indexed="64"/>
      </patternFill>
    </fill>
    <fill>
      <patternFill patternType="solid">
        <fgColor rgb="FF81CCDB"/>
        <bgColor indexed="64"/>
      </patternFill>
    </fill>
    <fill>
      <patternFill patternType="solid">
        <fgColor rgb="FFDE9ED0"/>
        <bgColor indexed="64"/>
      </patternFill>
    </fill>
    <fill>
      <patternFill patternType="solid">
        <fgColor rgb="FF96C9F8"/>
        <bgColor indexed="64"/>
      </patternFill>
    </fill>
    <fill>
      <patternFill patternType="solid">
        <fgColor rgb="FFCC3300"/>
        <bgColor indexed="64"/>
      </patternFill>
    </fill>
    <fill>
      <patternFill patternType="solid">
        <fgColor theme="5" tint="0.39994506668294322"/>
        <bgColor indexed="64"/>
      </patternFill>
    </fill>
    <fill>
      <patternFill patternType="solid">
        <fgColor rgb="FFF7A765"/>
        <bgColor indexed="64"/>
      </patternFill>
    </fill>
    <fill>
      <patternFill patternType="solid">
        <fgColor rgb="FFC598F2"/>
        <bgColor indexed="64"/>
      </patternFill>
    </fill>
    <fill>
      <patternFill patternType="solid">
        <fgColor rgb="FFD98C5D"/>
        <bgColor indexed="64"/>
      </patternFill>
    </fill>
    <fill>
      <patternFill patternType="solid">
        <fgColor rgb="FFFFF2CC"/>
        <bgColor indexed="64"/>
      </patternFill>
    </fill>
  </fills>
  <borders count="66">
    <border>
      <left/>
      <right/>
      <top/>
      <bottom/>
      <diagonal/>
    </border>
    <border>
      <left style="thin">
        <color indexed="64"/>
      </left>
      <right style="thin">
        <color indexed="64"/>
      </right>
      <top/>
      <bottom/>
      <diagonal/>
    </border>
    <border>
      <left/>
      <right/>
      <top style="medium">
        <color indexed="64"/>
      </top>
      <bottom/>
      <diagonal/>
    </border>
    <border>
      <left/>
      <right style="thin">
        <color rgb="FF17375D"/>
      </right>
      <top/>
      <bottom/>
      <diagonal/>
    </border>
    <border>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auto="1"/>
      </bottom>
      <diagonal/>
    </border>
    <border>
      <left style="thin">
        <color indexed="64"/>
      </left>
      <right/>
      <top style="medium">
        <color indexed="64"/>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style="medium">
        <color indexed="64"/>
      </bottom>
      <diagonal/>
    </border>
    <border>
      <left/>
      <right/>
      <top/>
      <bottom style="medium">
        <color rgb="FF0000FF"/>
      </bottom>
      <diagonal/>
    </border>
    <border>
      <left/>
      <right/>
      <top style="medium">
        <color rgb="FF0000FF"/>
      </top>
      <bottom/>
      <diagonal/>
    </border>
    <border>
      <left style="thin">
        <color rgb="FF17375D"/>
      </left>
      <right style="thin">
        <color rgb="FF17375D"/>
      </right>
      <top style="thin">
        <color auto="1"/>
      </top>
      <bottom style="thin">
        <color rgb="FF17375D"/>
      </bottom>
      <diagonal/>
    </border>
    <border>
      <left style="thin">
        <color rgb="FF17375D"/>
      </left>
      <right style="thin">
        <color rgb="FF17375D"/>
      </right>
      <top style="thin">
        <color rgb="FF17375D"/>
      </top>
      <bottom style="thin">
        <color rgb="FF17375D"/>
      </bottom>
      <diagonal/>
    </border>
    <border>
      <left style="thin">
        <color rgb="FF17375D"/>
      </left>
      <right style="thin">
        <color rgb="FF17375D"/>
      </right>
      <top style="thin">
        <color rgb="FF17375D"/>
      </top>
      <bottom style="thin">
        <color auto="1"/>
      </bottom>
      <diagonal/>
    </border>
    <border>
      <left style="thin">
        <color auto="1"/>
      </left>
      <right style="thin">
        <color auto="1"/>
      </right>
      <top style="thin">
        <color indexed="64"/>
      </top>
      <bottom style="double">
        <color indexed="64"/>
      </bottom>
      <diagonal/>
    </border>
    <border>
      <left style="thin">
        <color rgb="FF17375D"/>
      </left>
      <right/>
      <top style="thin">
        <color auto="1"/>
      </top>
      <bottom style="thin">
        <color rgb="FF17375D"/>
      </bottom>
      <diagonal/>
    </border>
    <border>
      <left/>
      <right style="thin">
        <color indexed="64"/>
      </right>
      <top style="thin">
        <color auto="1"/>
      </top>
      <bottom style="thin">
        <color rgb="FF17375D"/>
      </bottom>
      <diagonal/>
    </border>
  </borders>
  <cellStyleXfs count="230">
    <xf numFmtId="0" fontId="0"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8" fillId="0" borderId="0" applyNumberFormat="0" applyFill="0" applyBorder="0" applyAlignment="0" applyProtection="0">
      <alignment vertical="top"/>
      <protection locked="0"/>
    </xf>
    <xf numFmtId="0" fontId="5" fillId="0" borderId="0"/>
    <xf numFmtId="0" fontId="5" fillId="0" borderId="0"/>
    <xf numFmtId="0" fontId="49"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applyNumberFormat="0" applyFill="0" applyProtection="0">
      <alignment vertical="top"/>
    </xf>
    <xf numFmtId="0" fontId="31" fillId="13" borderId="0">
      <alignment vertical="center" wrapText="1"/>
    </xf>
    <xf numFmtId="0" fontId="32" fillId="0" borderId="0" applyNumberFormat="0" applyFill="0" applyBorder="0" applyProtection="0">
      <alignment horizontal="center" vertical="center"/>
    </xf>
    <xf numFmtId="0" fontId="61" fillId="0" borderId="0" applyNumberFormat="0" applyFill="0" applyAlignment="0" applyProtection="0"/>
    <xf numFmtId="0" fontId="1" fillId="0" borderId="0"/>
  </cellStyleXfs>
  <cellXfs count="858">
    <xf numFmtId="0" fontId="0" fillId="0" borderId="0" xfId="0"/>
    <xf numFmtId="0" fontId="3" fillId="0" borderId="0" xfId="0" applyFont="1" applyFill="1" applyBorder="1" applyProtection="1"/>
    <xf numFmtId="0" fontId="12" fillId="0" borderId="0" xfId="0" applyFont="1" applyBorder="1"/>
    <xf numFmtId="0" fontId="12" fillId="0" borderId="0" xfId="0" applyFont="1"/>
    <xf numFmtId="0" fontId="4" fillId="0" borderId="0" xfId="0" applyFont="1" applyProtection="1"/>
    <xf numFmtId="0" fontId="3" fillId="0" borderId="0" xfId="0" applyFont="1" applyAlignment="1" applyProtection="1">
      <alignment horizontal="center" vertical="center"/>
    </xf>
    <xf numFmtId="0" fontId="3" fillId="0" borderId="0" xfId="0" applyFont="1" applyProtection="1"/>
    <xf numFmtId="0" fontId="3" fillId="0" borderId="0" xfId="0" applyNumberFormat="1" applyFont="1" applyProtection="1"/>
    <xf numFmtId="14" fontId="3" fillId="0" borderId="0" xfId="0" applyNumberFormat="1" applyFont="1" applyProtection="1"/>
    <xf numFmtId="172" fontId="17" fillId="5" borderId="4" xfId="83" applyNumberFormat="1" applyFont="1" applyFill="1" applyBorder="1" applyAlignment="1" applyProtection="1">
      <alignment horizontal="left"/>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2" fillId="0" borderId="0" xfId="83" applyFont="1" applyProtection="1">
      <protection hidden="1"/>
    </xf>
    <xf numFmtId="0" fontId="46" fillId="0" borderId="0" xfId="83" applyFont="1" applyProtection="1">
      <protection hidden="1"/>
    </xf>
    <xf numFmtId="0" fontId="47" fillId="0" borderId="0" xfId="83" applyFont="1" applyProtection="1">
      <protection hidden="1"/>
    </xf>
    <xf numFmtId="0" fontId="12" fillId="0" borderId="0" xfId="83" applyFont="1" applyAlignment="1" applyProtection="1">
      <alignment wrapText="1"/>
      <protection hidden="1"/>
    </xf>
    <xf numFmtId="0" fontId="12" fillId="0" borderId="0" xfId="83" applyFont="1" applyFill="1" applyProtection="1">
      <protection hidden="1"/>
    </xf>
    <xf numFmtId="0" fontId="12" fillId="0" borderId="0" xfId="83" applyFont="1" applyFill="1" applyBorder="1" applyProtection="1">
      <protection hidden="1"/>
    </xf>
    <xf numFmtId="0" fontId="46" fillId="0" borderId="0" xfId="83" applyFont="1" applyBorder="1" applyAlignment="1" applyProtection="1">
      <alignment vertical="center"/>
      <protection hidden="1"/>
    </xf>
    <xf numFmtId="0" fontId="12" fillId="0" borderId="0" xfId="83" applyFont="1" applyBorder="1" applyProtection="1">
      <protection hidden="1"/>
    </xf>
    <xf numFmtId="0" fontId="47" fillId="0" borderId="0" xfId="83" applyFont="1" applyBorder="1" applyProtection="1">
      <protection hidden="1"/>
    </xf>
    <xf numFmtId="0" fontId="12" fillId="0" borderId="0" xfId="83" applyFont="1" applyAlignment="1" applyProtection="1">
      <alignment vertical="center"/>
      <protection hidden="1"/>
    </xf>
    <xf numFmtId="0" fontId="46" fillId="0" borderId="0" xfId="83" applyFont="1" applyAlignment="1" applyProtection="1">
      <alignment vertical="center"/>
      <protection hidden="1"/>
    </xf>
    <xf numFmtId="0" fontId="46" fillId="0" borderId="0" xfId="83" applyFont="1" applyFill="1" applyBorder="1" applyAlignment="1" applyProtection="1">
      <alignment vertical="center"/>
      <protection hidden="1"/>
    </xf>
    <xf numFmtId="0" fontId="46" fillId="0" borderId="0" xfId="83" applyFont="1" applyBorder="1" applyProtection="1">
      <protection hidden="1"/>
    </xf>
    <xf numFmtId="0" fontId="47" fillId="0" borderId="0" xfId="83" applyFont="1" applyFill="1" applyBorder="1" applyProtection="1">
      <protection hidden="1"/>
    </xf>
    <xf numFmtId="0" fontId="46" fillId="0" borderId="0" xfId="83" applyFont="1" applyFill="1" applyProtection="1">
      <protection hidden="1"/>
    </xf>
    <xf numFmtId="0" fontId="47" fillId="0" borderId="0" xfId="83" applyFont="1" applyFill="1" applyProtection="1">
      <protection hidden="1"/>
    </xf>
    <xf numFmtId="0" fontId="28" fillId="0" borderId="0" xfId="83" applyFont="1" applyFill="1" applyProtection="1">
      <protection hidden="1"/>
    </xf>
    <xf numFmtId="0" fontId="46" fillId="0" borderId="0" xfId="83" applyFont="1" applyFill="1" applyAlignment="1" applyProtection="1">
      <alignment vertical="center"/>
      <protection hidden="1"/>
    </xf>
    <xf numFmtId="0" fontId="14" fillId="0" borderId="0" xfId="0" applyFont="1" applyProtection="1"/>
    <xf numFmtId="0" fontId="0" fillId="0" borderId="0" xfId="0" applyProtection="1"/>
    <xf numFmtId="0" fontId="14" fillId="0" borderId="0" xfId="0" applyFont="1" applyAlignment="1" applyProtection="1"/>
    <xf numFmtId="0" fontId="16" fillId="0" borderId="13" xfId="83" applyFont="1" applyBorder="1" applyAlignment="1" applyProtection="1">
      <alignment horizontal="center" vertical="center" wrapText="1"/>
    </xf>
    <xf numFmtId="0" fontId="14" fillId="0" borderId="14" xfId="83" applyFont="1" applyBorder="1" applyAlignment="1" applyProtection="1">
      <alignment horizontal="left" vertical="center" wrapText="1" indent="1"/>
    </xf>
    <xf numFmtId="0" fontId="16" fillId="0" borderId="17" xfId="83" applyFont="1" applyBorder="1" applyAlignment="1" applyProtection="1">
      <alignment horizontal="center" vertical="center" wrapText="1"/>
    </xf>
    <xf numFmtId="0" fontId="14" fillId="0" borderId="16" xfId="83" applyFont="1" applyBorder="1" applyAlignment="1" applyProtection="1">
      <alignment horizontal="left" vertical="center" wrapText="1" indent="1"/>
    </xf>
    <xf numFmtId="0" fontId="14" fillId="0" borderId="13" xfId="83" applyFont="1" applyFill="1" applyBorder="1" applyAlignment="1" applyProtection="1">
      <alignment horizontal="left" vertical="center" indent="2"/>
    </xf>
    <xf numFmtId="0" fontId="14" fillId="0" borderId="14" xfId="83" applyFont="1" applyFill="1" applyBorder="1" applyAlignment="1" applyProtection="1">
      <alignment horizontal="left" vertical="center" indent="1"/>
    </xf>
    <xf numFmtId="0" fontId="14" fillId="0" borderId="14" xfId="83" applyFont="1" applyFill="1" applyBorder="1" applyAlignment="1" applyProtection="1">
      <alignment horizontal="left" vertical="center" wrapText="1" indent="1"/>
    </xf>
    <xf numFmtId="0" fontId="14" fillId="0" borderId="17" xfId="83" applyFont="1" applyFill="1" applyBorder="1" applyAlignment="1" applyProtection="1">
      <alignment horizontal="left" vertical="center" indent="2"/>
    </xf>
    <xf numFmtId="0" fontId="14" fillId="0" borderId="16" xfId="83" applyFont="1" applyFill="1" applyBorder="1" applyAlignment="1" applyProtection="1">
      <alignment horizontal="left" vertical="center" indent="1"/>
    </xf>
    <xf numFmtId="0" fontId="14" fillId="0" borderId="13" xfId="83" applyFont="1" applyBorder="1" applyAlignment="1" applyProtection="1">
      <alignment vertical="center" wrapText="1"/>
    </xf>
    <xf numFmtId="0" fontId="14" fillId="0" borderId="13" xfId="83" applyFont="1" applyFill="1" applyBorder="1" applyAlignment="1" applyProtection="1">
      <alignment vertical="center" wrapText="1"/>
    </xf>
    <xf numFmtId="0" fontId="14" fillId="0" borderId="17" xfId="83" applyFont="1" applyBorder="1" applyAlignment="1" applyProtection="1">
      <alignment vertical="center" wrapText="1"/>
    </xf>
    <xf numFmtId="0" fontId="14" fillId="0" borderId="13" xfId="83" applyFont="1" applyFill="1" applyBorder="1" applyAlignment="1" applyProtection="1">
      <alignment horizontal="left" vertical="center" wrapText="1" indent="2"/>
    </xf>
    <xf numFmtId="0" fontId="14" fillId="0" borderId="17" xfId="83" applyFont="1" applyFill="1" applyBorder="1" applyAlignment="1" applyProtection="1">
      <alignment horizontal="left" vertical="center" wrapText="1" indent="2"/>
    </xf>
    <xf numFmtId="0" fontId="14" fillId="0" borderId="14" xfId="83" applyFont="1" applyBorder="1" applyAlignment="1" applyProtection="1">
      <alignment horizontal="left" vertical="center" indent="1"/>
    </xf>
    <xf numFmtId="0" fontId="14" fillId="0" borderId="27" xfId="83" applyFont="1" applyFill="1" applyBorder="1" applyAlignment="1" applyProtection="1">
      <alignment horizontal="left" vertical="center" indent="2"/>
    </xf>
    <xf numFmtId="0" fontId="14" fillId="0" borderId="28" xfId="83" applyFont="1" applyBorder="1" applyAlignment="1" applyProtection="1">
      <alignment horizontal="left" vertical="center" indent="1"/>
    </xf>
    <xf numFmtId="0" fontId="14" fillId="0" borderId="28" xfId="83" applyFont="1" applyBorder="1" applyAlignment="1" applyProtection="1">
      <alignment horizontal="left" vertical="top" wrapText="1" indent="1"/>
    </xf>
    <xf numFmtId="0" fontId="14" fillId="0" borderId="28" xfId="83" applyFont="1" applyBorder="1" applyAlignment="1" applyProtection="1">
      <alignment horizontal="left" vertical="center" wrapText="1" indent="1"/>
    </xf>
    <xf numFmtId="0" fontId="14" fillId="0" borderId="26" xfId="83" applyFont="1" applyFill="1" applyBorder="1" applyAlignment="1" applyProtection="1">
      <alignment horizontal="left" vertical="center" indent="2"/>
    </xf>
    <xf numFmtId="0" fontId="14" fillId="0" borderId="25" xfId="83" applyFont="1" applyBorder="1" applyAlignment="1" applyProtection="1">
      <alignment horizontal="left" vertical="center" wrapText="1" indent="1"/>
    </xf>
    <xf numFmtId="0" fontId="14" fillId="0" borderId="15" xfId="83" applyFont="1" applyBorder="1" applyAlignment="1" applyProtection="1">
      <alignment horizontal="left" vertical="center" wrapText="1" indent="1"/>
    </xf>
    <xf numFmtId="0" fontId="14" fillId="0" borderId="14" xfId="80" applyFont="1" applyBorder="1" applyAlignment="1" applyProtection="1">
      <alignment horizontal="left" vertical="center" wrapText="1" indent="1"/>
    </xf>
    <xf numFmtId="0" fontId="14" fillId="0" borderId="16" xfId="83" applyFont="1" applyBorder="1" applyAlignment="1" applyProtection="1">
      <alignment horizontal="left" vertical="center" indent="1"/>
    </xf>
    <xf numFmtId="0" fontId="14" fillId="0" borderId="14" xfId="83" applyFont="1" applyFill="1" applyBorder="1" applyAlignment="1" applyProtection="1">
      <alignment horizontal="left" vertical="top" indent="1"/>
    </xf>
    <xf numFmtId="0" fontId="14" fillId="0" borderId="16" xfId="83" applyFont="1" applyBorder="1" applyAlignment="1" applyProtection="1">
      <alignment horizontal="left" vertical="top" indent="1"/>
    </xf>
    <xf numFmtId="0" fontId="14" fillId="0" borderId="21" xfId="83" applyFont="1" applyFill="1" applyBorder="1" applyAlignment="1" applyProtection="1">
      <alignment horizontal="left" vertical="center" indent="2"/>
    </xf>
    <xf numFmtId="0" fontId="14" fillId="0" borderId="22" xfId="83" applyFont="1" applyBorder="1" applyAlignment="1" applyProtection="1">
      <alignment horizontal="left" vertical="center" indent="1"/>
    </xf>
    <xf numFmtId="0" fontId="14" fillId="0" borderId="0" xfId="0" applyFont="1" applyProtection="1">
      <protection locked="0"/>
    </xf>
    <xf numFmtId="0" fontId="17" fillId="0" borderId="0" xfId="0" applyFont="1" applyProtection="1">
      <protection locked="0"/>
    </xf>
    <xf numFmtId="0" fontId="56" fillId="0" borderId="0" xfId="0" applyFont="1" applyProtection="1">
      <protection locked="0"/>
    </xf>
    <xf numFmtId="0" fontId="4" fillId="0" borderId="0" xfId="0" applyFont="1" applyProtection="1">
      <protection locked="0"/>
    </xf>
    <xf numFmtId="0" fontId="4" fillId="0" borderId="0" xfId="0" applyFont="1" applyFill="1" applyProtection="1">
      <protection locked="0"/>
    </xf>
    <xf numFmtId="0" fontId="3" fillId="0" borderId="0" xfId="0" applyFont="1" applyProtection="1">
      <protection locked="0"/>
    </xf>
    <xf numFmtId="0" fontId="24" fillId="0" borderId="0" xfId="0" applyFont="1" applyProtection="1">
      <protection locked="0"/>
    </xf>
    <xf numFmtId="0" fontId="3" fillId="0" borderId="0" xfId="0" applyFont="1" applyBorder="1" applyProtection="1">
      <protection locked="0"/>
    </xf>
    <xf numFmtId="0" fontId="6" fillId="0" borderId="0" xfId="0" applyFont="1" applyProtection="1">
      <protection locked="0"/>
    </xf>
    <xf numFmtId="0" fontId="12" fillId="0" borderId="0" xfId="0" applyFont="1" applyFill="1" applyBorder="1" applyProtection="1">
      <protection locked="0"/>
    </xf>
    <xf numFmtId="0" fontId="12" fillId="0" borderId="0" xfId="0" applyFont="1" applyProtection="1">
      <protection locked="0"/>
    </xf>
    <xf numFmtId="0" fontId="15" fillId="0" borderId="0" xfId="0" applyFont="1" applyFill="1" applyBorder="1" applyProtection="1">
      <protection locked="0"/>
    </xf>
    <xf numFmtId="0" fontId="13" fillId="0" borderId="0" xfId="0" applyFont="1" applyFill="1" applyBorder="1" applyProtection="1">
      <protection locked="0"/>
    </xf>
    <xf numFmtId="0" fontId="13" fillId="0" borderId="0" xfId="0" applyFont="1" applyProtection="1">
      <protection locked="0"/>
    </xf>
    <xf numFmtId="0" fontId="29" fillId="0" borderId="0" xfId="0" applyFont="1" applyProtection="1">
      <protection locked="0"/>
    </xf>
    <xf numFmtId="0" fontId="14" fillId="0" borderId="27" xfId="83" applyFont="1" applyFill="1" applyBorder="1" applyAlignment="1" applyProtection="1">
      <alignment horizontal="left" vertical="center" indent="2"/>
      <protection hidden="1"/>
    </xf>
    <xf numFmtId="0" fontId="14" fillId="0" borderId="28" xfId="83" applyFont="1" applyBorder="1" applyAlignment="1" applyProtection="1">
      <alignment horizontal="left" vertical="center" indent="1"/>
      <protection hidden="1"/>
    </xf>
    <xf numFmtId="0" fontId="14" fillId="0" borderId="28" xfId="83" applyFont="1" applyBorder="1" applyAlignment="1" applyProtection="1">
      <alignment horizontal="left" vertical="center" wrapText="1" indent="1"/>
      <protection hidden="1"/>
    </xf>
    <xf numFmtId="0" fontId="14" fillId="0" borderId="28" xfId="83" applyFont="1" applyBorder="1" applyAlignment="1" applyProtection="1">
      <alignment horizontal="left" vertical="top" wrapText="1" indent="1"/>
      <protection hidden="1"/>
    </xf>
    <xf numFmtId="0" fontId="14" fillId="0" borderId="28" xfId="80" applyFont="1" applyBorder="1" applyAlignment="1" applyProtection="1">
      <alignment horizontal="left" vertical="center" indent="1"/>
      <protection hidden="1"/>
    </xf>
    <xf numFmtId="0" fontId="14" fillId="0" borderId="30" xfId="83" applyFont="1" applyFill="1" applyBorder="1" applyAlignment="1" applyProtection="1">
      <alignment horizontal="left" vertical="center" indent="2"/>
      <protection hidden="1"/>
    </xf>
    <xf numFmtId="0" fontId="14" fillId="0" borderId="29" xfId="83" applyFont="1" applyBorder="1" applyAlignment="1" applyProtection="1">
      <alignment horizontal="left" vertical="center" wrapText="1" indent="1"/>
      <protection hidden="1"/>
    </xf>
    <xf numFmtId="0" fontId="35" fillId="0" borderId="14" xfId="80" applyFont="1" applyBorder="1" applyAlignment="1" applyProtection="1">
      <alignment horizontal="left" vertical="center" wrapText="1" indent="1"/>
    </xf>
    <xf numFmtId="168" fontId="17" fillId="5" borderId="4" xfId="83" applyNumberFormat="1" applyFont="1" applyFill="1" applyBorder="1" applyAlignment="1" applyProtection="1">
      <alignment horizontal="center"/>
      <protection locked="0"/>
    </xf>
    <xf numFmtId="0" fontId="25" fillId="0" borderId="0" xfId="228" applyFont="1" applyFill="1" applyBorder="1" applyAlignment="1" applyProtection="1">
      <alignment vertical="center"/>
    </xf>
    <xf numFmtId="0" fontId="61" fillId="0" borderId="0" xfId="228" applyFill="1" applyBorder="1" applyAlignment="1" applyProtection="1">
      <alignment vertical="center"/>
    </xf>
    <xf numFmtId="0" fontId="3" fillId="0" borderId="0" xfId="0" applyFont="1" applyFill="1" applyBorder="1" applyProtection="1">
      <protection locked="0"/>
    </xf>
    <xf numFmtId="0" fontId="61" fillId="0" borderId="0" xfId="228" applyFill="1" applyBorder="1" applyAlignment="1" applyProtection="1"/>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xf>
    <xf numFmtId="0" fontId="70" fillId="0" borderId="0" xfId="0" applyFont="1" applyFill="1" applyAlignment="1">
      <alignment vertical="center"/>
    </xf>
    <xf numFmtId="0" fontId="0" fillId="0" borderId="20" xfId="0" applyBorder="1" applyAlignment="1">
      <alignment horizontal="center" vertical="center"/>
    </xf>
    <xf numFmtId="0" fontId="1" fillId="0" borderId="20" xfId="0" applyFont="1" applyBorder="1" applyAlignment="1">
      <alignment horizontal="center"/>
    </xf>
    <xf numFmtId="0" fontId="0" fillId="0" borderId="20" xfId="0" applyBorder="1" applyAlignment="1">
      <alignment horizontal="center"/>
    </xf>
    <xf numFmtId="0" fontId="0" fillId="0" borderId="0" xfId="0"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xf numFmtId="0" fontId="8" fillId="0" borderId="0" xfId="0" applyFont="1" applyFill="1" applyBorder="1" applyAlignment="1">
      <alignment horizontal="center"/>
    </xf>
    <xf numFmtId="0" fontId="0" fillId="0" borderId="0" xfId="0"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8" fillId="8" borderId="41" xfId="0" applyFont="1" applyFill="1" applyBorder="1" applyAlignment="1">
      <alignment horizontal="center" vertical="center"/>
    </xf>
    <xf numFmtId="0" fontId="3" fillId="0" borderId="42" xfId="83" applyFont="1" applyFill="1" applyBorder="1" applyAlignment="1">
      <alignment horizontal="center" vertical="center"/>
    </xf>
    <xf numFmtId="0" fontId="3" fillId="0" borderId="42" xfId="207" applyFont="1" applyFill="1" applyBorder="1" applyAlignment="1">
      <alignment horizontal="center" vertical="center"/>
    </xf>
    <xf numFmtId="0" fontId="3" fillId="0" borderId="43" xfId="83" applyFont="1" applyFill="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8" fillId="8" borderId="34" xfId="0" applyFont="1" applyFill="1" applyBorder="1" applyAlignment="1">
      <alignment horizontal="center"/>
    </xf>
    <xf numFmtId="0" fontId="8" fillId="8" borderId="44" xfId="0" applyFont="1" applyFill="1" applyBorder="1" applyAlignment="1">
      <alignment horizontal="center"/>
    </xf>
    <xf numFmtId="0" fontId="8" fillId="8" borderId="35" xfId="0" applyFont="1" applyFill="1" applyBorder="1" applyAlignment="1">
      <alignment horizontal="center"/>
    </xf>
    <xf numFmtId="0" fontId="0" fillId="0" borderId="37"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1"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8" fillId="8" borderId="35" xfId="0" applyFont="1" applyFill="1" applyBorder="1" applyAlignment="1">
      <alignment horizontal="center" vertical="center"/>
    </xf>
    <xf numFmtId="0" fontId="1" fillId="0" borderId="39"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5" xfId="0" applyBorder="1" applyAlignment="1">
      <alignment horizontal="center"/>
    </xf>
    <xf numFmtId="0" fontId="8" fillId="8" borderId="34" xfId="0" applyFont="1" applyFill="1" applyBorder="1" applyAlignment="1">
      <alignment horizontal="center" vertical="center"/>
    </xf>
    <xf numFmtId="0" fontId="1" fillId="0" borderId="0" xfId="0" applyFont="1" applyBorder="1" applyAlignment="1">
      <alignment horizontal="center" vertical="center"/>
    </xf>
    <xf numFmtId="0" fontId="8" fillId="0" borderId="0" xfId="0" applyFont="1" applyFill="1" applyBorder="1" applyAlignment="1"/>
    <xf numFmtId="0" fontId="8" fillId="8" borderId="48" xfId="0" applyFont="1" applyFill="1" applyBorder="1" applyAlignment="1">
      <alignment horizontal="center"/>
    </xf>
    <xf numFmtId="0" fontId="8" fillId="8" borderId="49" xfId="0" applyFont="1" applyFill="1" applyBorder="1" applyAlignment="1">
      <alignment horizontal="center"/>
    </xf>
    <xf numFmtId="0" fontId="8" fillId="26" borderId="50" xfId="0" applyFont="1" applyFill="1" applyBorder="1" applyAlignment="1">
      <alignment horizontal="center"/>
    </xf>
    <xf numFmtId="0" fontId="8" fillId="8" borderId="10" xfId="0" applyFont="1" applyFill="1" applyBorder="1" applyAlignment="1">
      <alignment horizontal="center"/>
    </xf>
    <xf numFmtId="0" fontId="8" fillId="8" borderId="50" xfId="0" applyFont="1" applyFill="1" applyBorder="1" applyAlignment="1">
      <alignment horizontal="center" vertical="center"/>
    </xf>
    <xf numFmtId="0" fontId="70" fillId="0" borderId="0" xfId="0" applyFont="1" applyFill="1" applyBorder="1" applyAlignment="1">
      <alignment vertical="center"/>
    </xf>
    <xf numFmtId="0" fontId="1" fillId="0" borderId="0" xfId="0" applyFont="1" applyFill="1" applyBorder="1"/>
    <xf numFmtId="0" fontId="0" fillId="0" borderId="38" xfId="0" applyFill="1" applyBorder="1" applyAlignment="1">
      <alignment horizontal="center" vertical="center"/>
    </xf>
    <xf numFmtId="0" fontId="1" fillId="0" borderId="39" xfId="0" applyFont="1" applyFill="1" applyBorder="1" applyAlignment="1">
      <alignment horizontal="center" vertical="center"/>
    </xf>
    <xf numFmtId="0" fontId="1" fillId="0" borderId="0" xfId="0" applyFont="1" applyFill="1" applyBorder="1" applyAlignment="1">
      <alignment horizontal="center"/>
    </xf>
    <xf numFmtId="0" fontId="1" fillId="0" borderId="43" xfId="0" applyFont="1" applyFill="1" applyBorder="1" applyAlignment="1">
      <alignment horizontal="center" vertical="center"/>
    </xf>
    <xf numFmtId="0" fontId="1" fillId="0" borderId="39" xfId="0" applyFont="1" applyFill="1" applyBorder="1"/>
    <xf numFmtId="0" fontId="8" fillId="8" borderId="41" xfId="0" applyFont="1" applyFill="1" applyBorder="1" applyAlignment="1">
      <alignment horizontal="center"/>
    </xf>
    <xf numFmtId="0" fontId="1" fillId="0" borderId="38" xfId="0" applyFont="1" applyBorder="1" applyAlignment="1">
      <alignment horizontal="center"/>
    </xf>
    <xf numFmtId="0" fontId="1" fillId="0" borderId="43" xfId="0" applyFont="1" applyFill="1" applyBorder="1" applyAlignment="1">
      <alignment horizontal="center"/>
    </xf>
    <xf numFmtId="0" fontId="1" fillId="0" borderId="0" xfId="0" applyFont="1" applyBorder="1" applyAlignment="1">
      <alignment horizontal="center"/>
    </xf>
    <xf numFmtId="0" fontId="8" fillId="0" borderId="0" xfId="0" applyFont="1" applyFill="1" applyBorder="1" applyAlignment="1">
      <alignment horizontal="center" vertical="center"/>
    </xf>
    <xf numFmtId="0" fontId="1" fillId="0" borderId="38" xfId="0" applyFont="1" applyFill="1" applyBorder="1" applyAlignment="1">
      <alignment horizontal="center"/>
    </xf>
    <xf numFmtId="0" fontId="1" fillId="0" borderId="39" xfId="0" applyFont="1" applyFill="1" applyBorder="1" applyAlignment="1">
      <alignment horizontal="center"/>
    </xf>
    <xf numFmtId="0" fontId="1" fillId="0" borderId="45" xfId="0" applyFont="1" applyFill="1" applyBorder="1" applyAlignment="1">
      <alignment horizontal="center"/>
    </xf>
    <xf numFmtId="0" fontId="0" fillId="0" borderId="42" xfId="0" applyBorder="1" applyAlignment="1">
      <alignment horizontal="center" vertical="center"/>
    </xf>
    <xf numFmtId="0" fontId="0" fillId="0" borderId="43" xfId="0" applyBorder="1" applyAlignment="1">
      <alignment horizontal="center" vertical="center"/>
    </xf>
    <xf numFmtId="0" fontId="1" fillId="0" borderId="42" xfId="0" applyFont="1" applyBorder="1" applyAlignment="1">
      <alignment horizontal="center"/>
    </xf>
    <xf numFmtId="0" fontId="1" fillId="0" borderId="43" xfId="0" applyFont="1" applyBorder="1" applyAlignment="1">
      <alignment horizontal="center"/>
    </xf>
    <xf numFmtId="0" fontId="8" fillId="8" borderId="50" xfId="0" applyFont="1" applyFill="1" applyBorder="1" applyAlignment="1">
      <alignment horizontal="center"/>
    </xf>
    <xf numFmtId="0" fontId="70" fillId="0" borderId="0" xfId="0" applyFont="1" applyBorder="1" applyAlignment="1">
      <alignment vertical="center"/>
    </xf>
    <xf numFmtId="0" fontId="1" fillId="0" borderId="37" xfId="0" applyFont="1" applyFill="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1" fillId="0" borderId="45" xfId="0" applyFont="1" applyBorder="1" applyAlignment="1">
      <alignment horizontal="center" vertical="center"/>
    </xf>
    <xf numFmtId="0" fontId="1" fillId="0" borderId="20" xfId="0" applyFont="1" applyBorder="1" applyAlignment="1">
      <alignment horizontal="center" vertical="center"/>
    </xf>
    <xf numFmtId="0" fontId="0" fillId="0" borderId="57" xfId="0" applyBorder="1" applyAlignment="1">
      <alignment horizontal="center" vertical="center"/>
    </xf>
    <xf numFmtId="0" fontId="4" fillId="0" borderId="0" xfId="0" applyFont="1" applyAlignment="1" applyProtection="1">
      <alignment vertical="center"/>
      <protection locked="0"/>
    </xf>
    <xf numFmtId="0" fontId="2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3" fillId="0" borderId="0" xfId="0" applyFont="1" applyAlignment="1" applyProtection="1">
      <protection locked="0"/>
    </xf>
    <xf numFmtId="0" fontId="3" fillId="0" borderId="0" xfId="0" applyFont="1" applyAlignment="1" applyProtection="1">
      <alignment vertical="center"/>
      <protection locked="0"/>
    </xf>
    <xf numFmtId="0" fontId="58" fillId="4" borderId="32" xfId="0" applyFont="1" applyFill="1" applyBorder="1" applyAlignment="1" applyProtection="1">
      <alignment horizontal="center" vertical="center" wrapText="1"/>
      <protection locked="0"/>
    </xf>
    <xf numFmtId="0" fontId="66" fillId="4" borderId="29" xfId="0" applyNumberFormat="1" applyFont="1" applyFill="1" applyBorder="1" applyAlignment="1" applyProtection="1">
      <alignment vertical="center" wrapText="1"/>
      <protection locked="0"/>
    </xf>
    <xf numFmtId="181" fontId="57" fillId="14" borderId="29" xfId="0" applyNumberFormat="1" applyFont="1" applyFill="1" applyBorder="1" applyAlignment="1" applyProtection="1">
      <alignment horizontal="center" vertical="center" wrapText="1"/>
      <protection locked="0"/>
    </xf>
    <xf numFmtId="0" fontId="80" fillId="0" borderId="20" xfId="0" applyFont="1" applyBorder="1" applyAlignment="1" applyProtection="1">
      <alignment wrapText="1"/>
      <protection locked="0"/>
    </xf>
    <xf numFmtId="0" fontId="17" fillId="0" borderId="4" xfId="0" applyFont="1" applyBorder="1" applyAlignment="1" applyProtection="1">
      <alignment wrapText="1"/>
      <protection locked="0"/>
    </xf>
    <xf numFmtId="0" fontId="80" fillId="0" borderId="0" xfId="0" applyFont="1" applyBorder="1" applyAlignment="1" applyProtection="1">
      <alignment wrapText="1"/>
      <protection locked="0"/>
    </xf>
    <xf numFmtId="0" fontId="81" fillId="0" borderId="20" xfId="0" applyFont="1" applyBorder="1" applyAlignment="1" applyProtection="1">
      <alignment horizontal="center" vertical="center" wrapText="1"/>
      <protection locked="0"/>
    </xf>
    <xf numFmtId="0" fontId="82" fillId="0" borderId="0" xfId="0" applyFont="1" applyProtection="1"/>
    <xf numFmtId="0" fontId="81" fillId="0" borderId="20" xfId="0" applyFont="1" applyBorder="1" applyAlignment="1" applyProtection="1">
      <alignment wrapText="1"/>
      <protection locked="0"/>
    </xf>
    <xf numFmtId="0" fontId="81" fillId="0" borderId="20" xfId="0" applyFont="1" applyFill="1" applyBorder="1" applyAlignment="1" applyProtection="1">
      <alignment horizontal="center" vertical="center" wrapText="1"/>
      <protection locked="0"/>
    </xf>
    <xf numFmtId="0" fontId="81" fillId="0" borderId="20" xfId="1" applyNumberFormat="1" applyFont="1" applyFill="1" applyBorder="1" applyAlignment="1" applyProtection="1">
      <alignment horizontal="center" vertical="center" wrapText="1"/>
      <protection locked="0"/>
    </xf>
    <xf numFmtId="49" fontId="81" fillId="0" borderId="20" xfId="1" applyNumberFormat="1" applyFont="1" applyFill="1" applyBorder="1" applyAlignment="1" applyProtection="1">
      <alignment horizontal="center" vertical="center" wrapText="1"/>
      <protection locked="0"/>
    </xf>
    <xf numFmtId="14" fontId="81" fillId="0" borderId="20" xfId="1" applyNumberFormat="1" applyFont="1" applyFill="1" applyBorder="1" applyAlignment="1" applyProtection="1">
      <alignment horizontal="center" vertical="center" wrapText="1"/>
      <protection locked="0"/>
    </xf>
    <xf numFmtId="180" fontId="85" fillId="0" borderId="20" xfId="0" applyNumberFormat="1" applyFont="1" applyFill="1" applyBorder="1" applyAlignment="1" applyProtection="1">
      <alignment horizontal="center" vertical="center" wrapText="1"/>
      <protection locked="0"/>
    </xf>
    <xf numFmtId="180" fontId="85" fillId="0" borderId="20" xfId="1" applyNumberFormat="1" applyFont="1" applyFill="1" applyBorder="1" applyAlignment="1">
      <alignment horizontal="center" vertical="center" wrapText="1"/>
    </xf>
    <xf numFmtId="0" fontId="81" fillId="0" borderId="20" xfId="0" applyNumberFormat="1" applyFont="1" applyFill="1" applyBorder="1" applyAlignment="1" applyProtection="1">
      <alignment horizontal="center" vertical="center" wrapText="1"/>
      <protection locked="0"/>
    </xf>
    <xf numFmtId="176" fontId="85" fillId="0" borderId="20" xfId="209" applyNumberFormat="1" applyFont="1" applyFill="1" applyBorder="1" applyAlignment="1">
      <alignment horizontal="center" vertical="center" wrapText="1"/>
    </xf>
    <xf numFmtId="0" fontId="81" fillId="0" borderId="20" xfId="209" applyNumberFormat="1" applyFont="1" applyFill="1" applyBorder="1" applyAlignment="1" applyProtection="1">
      <alignment horizontal="center" vertical="center" wrapText="1"/>
      <protection locked="0"/>
    </xf>
    <xf numFmtId="180" fontId="85" fillId="0" borderId="20" xfId="1" applyNumberFormat="1" applyFont="1" applyFill="1" applyBorder="1" applyAlignment="1" applyProtection="1">
      <alignment horizontal="center" vertical="center" wrapText="1"/>
      <protection locked="0"/>
    </xf>
    <xf numFmtId="164" fontId="81" fillId="0" borderId="20" xfId="1" applyNumberFormat="1" applyFont="1" applyFill="1" applyBorder="1" applyAlignment="1" applyProtection="1">
      <alignment horizontal="center" vertical="center" wrapText="1"/>
      <protection locked="0"/>
    </xf>
    <xf numFmtId="9" fontId="81" fillId="0" borderId="20" xfId="1" applyNumberFormat="1" applyFont="1" applyFill="1" applyBorder="1" applyAlignment="1" applyProtection="1">
      <alignment horizontal="center" vertical="center" wrapText="1"/>
      <protection locked="0"/>
    </xf>
    <xf numFmtId="1" fontId="81" fillId="0" borderId="20" xfId="1" applyNumberFormat="1" applyFont="1" applyFill="1" applyBorder="1" applyAlignment="1" applyProtection="1">
      <alignment horizontal="center" vertical="center" wrapText="1"/>
      <protection locked="0"/>
    </xf>
    <xf numFmtId="166" fontId="81" fillId="0" borderId="20" xfId="1" applyNumberFormat="1" applyFont="1" applyFill="1" applyBorder="1" applyAlignment="1" applyProtection="1">
      <alignment horizontal="center" vertical="center" wrapText="1"/>
      <protection locked="0"/>
    </xf>
    <xf numFmtId="166" fontId="81" fillId="0" borderId="20" xfId="0" applyNumberFormat="1" applyFont="1" applyFill="1" applyBorder="1" applyAlignment="1" applyProtection="1">
      <alignment horizontal="center" vertical="center" wrapText="1"/>
      <protection locked="0"/>
    </xf>
    <xf numFmtId="10" fontId="81" fillId="0" borderId="20" xfId="1" applyNumberFormat="1" applyFont="1" applyFill="1" applyBorder="1" applyAlignment="1" applyProtection="1">
      <alignment horizontal="center" vertical="center" wrapText="1"/>
      <protection locked="0"/>
    </xf>
    <xf numFmtId="180" fontId="85" fillId="0" borderId="20" xfId="1" applyNumberFormat="1" applyFont="1" applyFill="1" applyBorder="1" applyAlignment="1" applyProtection="1">
      <alignment horizontal="center" vertical="center" wrapText="1"/>
    </xf>
    <xf numFmtId="164" fontId="81" fillId="0" borderId="20" xfId="0" applyNumberFormat="1" applyFont="1" applyFill="1" applyBorder="1" applyAlignment="1" applyProtection="1">
      <alignment horizontal="center" vertical="center" wrapText="1"/>
      <protection locked="0"/>
    </xf>
    <xf numFmtId="181" fontId="83" fillId="0" borderId="20" xfId="0" quotePrefix="1" applyNumberFormat="1" applyFont="1" applyBorder="1" applyAlignment="1" applyProtection="1">
      <alignment horizontal="center" vertical="center"/>
      <protection locked="0"/>
    </xf>
    <xf numFmtId="181" fontId="83" fillId="0" borderId="20" xfId="0" quotePrefix="1" applyNumberFormat="1" applyFont="1" applyBorder="1" applyAlignment="1" applyProtection="1">
      <alignment horizontal="center" vertical="center" wrapText="1" shrinkToFit="1"/>
      <protection locked="0"/>
    </xf>
    <xf numFmtId="0" fontId="83" fillId="0" borderId="0" xfId="0" applyFont="1" applyProtection="1">
      <protection locked="0"/>
    </xf>
    <xf numFmtId="180" fontId="85" fillId="0" borderId="20" xfId="0" applyNumberFormat="1" applyFont="1" applyFill="1" applyBorder="1" applyAlignment="1">
      <alignment horizontal="center" vertical="center" wrapText="1"/>
    </xf>
    <xf numFmtId="0" fontId="81" fillId="0" borderId="0" xfId="0" applyNumberFormat="1" applyFont="1" applyFill="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protection locked="0"/>
    </xf>
    <xf numFmtId="180" fontId="85" fillId="0" borderId="0" xfId="1" applyNumberFormat="1" applyFont="1" applyFill="1" applyBorder="1" applyAlignment="1" applyProtection="1">
      <alignment horizontal="center" vertical="center" wrapText="1"/>
      <protection locked="0"/>
    </xf>
    <xf numFmtId="180" fontId="85" fillId="0" borderId="0" xfId="1" applyNumberFormat="1" applyFont="1" applyFill="1" applyBorder="1" applyAlignment="1">
      <alignment horizontal="center" vertical="center" wrapText="1"/>
    </xf>
    <xf numFmtId="0" fontId="12" fillId="0" borderId="0" xfId="0" applyFont="1" applyAlignment="1" applyProtection="1">
      <alignment vertical="center"/>
      <protection hidden="1"/>
    </xf>
    <xf numFmtId="0" fontId="12"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Alignment="1" applyProtection="1">
      <alignment readingOrder="1"/>
      <protection hidden="1"/>
    </xf>
    <xf numFmtId="0" fontId="3" fillId="0" borderId="0" xfId="0" applyFont="1" applyAlignment="1" applyProtection="1">
      <alignment readingOrder="1"/>
      <protection hidden="1"/>
    </xf>
    <xf numFmtId="0" fontId="92" fillId="0" borderId="0" xfId="0" applyFont="1" applyAlignment="1" applyProtection="1">
      <alignment vertical="center" readingOrder="1"/>
      <protection hidden="1"/>
    </xf>
    <xf numFmtId="0" fontId="93" fillId="0" borderId="0" xfId="0" applyFont="1" applyAlignment="1" applyProtection="1">
      <alignment horizontal="center" readingOrder="1"/>
      <protection hidden="1"/>
    </xf>
    <xf numFmtId="0" fontId="14" fillId="0" borderId="0" xfId="0" applyFont="1" applyAlignment="1" applyProtection="1">
      <alignment readingOrder="1"/>
      <protection hidden="1"/>
    </xf>
    <xf numFmtId="0" fontId="14" fillId="0" borderId="0" xfId="0" applyFont="1" applyAlignment="1" applyProtection="1">
      <alignment vertical="center" readingOrder="1"/>
      <protection hidden="1"/>
    </xf>
    <xf numFmtId="0" fontId="14" fillId="0" borderId="0" xfId="0" applyFont="1" applyAlignment="1" applyProtection="1">
      <alignment horizontal="left" vertical="top" wrapText="1" readingOrder="1"/>
      <protection hidden="1"/>
    </xf>
    <xf numFmtId="0" fontId="96" fillId="0" borderId="0" xfId="0" applyFont="1" applyAlignment="1" applyProtection="1">
      <alignment readingOrder="1"/>
      <protection hidden="1"/>
    </xf>
    <xf numFmtId="0" fontId="14" fillId="0" borderId="0" xfId="0" applyFont="1" applyAlignment="1" applyProtection="1">
      <alignment horizontal="left" readingOrder="1"/>
      <protection hidden="1"/>
    </xf>
    <xf numFmtId="0" fontId="12" fillId="0" borderId="0" xfId="0" applyFont="1" applyAlignment="1" applyProtection="1">
      <alignment horizontal="left" readingOrder="1"/>
      <protection hidden="1"/>
    </xf>
    <xf numFmtId="0" fontId="95" fillId="0" borderId="0" xfId="0" applyFont="1" applyAlignment="1" applyProtection="1">
      <alignment horizontal="left" vertical="center"/>
      <protection hidden="1"/>
    </xf>
    <xf numFmtId="0" fontId="97" fillId="0" borderId="0" xfId="0" applyFont="1" applyAlignment="1" applyProtection="1">
      <alignment horizontal="left" vertical="center"/>
      <protection hidden="1"/>
    </xf>
    <xf numFmtId="0" fontId="3" fillId="0" borderId="0" xfId="0" applyFont="1" applyAlignment="1" applyProtection="1">
      <alignment horizontal="left"/>
      <protection hidden="1"/>
    </xf>
    <xf numFmtId="0" fontId="0" fillId="0" borderId="0" xfId="0" applyProtection="1">
      <protection hidden="1"/>
    </xf>
    <xf numFmtId="180" fontId="85" fillId="0" borderId="20" xfId="0" quotePrefix="1" applyNumberFormat="1" applyFont="1" applyFill="1" applyBorder="1" applyAlignment="1" applyProtection="1">
      <alignment horizontal="center" vertical="center" wrapText="1"/>
      <protection locked="0"/>
    </xf>
    <xf numFmtId="180" fontId="85" fillId="0" borderId="20" xfId="1" quotePrefix="1" applyNumberFormat="1" applyFont="1" applyFill="1" applyBorder="1" applyAlignment="1">
      <alignment horizontal="center" vertical="center" wrapText="1"/>
    </xf>
    <xf numFmtId="180" fontId="85" fillId="0" borderId="20" xfId="1" quotePrefix="1" applyNumberFormat="1" applyFont="1" applyFill="1" applyBorder="1" applyAlignment="1" applyProtection="1">
      <alignment horizontal="center" vertical="center" wrapText="1"/>
      <protection locked="0"/>
    </xf>
    <xf numFmtId="0" fontId="83" fillId="0" borderId="20" xfId="0" applyFont="1" applyBorder="1" applyAlignment="1" applyProtection="1">
      <alignment horizontal="center" vertical="center" wrapText="1" shrinkToFit="1"/>
      <protection locked="0"/>
    </xf>
    <xf numFmtId="186" fontId="83" fillId="0" borderId="20" xfId="0" applyNumberFormat="1" applyFont="1" applyBorder="1" applyAlignment="1" applyProtection="1">
      <alignment horizontal="center" vertical="center" wrapText="1" shrinkToFit="1"/>
      <protection locked="0"/>
    </xf>
    <xf numFmtId="167" fontId="83" fillId="0" borderId="20" xfId="0" applyNumberFormat="1" applyFont="1" applyBorder="1" applyAlignment="1" applyProtection="1">
      <alignment horizontal="center" vertical="center" wrapText="1" shrinkToFit="1"/>
      <protection locked="0"/>
    </xf>
    <xf numFmtId="0" fontId="86" fillId="0" borderId="20" xfId="80" applyFont="1" applyBorder="1" applyAlignment="1" applyProtection="1">
      <alignment horizontal="center" vertical="center" wrapText="1" shrinkToFit="1"/>
      <protection locked="0"/>
    </xf>
    <xf numFmtId="0" fontId="81" fillId="0" borderId="0" xfId="1" applyNumberFormat="1" applyFont="1" applyFill="1" applyBorder="1" applyAlignment="1" applyProtection="1">
      <alignment horizontal="center" vertical="center" wrapText="1"/>
      <protection locked="0"/>
    </xf>
    <xf numFmtId="14" fontId="81" fillId="0" borderId="0" xfId="1" applyNumberFormat="1" applyFont="1" applyFill="1" applyBorder="1" applyAlignment="1" applyProtection="1">
      <alignment horizontal="center" vertical="center" wrapText="1"/>
      <protection locked="0"/>
    </xf>
    <xf numFmtId="0" fontId="14" fillId="0" borderId="4" xfId="0" applyFont="1" applyBorder="1" applyAlignment="1" applyProtection="1">
      <alignment vertical="center"/>
    </xf>
    <xf numFmtId="0" fontId="17" fillId="0" borderId="0" xfId="0" applyFont="1" applyFill="1" applyBorder="1" applyAlignment="1">
      <alignment vertical="center"/>
    </xf>
    <xf numFmtId="0" fontId="0" fillId="0" borderId="0" xfId="0"/>
    <xf numFmtId="0" fontId="0" fillId="0" borderId="0" xfId="0" applyBorder="1" applyAlignment="1"/>
    <xf numFmtId="0" fontId="0" fillId="0" borderId="0" xfId="0" applyAlignment="1"/>
    <xf numFmtId="179" fontId="66" fillId="35" borderId="20" xfId="3" applyNumberFormat="1" applyFont="1" applyFill="1" applyBorder="1" applyAlignment="1" applyProtection="1">
      <alignment horizontal="center" vertical="center" wrapText="1" shrinkToFit="1"/>
    </xf>
    <xf numFmtId="179" fontId="21" fillId="35" borderId="20" xfId="3" applyNumberFormat="1" applyFont="1" applyFill="1" applyBorder="1" applyAlignment="1" applyProtection="1">
      <alignment horizontal="center" vertical="center" wrapText="1" shrinkToFit="1"/>
    </xf>
    <xf numFmtId="179" fontId="84" fillId="35" borderId="20" xfId="3" applyNumberFormat="1" applyFont="1" applyFill="1" applyBorder="1" applyAlignment="1" applyProtection="1">
      <alignment horizontal="center" vertical="center" wrapText="1" shrinkToFit="1"/>
      <protection locked="0"/>
    </xf>
    <xf numFmtId="0" fontId="38" fillId="38" borderId="9" xfId="83" applyFont="1" applyFill="1" applyBorder="1" applyAlignment="1" applyProtection="1">
      <alignment horizontal="center" vertical="center"/>
    </xf>
    <xf numFmtId="0" fontId="38" fillId="38" borderId="11" xfId="83" applyFont="1" applyFill="1" applyBorder="1" applyAlignment="1" applyProtection="1">
      <alignment horizontal="center" vertical="center"/>
    </xf>
    <xf numFmtId="174" fontId="17" fillId="0" borderId="20" xfId="0" applyNumberFormat="1" applyFont="1" applyFill="1" applyBorder="1" applyAlignment="1" applyProtection="1">
      <alignment vertical="center"/>
      <protection hidden="1"/>
    </xf>
    <xf numFmtId="174" fontId="21" fillId="9" borderId="20" xfId="0" applyNumberFormat="1" applyFont="1" applyFill="1" applyBorder="1" applyAlignment="1" applyProtection="1">
      <alignment vertical="center"/>
      <protection hidden="1"/>
    </xf>
    <xf numFmtId="174" fontId="15" fillId="9" borderId="20" xfId="0" applyNumberFormat="1" applyFont="1" applyFill="1" applyBorder="1" applyAlignment="1" applyProtection="1">
      <alignment horizontal="center" vertical="center"/>
      <protection locked="0" hidden="1"/>
    </xf>
    <xf numFmtId="0" fontId="14" fillId="0" borderId="28" xfId="83" applyFont="1" applyBorder="1" applyAlignment="1">
      <alignment horizontal="left" vertical="center" indent="1"/>
    </xf>
    <xf numFmtId="0" fontId="14" fillId="0" borderId="29" xfId="83" applyFont="1" applyBorder="1" applyAlignment="1">
      <alignment horizontal="left" vertical="center" indent="1"/>
    </xf>
    <xf numFmtId="0" fontId="60" fillId="39" borderId="20" xfId="228" applyFont="1" applyFill="1" applyBorder="1" applyAlignment="1" applyProtection="1">
      <alignment horizontal="center" vertical="center"/>
      <protection locked="0"/>
    </xf>
    <xf numFmtId="0" fontId="21" fillId="38" borderId="9" xfId="83" applyFont="1" applyFill="1" applyBorder="1" applyAlignment="1" applyProtection="1">
      <alignment horizontal="center" vertical="center"/>
    </xf>
    <xf numFmtId="0" fontId="21" fillId="38" borderId="11" xfId="83" applyFont="1" applyFill="1" applyBorder="1" applyAlignment="1" applyProtection="1">
      <alignment horizontal="center" vertical="center"/>
    </xf>
    <xf numFmtId="177" fontId="21" fillId="0" borderId="20" xfId="83" applyNumberFormat="1" applyFont="1" applyBorder="1" applyAlignment="1" applyProtection="1">
      <alignment horizontal="center" vertical="center"/>
      <protection locked="0"/>
    </xf>
    <xf numFmtId="0" fontId="77" fillId="3" borderId="20" xfId="0" applyNumberFormat="1" applyFont="1" applyFill="1" applyBorder="1" applyAlignment="1">
      <alignment horizontal="center" vertical="center" wrapText="1"/>
    </xf>
    <xf numFmtId="0" fontId="77" fillId="0" borderId="20" xfId="0" applyNumberFormat="1" applyFont="1" applyBorder="1" applyAlignment="1">
      <alignment horizontal="center" vertical="center" wrapText="1"/>
    </xf>
    <xf numFmtId="0" fontId="80" fillId="0" borderId="20" xfId="0" applyFont="1" applyBorder="1" applyAlignment="1" applyProtection="1">
      <alignment horizontal="center" vertical="center" wrapText="1"/>
      <protection locked="0"/>
    </xf>
    <xf numFmtId="0" fontId="58" fillId="34" borderId="20" xfId="0" applyNumberFormat="1" applyFont="1" applyFill="1" applyBorder="1" applyAlignment="1" applyProtection="1">
      <alignment horizontal="center" vertical="center" wrapText="1"/>
      <protection locked="0"/>
    </xf>
    <xf numFmtId="0" fontId="60" fillId="34" borderId="20" xfId="0" applyNumberFormat="1" applyFont="1" applyFill="1" applyBorder="1" applyAlignment="1" applyProtection="1">
      <alignment horizontal="center" vertical="center" wrapText="1"/>
      <protection locked="0"/>
    </xf>
    <xf numFmtId="171" fontId="73" fillId="14" borderId="20" xfId="1" applyNumberFormat="1" applyFont="1" applyFill="1" applyBorder="1" applyAlignment="1" applyProtection="1">
      <alignment horizontal="center" vertical="center" wrapText="1" shrinkToFit="1"/>
      <protection locked="0"/>
    </xf>
    <xf numFmtId="0" fontId="73" fillId="0" borderId="20" xfId="0" applyFont="1" applyBorder="1" applyAlignment="1">
      <alignment horizontal="center" vertical="center" wrapText="1"/>
    </xf>
    <xf numFmtId="0" fontId="73" fillId="0" borderId="20" xfId="1" applyNumberFormat="1" applyFont="1" applyBorder="1" applyAlignment="1">
      <alignment horizontal="center" vertical="center" wrapText="1"/>
    </xf>
    <xf numFmtId="14" fontId="73" fillId="0" borderId="20" xfId="1" applyNumberFormat="1" applyFont="1" applyBorder="1" applyAlignment="1">
      <alignment horizontal="center" vertical="center" wrapText="1"/>
    </xf>
    <xf numFmtId="171" fontId="73" fillId="0" borderId="20" xfId="1" applyNumberFormat="1" applyFont="1" applyBorder="1" applyAlignment="1">
      <alignment horizontal="center" vertical="center" wrapText="1" shrinkToFit="1"/>
    </xf>
    <xf numFmtId="38" fontId="73" fillId="0" borderId="20" xfId="1" applyNumberFormat="1" applyFont="1" applyBorder="1" applyAlignment="1">
      <alignment horizontal="center" vertical="center" wrapText="1" shrinkToFit="1"/>
    </xf>
    <xf numFmtId="0" fontId="58" fillId="20" borderId="20" xfId="0" applyNumberFormat="1" applyFont="1" applyFill="1" applyBorder="1" applyAlignment="1" applyProtection="1">
      <alignment horizontal="center" vertical="center" wrapText="1"/>
      <protection locked="0"/>
    </xf>
    <xf numFmtId="0" fontId="60" fillId="20" borderId="20" xfId="1" applyNumberFormat="1" applyFont="1" applyFill="1" applyBorder="1" applyAlignment="1" applyProtection="1">
      <alignment horizontal="center" vertical="center" wrapText="1" shrinkToFit="1"/>
      <protection locked="0"/>
    </xf>
    <xf numFmtId="0" fontId="73" fillId="14" borderId="20" xfId="1" applyNumberFormat="1" applyFont="1" applyFill="1" applyBorder="1" applyAlignment="1" applyProtection="1">
      <alignment horizontal="center" vertical="center" wrapText="1" shrinkToFit="1"/>
      <protection locked="0"/>
    </xf>
    <xf numFmtId="0" fontId="73" fillId="0" borderId="20" xfId="0" applyNumberFormat="1" applyFont="1" applyBorder="1" applyAlignment="1">
      <alignment horizontal="center" vertical="center" wrapText="1"/>
    </xf>
    <xf numFmtId="0" fontId="73" fillId="0" borderId="20" xfId="1" applyNumberFormat="1" applyFont="1" applyBorder="1" applyAlignment="1">
      <alignment horizontal="center" vertical="center" wrapText="1" shrinkToFit="1"/>
    </xf>
    <xf numFmtId="0" fontId="66" fillId="18" borderId="20" xfId="0" applyFont="1" applyFill="1" applyBorder="1" applyAlignment="1" applyProtection="1">
      <alignment horizontal="center" vertical="center" wrapText="1"/>
      <protection locked="0"/>
    </xf>
    <xf numFmtId="171" fontId="74" fillId="14" borderId="20" xfId="1" applyNumberFormat="1" applyFont="1" applyFill="1" applyBorder="1" applyAlignment="1" applyProtection="1">
      <alignment horizontal="center" vertical="center" wrapText="1"/>
      <protection locked="0"/>
    </xf>
    <xf numFmtId="0" fontId="74" fillId="0" borderId="20" xfId="1" applyNumberFormat="1" applyFont="1" applyBorder="1" applyAlignment="1">
      <alignment horizontal="center" vertical="center" wrapText="1"/>
    </xf>
    <xf numFmtId="0" fontId="74" fillId="0" borderId="20" xfId="1" applyNumberFormat="1" applyFont="1" applyBorder="1" applyAlignment="1">
      <alignment horizontal="center" vertical="center" wrapText="1" shrinkToFit="1"/>
    </xf>
    <xf numFmtId="0" fontId="60" fillId="0" borderId="20" xfId="1" applyNumberFormat="1" applyFont="1" applyBorder="1" applyAlignment="1">
      <alignment horizontal="center" vertical="center" wrapText="1" shrinkToFit="1"/>
    </xf>
    <xf numFmtId="0" fontId="75" fillId="0" borderId="20" xfId="1" applyNumberFormat="1" applyFont="1" applyBorder="1" applyAlignment="1">
      <alignment horizontal="center" vertical="center" wrapText="1"/>
    </xf>
    <xf numFmtId="0" fontId="60" fillId="0" borderId="20" xfId="1" applyNumberFormat="1" applyFont="1" applyBorder="1" applyAlignment="1">
      <alignment horizontal="center" vertical="center" wrapText="1"/>
    </xf>
    <xf numFmtId="0" fontId="74" fillId="0" borderId="20" xfId="0" applyNumberFormat="1" applyFont="1" applyBorder="1" applyAlignment="1">
      <alignment horizontal="center" vertical="center" wrapText="1"/>
    </xf>
    <xf numFmtId="0" fontId="66" fillId="22" borderId="20" xfId="0" applyNumberFormat="1" applyFont="1" applyFill="1" applyBorder="1" applyAlignment="1" applyProtection="1">
      <alignment horizontal="center" vertical="center" wrapText="1"/>
      <protection locked="0"/>
    </xf>
    <xf numFmtId="0" fontId="60" fillId="22" borderId="20" xfId="0" applyNumberFormat="1" applyFont="1" applyFill="1" applyBorder="1" applyAlignment="1" applyProtection="1">
      <alignment horizontal="center" vertical="center" wrapText="1"/>
      <protection locked="0"/>
    </xf>
    <xf numFmtId="0" fontId="58" fillId="19" borderId="20" xfId="0" applyFont="1" applyFill="1" applyBorder="1" applyAlignment="1" applyProtection="1">
      <alignment horizontal="center" vertical="center" wrapText="1"/>
      <protection locked="0"/>
    </xf>
    <xf numFmtId="0" fontId="78" fillId="19" borderId="20" xfId="0" applyFont="1" applyFill="1" applyBorder="1" applyAlignment="1" applyProtection="1">
      <alignment wrapText="1"/>
      <protection locked="0"/>
    </xf>
    <xf numFmtId="0" fontId="73" fillId="0" borderId="20" xfId="0" applyFont="1" applyBorder="1" applyAlignment="1" applyProtection="1">
      <alignment horizontal="center" vertical="center" wrapText="1"/>
      <protection locked="0"/>
    </xf>
    <xf numFmtId="0" fontId="73" fillId="14" borderId="20" xfId="0" applyFont="1" applyFill="1" applyBorder="1" applyAlignment="1">
      <alignment horizontal="center" vertical="center" wrapText="1"/>
    </xf>
    <xf numFmtId="166" fontId="73" fillId="14" borderId="20" xfId="1" applyNumberFormat="1" applyFont="1" applyFill="1" applyBorder="1" applyAlignment="1">
      <alignment horizontal="center" vertical="center" wrapText="1"/>
    </xf>
    <xf numFmtId="166" fontId="73" fillId="14" borderId="20" xfId="0" applyNumberFormat="1" applyFont="1" applyFill="1" applyBorder="1" applyAlignment="1">
      <alignment horizontal="center" vertical="center" wrapText="1"/>
    </xf>
    <xf numFmtId="38" fontId="72" fillId="14" borderId="20" xfId="0" applyNumberFormat="1" applyFont="1" applyFill="1" applyBorder="1" applyAlignment="1">
      <alignment horizontal="center" vertical="center" wrapText="1"/>
    </xf>
    <xf numFmtId="180" fontId="72" fillId="14" borderId="20" xfId="0" applyNumberFormat="1" applyFont="1" applyFill="1" applyBorder="1" applyAlignment="1">
      <alignment horizontal="center" vertical="center" wrapText="1"/>
    </xf>
    <xf numFmtId="180" fontId="72" fillId="14" borderId="20" xfId="1" applyNumberFormat="1" applyFont="1" applyFill="1" applyBorder="1" applyAlignment="1">
      <alignment horizontal="center" vertical="center" wrapText="1"/>
    </xf>
    <xf numFmtId="0" fontId="58" fillId="21" borderId="20" xfId="0" applyNumberFormat="1" applyFont="1" applyFill="1" applyBorder="1" applyAlignment="1" applyProtection="1">
      <alignment horizontal="center" vertical="center" wrapText="1"/>
      <protection locked="0"/>
    </xf>
    <xf numFmtId="0" fontId="60" fillId="21" borderId="20" xfId="1" applyNumberFormat="1" applyFont="1" applyFill="1" applyBorder="1" applyAlignment="1" applyProtection="1">
      <alignment horizontal="center" vertical="center" wrapText="1" shrinkToFit="1"/>
      <protection locked="0"/>
    </xf>
    <xf numFmtId="0" fontId="73" fillId="0" borderId="20" xfId="1" applyNumberFormat="1" applyFont="1" applyBorder="1" applyAlignment="1" applyProtection="1">
      <alignment horizontal="center" vertical="center" wrapText="1"/>
      <protection locked="0"/>
    </xf>
    <xf numFmtId="38" fontId="72" fillId="0" borderId="20" xfId="0" applyNumberFormat="1" applyFont="1" applyBorder="1" applyAlignment="1">
      <alignment horizontal="center" vertical="center" wrapText="1"/>
    </xf>
    <xf numFmtId="38" fontId="72" fillId="0" borderId="20" xfId="1" applyNumberFormat="1" applyFont="1" applyBorder="1" applyAlignment="1">
      <alignment horizontal="center" vertical="center" wrapText="1"/>
    </xf>
    <xf numFmtId="180" fontId="72" fillId="0" borderId="20" xfId="1" applyNumberFormat="1" applyFont="1" applyBorder="1" applyAlignment="1">
      <alignment horizontal="center" vertical="center" wrapText="1"/>
    </xf>
    <xf numFmtId="0" fontId="58" fillId="31" borderId="20" xfId="0" applyNumberFormat="1" applyFont="1" applyFill="1" applyBorder="1" applyAlignment="1" applyProtection="1">
      <alignment horizontal="center" vertical="center" wrapText="1"/>
      <protection locked="0"/>
    </xf>
    <xf numFmtId="0" fontId="60" fillId="31" borderId="20" xfId="1" applyNumberFormat="1" applyFont="1" applyFill="1" applyBorder="1" applyAlignment="1" applyProtection="1">
      <alignment horizontal="center" vertical="center" wrapText="1" shrinkToFit="1"/>
      <protection locked="0"/>
    </xf>
    <xf numFmtId="0" fontId="58" fillId="31" borderId="20" xfId="0" applyFont="1" applyFill="1" applyBorder="1" applyAlignment="1">
      <alignment horizontal="center" vertical="center"/>
    </xf>
    <xf numFmtId="0" fontId="58" fillId="31" borderId="20" xfId="0" applyFont="1" applyFill="1" applyBorder="1" applyAlignment="1">
      <alignment horizontal="center" vertical="center" wrapText="1" shrinkToFit="1"/>
    </xf>
    <xf numFmtId="0" fontId="58" fillId="31" borderId="20" xfId="0" applyFont="1" applyFill="1" applyBorder="1" applyAlignment="1">
      <alignment horizontal="center" vertical="center" wrapText="1"/>
    </xf>
    <xf numFmtId="0" fontId="72" fillId="31" borderId="20" xfId="0" applyFont="1" applyFill="1" applyBorder="1" applyAlignment="1">
      <alignment horizontal="center" textRotation="90" wrapText="1"/>
    </xf>
    <xf numFmtId="0" fontId="72" fillId="31" borderId="20" xfId="0" applyFont="1" applyFill="1" applyBorder="1" applyAlignment="1">
      <alignment horizontal="center" wrapText="1" shrinkToFit="1"/>
    </xf>
    <xf numFmtId="164" fontId="60" fillId="31" borderId="20" xfId="1" applyNumberFormat="1" applyFont="1" applyFill="1" applyBorder="1" applyAlignment="1">
      <alignment horizontal="left" vertical="center" wrapText="1" shrinkToFit="1"/>
    </xf>
    <xf numFmtId="181" fontId="60" fillId="31" borderId="20" xfId="1" applyNumberFormat="1" applyFont="1" applyFill="1" applyBorder="1" applyAlignment="1">
      <alignment horizontal="center" vertical="center" wrapText="1" shrinkToFit="1"/>
    </xf>
    <xf numFmtId="10" fontId="73" fillId="0" borderId="20" xfId="1" applyNumberFormat="1" applyFont="1" applyBorder="1" applyAlignment="1">
      <alignment horizontal="center" vertical="center" wrapText="1"/>
    </xf>
    <xf numFmtId="37" fontId="72" fillId="0" borderId="20" xfId="1" applyNumberFormat="1" applyFont="1" applyBorder="1" applyAlignment="1">
      <alignment horizontal="center" vertical="center" wrapText="1"/>
    </xf>
    <xf numFmtId="0" fontId="58" fillId="32" borderId="20" xfId="0" applyFont="1" applyFill="1" applyBorder="1" applyAlignment="1" applyProtection="1">
      <alignment horizontal="center" vertical="center" wrapText="1"/>
      <protection locked="0"/>
    </xf>
    <xf numFmtId="0" fontId="60" fillId="32" borderId="20" xfId="0" applyFont="1" applyFill="1" applyBorder="1" applyAlignment="1" applyProtection="1">
      <alignment horizontal="center" vertical="center" wrapText="1"/>
      <protection locked="0"/>
    </xf>
    <xf numFmtId="171" fontId="74" fillId="14" borderId="20" xfId="1" applyNumberFormat="1" applyFont="1" applyFill="1" applyBorder="1" applyAlignment="1" applyProtection="1">
      <alignment horizontal="center" vertical="center" wrapText="1" shrinkToFit="1"/>
      <protection locked="0"/>
    </xf>
    <xf numFmtId="0" fontId="74" fillId="0" borderId="20" xfId="0" applyFont="1" applyBorder="1" applyAlignment="1">
      <alignment horizontal="center" vertical="center" wrapText="1"/>
    </xf>
    <xf numFmtId="171" fontId="74" fillId="0" borderId="20" xfId="1" applyNumberFormat="1" applyFont="1" applyBorder="1" applyAlignment="1">
      <alignment horizontal="center" vertical="center" wrapText="1" shrinkToFit="1"/>
    </xf>
    <xf numFmtId="0" fontId="58" fillId="30" borderId="20" xfId="0" applyNumberFormat="1" applyFont="1" applyFill="1" applyBorder="1" applyAlignment="1" applyProtection="1">
      <alignment horizontal="center" vertical="center" wrapText="1"/>
      <protection locked="0"/>
    </xf>
    <xf numFmtId="0" fontId="60" fillId="30" borderId="20" xfId="1" applyNumberFormat="1" applyFont="1" applyFill="1" applyBorder="1" applyAlignment="1" applyProtection="1">
      <alignment horizontal="center" vertical="center" wrapText="1" shrinkToFit="1"/>
      <protection locked="0"/>
    </xf>
    <xf numFmtId="0" fontId="58" fillId="30" borderId="20" xfId="0" applyFont="1" applyFill="1" applyBorder="1" applyAlignment="1">
      <alignment horizontal="center" vertical="center"/>
    </xf>
    <xf numFmtId="0" fontId="58" fillId="30" borderId="20" xfId="0" applyFont="1" applyFill="1" applyBorder="1" applyAlignment="1">
      <alignment horizontal="center" vertical="center" wrapText="1" shrinkToFit="1"/>
    </xf>
    <xf numFmtId="0" fontId="58" fillId="30" borderId="20" xfId="0" applyFont="1" applyFill="1" applyBorder="1" applyAlignment="1">
      <alignment horizontal="center" vertical="center" wrapText="1"/>
    </xf>
    <xf numFmtId="0" fontId="68" fillId="30" borderId="20" xfId="0" applyNumberFormat="1" applyFont="1" applyFill="1" applyBorder="1" applyAlignment="1">
      <alignment horizontal="center" vertical="center" textRotation="90" wrapText="1"/>
    </xf>
    <xf numFmtId="0" fontId="68" fillId="30" borderId="20" xfId="0" applyNumberFormat="1" applyFont="1" applyFill="1" applyBorder="1" applyAlignment="1">
      <alignment horizontal="center" vertical="center" wrapText="1"/>
    </xf>
    <xf numFmtId="0" fontId="68" fillId="30" borderId="20" xfId="0" applyNumberFormat="1" applyFont="1" applyFill="1" applyBorder="1" applyAlignment="1">
      <alignment horizontal="center" vertical="center" wrapText="1" shrinkToFit="1"/>
    </xf>
    <xf numFmtId="0" fontId="69" fillId="30" borderId="20" xfId="1" applyNumberFormat="1" applyFont="1" applyFill="1" applyBorder="1" applyAlignment="1">
      <alignment horizontal="left" vertical="center" wrapText="1" shrinkToFit="1"/>
    </xf>
    <xf numFmtId="164" fontId="67" fillId="30" borderId="20" xfId="1" applyNumberFormat="1" applyFont="1" applyFill="1" applyBorder="1" applyAlignment="1">
      <alignment horizontal="left" vertical="center" wrapText="1" shrinkToFit="1"/>
    </xf>
    <xf numFmtId="181" fontId="60" fillId="30" borderId="20" xfId="1" applyNumberFormat="1" applyFont="1" applyFill="1" applyBorder="1" applyAlignment="1">
      <alignment horizontal="center" vertical="center" wrapText="1" shrinkToFit="1"/>
    </xf>
    <xf numFmtId="185" fontId="60" fillId="30" borderId="20" xfId="1" applyNumberFormat="1" applyFont="1" applyFill="1" applyBorder="1" applyAlignment="1">
      <alignment horizontal="center" vertical="center" wrapText="1" shrinkToFit="1"/>
    </xf>
    <xf numFmtId="0" fontId="58" fillId="16" borderId="20" xfId="0" applyFont="1" applyFill="1" applyBorder="1" applyAlignment="1" applyProtection="1">
      <alignment horizontal="center" vertical="center" wrapText="1"/>
      <protection locked="0"/>
    </xf>
    <xf numFmtId="14" fontId="58" fillId="16" borderId="20" xfId="0" applyNumberFormat="1" applyFont="1" applyFill="1" applyBorder="1" applyAlignment="1" applyProtection="1">
      <alignment horizontal="center" vertical="center" wrapText="1"/>
      <protection locked="0"/>
    </xf>
    <xf numFmtId="164" fontId="60" fillId="16" borderId="20" xfId="61" applyNumberFormat="1" applyFont="1" applyFill="1" applyBorder="1" applyAlignment="1" applyProtection="1">
      <alignment horizontal="center" vertical="center" wrapText="1" shrinkToFit="1"/>
      <protection locked="0"/>
    </xf>
    <xf numFmtId="0" fontId="72" fillId="16" borderId="20" xfId="0" applyFont="1" applyFill="1" applyBorder="1" applyAlignment="1" applyProtection="1">
      <alignment horizontal="center" vertical="center" wrapText="1"/>
      <protection locked="0"/>
    </xf>
    <xf numFmtId="10" fontId="73" fillId="12" borderId="20" xfId="209" applyNumberFormat="1" applyFont="1" applyFill="1" applyBorder="1" applyAlignment="1" applyProtection="1">
      <alignment horizontal="center" vertical="center" wrapText="1" shrinkToFit="1"/>
      <protection locked="0"/>
    </xf>
    <xf numFmtId="0" fontId="73" fillId="12" borderId="20" xfId="0" applyFont="1" applyFill="1" applyBorder="1" applyAlignment="1">
      <alignment horizontal="center" vertical="center" wrapText="1"/>
    </xf>
    <xf numFmtId="0" fontId="73" fillId="12" borderId="20" xfId="0" applyFont="1" applyFill="1" applyBorder="1" applyAlignment="1">
      <alignment horizontal="center" vertical="center" wrapText="1" shrinkToFit="1"/>
    </xf>
    <xf numFmtId="171" fontId="73" fillId="12" borderId="20" xfId="1" applyNumberFormat="1" applyFont="1" applyFill="1" applyBorder="1" applyAlignment="1">
      <alignment horizontal="center" vertical="center" wrapText="1" shrinkToFit="1"/>
    </xf>
    <xf numFmtId="171" fontId="73" fillId="12" borderId="20" xfId="1" applyNumberFormat="1" applyFont="1" applyFill="1" applyBorder="1" applyAlignment="1">
      <alignment horizontal="center" vertical="center" wrapText="1"/>
    </xf>
    <xf numFmtId="38" fontId="73" fillId="12" borderId="20" xfId="1" applyNumberFormat="1" applyFont="1" applyFill="1" applyBorder="1" applyAlignment="1">
      <alignment horizontal="center" vertical="center" wrapText="1" shrinkToFit="1"/>
    </xf>
    <xf numFmtId="10" fontId="73" fillId="12" borderId="20" xfId="209" applyNumberFormat="1" applyFont="1" applyFill="1" applyBorder="1" applyAlignment="1">
      <alignment horizontal="center" vertical="center" wrapText="1" shrinkToFit="1"/>
    </xf>
    <xf numFmtId="0" fontId="58" fillId="39" borderId="20" xfId="0" applyFont="1" applyFill="1" applyBorder="1" applyAlignment="1" applyProtection="1">
      <alignment horizontal="center" vertical="center" wrapText="1" shrinkToFit="1"/>
      <protection locked="0"/>
    </xf>
    <xf numFmtId="0" fontId="66" fillId="39" borderId="20" xfId="0" applyFont="1" applyFill="1" applyBorder="1" applyAlignment="1" applyProtection="1">
      <alignment horizontal="center" vertical="center" wrapText="1" shrinkToFit="1"/>
      <protection locked="0"/>
    </xf>
    <xf numFmtId="0" fontId="66" fillId="39" borderId="28" xfId="0" applyFont="1" applyFill="1" applyBorder="1" applyAlignment="1" applyProtection="1">
      <alignment horizontal="center" vertical="center" wrapText="1" shrinkToFit="1"/>
      <protection locked="0"/>
    </xf>
    <xf numFmtId="0" fontId="81" fillId="0" borderId="28" xfId="0" applyFont="1" applyBorder="1" applyAlignment="1" applyProtection="1">
      <alignment wrapText="1"/>
      <protection locked="0"/>
    </xf>
    <xf numFmtId="0" fontId="66" fillId="39" borderId="20" xfId="0" applyFont="1" applyFill="1" applyBorder="1" applyAlignment="1">
      <alignment horizontal="center" vertical="center"/>
    </xf>
    <xf numFmtId="0" fontId="66" fillId="39" borderId="20" xfId="0" applyFont="1" applyFill="1" applyBorder="1" applyAlignment="1">
      <alignment horizontal="center" vertical="center" wrapText="1" shrinkToFit="1"/>
    </xf>
    <xf numFmtId="0" fontId="83" fillId="0" borderId="20" xfId="0" applyFont="1" applyBorder="1" applyAlignment="1" applyProtection="1">
      <alignment horizontal="left" vertical="center" wrapText="1" indent="1"/>
      <protection locked="0"/>
    </xf>
    <xf numFmtId="181" fontId="83" fillId="0" borderId="20" xfId="0" quotePrefix="1" applyNumberFormat="1" applyFont="1" applyBorder="1" applyAlignment="1" applyProtection="1">
      <alignment horizontal="center" vertical="center" wrapText="1" shrinkToFit="1"/>
    </xf>
    <xf numFmtId="181" fontId="83" fillId="0" borderId="20" xfId="0" quotePrefix="1" applyNumberFormat="1" applyFont="1" applyBorder="1" applyAlignment="1">
      <alignment horizontal="center" vertical="center" wrapText="1" shrinkToFit="1"/>
    </xf>
    <xf numFmtId="0" fontId="21" fillId="39" borderId="20" xfId="0" applyFont="1" applyFill="1" applyBorder="1" applyAlignment="1" applyProtection="1">
      <alignment horizontal="right" vertical="center" indent="2"/>
    </xf>
    <xf numFmtId="0" fontId="84" fillId="39" borderId="20" xfId="0" applyFont="1" applyFill="1" applyBorder="1" applyAlignment="1">
      <alignment horizontal="right" vertical="center" indent="2"/>
    </xf>
    <xf numFmtId="0" fontId="71" fillId="0" borderId="10" xfId="0" applyFont="1" applyFill="1" applyBorder="1" applyAlignment="1" applyProtection="1">
      <alignment horizontal="left" vertical="center" indent="1"/>
      <protection hidden="1"/>
    </xf>
    <xf numFmtId="181" fontId="21" fillId="0" borderId="10" xfId="0" applyNumberFormat="1" applyFont="1" applyFill="1" applyBorder="1" applyAlignment="1" applyProtection="1">
      <alignment horizontal="center" vertical="center"/>
      <protection hidden="1"/>
    </xf>
    <xf numFmtId="181" fontId="71" fillId="0" borderId="10" xfId="0" applyNumberFormat="1" applyFont="1" applyFill="1" applyBorder="1" applyAlignment="1" applyProtection="1">
      <alignment horizontal="center" vertical="center" wrapText="1" shrinkToFit="1"/>
      <protection hidden="1"/>
    </xf>
    <xf numFmtId="0" fontId="83" fillId="0" borderId="63" xfId="0" applyFont="1" applyBorder="1" applyAlignment="1" applyProtection="1">
      <alignment horizontal="left" vertical="center" wrapText="1" indent="1"/>
      <protection locked="0"/>
    </xf>
    <xf numFmtId="181" fontId="83" fillId="0" borderId="63" xfId="0" quotePrefix="1" applyNumberFormat="1" applyFont="1" applyBorder="1" applyAlignment="1" applyProtection="1">
      <alignment horizontal="center" vertical="center"/>
      <protection locked="0"/>
    </xf>
    <xf numFmtId="181" fontId="83" fillId="0" borderId="63" xfId="0" quotePrefix="1" applyNumberFormat="1" applyFont="1" applyBorder="1" applyAlignment="1" applyProtection="1">
      <alignment horizontal="center" vertical="center" wrapText="1" shrinkToFit="1"/>
    </xf>
    <xf numFmtId="181" fontId="83" fillId="0" borderId="63" xfId="0" quotePrefix="1" applyNumberFormat="1" applyFont="1" applyBorder="1" applyAlignment="1">
      <alignment horizontal="center" vertical="center" wrapText="1" shrinkToFit="1"/>
    </xf>
    <xf numFmtId="0" fontId="83" fillId="0" borderId="10" xfId="0" applyFont="1" applyFill="1" applyBorder="1" applyAlignment="1" applyProtection="1">
      <alignment horizontal="left" vertical="center" wrapText="1" indent="1"/>
      <protection hidden="1"/>
    </xf>
    <xf numFmtId="181" fontId="71" fillId="0" borderId="10" xfId="0" applyNumberFormat="1" applyFont="1" applyFill="1" applyBorder="1" applyAlignment="1" applyProtection="1">
      <alignment horizontal="center" vertical="center"/>
      <protection hidden="1"/>
    </xf>
    <xf numFmtId="181" fontId="83" fillId="0" borderId="63" xfId="0" quotePrefix="1" applyNumberFormat="1" applyFont="1" applyBorder="1" applyAlignment="1" applyProtection="1">
      <alignment horizontal="center" vertical="center" wrapText="1" shrinkToFit="1"/>
      <protection locked="0"/>
    </xf>
    <xf numFmtId="0" fontId="83" fillId="0" borderId="20" xfId="0" applyFont="1" applyFill="1" applyBorder="1" applyAlignment="1" applyProtection="1">
      <alignment horizontal="center" vertical="center"/>
      <protection locked="0"/>
    </xf>
    <xf numFmtId="171" fontId="18" fillId="8" borderId="20" xfId="83" applyNumberFormat="1" applyFont="1" applyFill="1" applyBorder="1" applyAlignment="1">
      <alignment horizontal="center" vertical="center"/>
    </xf>
    <xf numFmtId="0" fontId="1" fillId="0" borderId="0" xfId="83" applyFont="1"/>
    <xf numFmtId="175" fontId="21" fillId="0" borderId="20" xfId="83" applyNumberFormat="1" applyFont="1" applyBorder="1" applyAlignment="1" applyProtection="1">
      <alignment horizontal="center" vertical="center"/>
      <protection locked="0"/>
    </xf>
    <xf numFmtId="183" fontId="21" fillId="0" borderId="20" xfId="83" applyNumberFormat="1" applyFont="1" applyBorder="1" applyAlignment="1" applyProtection="1">
      <alignment horizontal="center" vertical="center"/>
      <protection locked="0"/>
    </xf>
    <xf numFmtId="0" fontId="39" fillId="0" borderId="0" xfId="83" applyFont="1"/>
    <xf numFmtId="0" fontId="39" fillId="0" borderId="0" xfId="83" applyFont="1" applyAlignment="1">
      <alignment vertical="top"/>
    </xf>
    <xf numFmtId="0" fontId="21" fillId="0" borderId="0" xfId="83" applyFont="1" applyAlignment="1">
      <alignment horizontal="right" wrapText="1"/>
    </xf>
    <xf numFmtId="0" fontId="40" fillId="0" borderId="0" xfId="83" applyFont="1" applyAlignment="1">
      <alignment vertical="center"/>
    </xf>
    <xf numFmtId="0" fontId="1" fillId="0" borderId="0" xfId="83" applyFont="1" applyAlignment="1">
      <alignment vertical="center"/>
    </xf>
    <xf numFmtId="168" fontId="14" fillId="5" borderId="23" xfId="83" applyNumberFormat="1" applyFont="1" applyFill="1" applyBorder="1"/>
    <xf numFmtId="0" fontId="14" fillId="0" borderId="23" xfId="83" applyFont="1" applyBorder="1" applyAlignment="1">
      <alignment horizontal="left"/>
    </xf>
    <xf numFmtId="172" fontId="17" fillId="0" borderId="4" xfId="83" applyNumberFormat="1" applyFont="1" applyBorder="1" applyAlignment="1" applyProtection="1">
      <alignment horizontal="left"/>
      <protection locked="0"/>
    </xf>
    <xf numFmtId="0" fontId="14" fillId="0" borderId="23" xfId="83" applyFont="1" applyBorder="1" applyAlignment="1">
      <alignment vertical="center"/>
    </xf>
    <xf numFmtId="168" fontId="17" fillId="0" borderId="4" xfId="83" applyNumberFormat="1" applyFont="1" applyBorder="1" applyAlignment="1" applyProtection="1">
      <alignment horizontal="center"/>
      <protection locked="0"/>
    </xf>
    <xf numFmtId="0" fontId="9" fillId="0" borderId="0" xfId="83" applyFont="1" applyAlignment="1">
      <alignment vertical="center"/>
    </xf>
    <xf numFmtId="2" fontId="17" fillId="0" borderId="4" xfId="83" applyNumberFormat="1" applyFont="1" applyBorder="1" applyAlignment="1" applyProtection="1">
      <alignment horizontal="center" shrinkToFit="1"/>
      <protection locked="0"/>
    </xf>
    <xf numFmtId="0" fontId="14" fillId="0" borderId="0" xfId="83" applyFont="1"/>
    <xf numFmtId="0" fontId="9" fillId="0" borderId="0" xfId="83" applyFont="1"/>
    <xf numFmtId="0" fontId="8" fillId="0" borderId="0" xfId="83" applyFont="1" applyAlignment="1">
      <alignment vertical="center"/>
    </xf>
    <xf numFmtId="0" fontId="21" fillId="11" borderId="20" xfId="83" applyFont="1" applyFill="1" applyBorder="1" applyAlignment="1">
      <alignment horizontal="center" vertical="center" wrapText="1"/>
    </xf>
    <xf numFmtId="0" fontId="21" fillId="11" borderId="20" xfId="83" applyFont="1" applyFill="1" applyBorder="1" applyAlignment="1">
      <alignment horizontal="center" vertical="center" shrinkToFit="1"/>
    </xf>
    <xf numFmtId="0" fontId="21" fillId="11" borderId="20" xfId="83" applyFont="1" applyFill="1" applyBorder="1" applyAlignment="1">
      <alignment horizontal="center" vertical="center" wrapText="1" shrinkToFit="1"/>
    </xf>
    <xf numFmtId="0" fontId="8" fillId="0" borderId="0" xfId="83" applyFont="1"/>
    <xf numFmtId="173" fontId="50" fillId="5" borderId="20" xfId="83" applyNumberFormat="1" applyFont="1" applyFill="1" applyBorder="1" applyAlignment="1">
      <alignment horizontal="center" vertical="center"/>
    </xf>
    <xf numFmtId="0" fontId="18" fillId="0" borderId="20" xfId="83" applyFont="1" applyBorder="1" applyAlignment="1" applyProtection="1">
      <alignment horizontal="center" vertical="center"/>
      <protection locked="0"/>
    </xf>
    <xf numFmtId="171" fontId="18" fillId="17" borderId="31" xfId="83" applyNumberFormat="1" applyFont="1" applyFill="1" applyBorder="1" applyAlignment="1">
      <alignment horizontal="center" vertical="center" shrinkToFit="1"/>
    </xf>
    <xf numFmtId="171" fontId="18" fillId="0" borderId="20" xfId="83" applyNumberFormat="1" applyFont="1" applyBorder="1" applyAlignment="1" applyProtection="1">
      <alignment horizontal="center" vertical="center" shrinkToFit="1"/>
      <protection locked="0"/>
    </xf>
    <xf numFmtId="171" fontId="18" fillId="5" borderId="22" xfId="83" applyNumberFormat="1" applyFont="1" applyFill="1" applyBorder="1" applyAlignment="1" applyProtection="1">
      <alignment horizontal="center" vertical="center" shrinkToFit="1"/>
      <protection locked="0"/>
    </xf>
    <xf numFmtId="171" fontId="18" fillId="0" borderId="28" xfId="83" applyNumberFormat="1" applyFont="1" applyBorder="1" applyAlignment="1" applyProtection="1">
      <alignment horizontal="center" vertical="center" shrinkToFit="1"/>
      <protection locked="0"/>
    </xf>
    <xf numFmtId="171" fontId="18" fillId="17" borderId="1" xfId="83" applyNumberFormat="1" applyFont="1" applyFill="1" applyBorder="1" applyAlignment="1">
      <alignment horizontal="center" vertical="center" shrinkToFit="1"/>
    </xf>
    <xf numFmtId="171" fontId="18" fillId="5" borderId="22" xfId="83" applyNumberFormat="1" applyFont="1" applyFill="1" applyBorder="1" applyAlignment="1" applyProtection="1">
      <alignment horizontal="center" vertical="top" shrinkToFit="1"/>
      <protection locked="0"/>
    </xf>
    <xf numFmtId="171" fontId="18" fillId="17" borderId="10" xfId="83" applyNumberFormat="1" applyFont="1" applyFill="1" applyBorder="1" applyAlignment="1">
      <alignment horizontal="center" vertical="center" shrinkToFit="1"/>
    </xf>
    <xf numFmtId="173" fontId="20" fillId="8" borderId="28" xfId="83" applyNumberFormat="1" applyFont="1" applyFill="1" applyBorder="1" applyAlignment="1">
      <alignment horizontal="center" vertical="center"/>
    </xf>
    <xf numFmtId="0" fontId="20" fillId="8" borderId="22" xfId="83" applyFont="1" applyFill="1" applyBorder="1" applyAlignment="1">
      <alignment horizontal="center" vertical="center"/>
    </xf>
    <xf numFmtId="0" fontId="20" fillId="8" borderId="27" xfId="83" applyFont="1" applyFill="1" applyBorder="1" applyAlignment="1">
      <alignment horizontal="center" vertical="center"/>
    </xf>
    <xf numFmtId="0" fontId="17" fillId="0" borderId="0" xfId="83" applyFont="1"/>
    <xf numFmtId="172" fontId="17" fillId="0" borderId="0" xfId="83" applyNumberFormat="1" applyFont="1" applyAlignment="1">
      <alignment horizontal="right"/>
    </xf>
    <xf numFmtId="186" fontId="17" fillId="0" borderId="4" xfId="83" applyNumberFormat="1" applyFont="1" applyBorder="1" applyAlignment="1" applyProtection="1">
      <alignment horizontal="center"/>
      <protection locked="0"/>
    </xf>
    <xf numFmtId="0" fontId="17" fillId="5" borderId="0" xfId="83" applyFont="1" applyFill="1" applyAlignment="1">
      <alignment vertical="center"/>
    </xf>
    <xf numFmtId="0" fontId="16" fillId="5" borderId="23" xfId="83" applyFont="1" applyFill="1" applyBorder="1" applyAlignment="1">
      <alignment vertical="top"/>
    </xf>
    <xf numFmtId="0" fontId="16" fillId="5" borderId="0" xfId="83" applyFont="1" applyFill="1" applyAlignment="1">
      <alignment vertical="top"/>
    </xf>
    <xf numFmtId="0" fontId="16" fillId="0" borderId="23" xfId="83" applyFont="1" applyBorder="1" applyAlignment="1">
      <alignment horizontal="center" vertical="top"/>
    </xf>
    <xf numFmtId="0" fontId="7" fillId="0" borderId="0" xfId="83" applyFont="1"/>
    <xf numFmtId="0" fontId="1" fillId="0" borderId="0" xfId="83" applyFont="1" applyProtection="1">
      <protection hidden="1"/>
    </xf>
    <xf numFmtId="171" fontId="1" fillId="0" borderId="0" xfId="83" applyNumberFormat="1" applyFont="1" applyProtection="1">
      <protection hidden="1"/>
    </xf>
    <xf numFmtId="0" fontId="11" fillId="0" borderId="0" xfId="83" applyFont="1"/>
    <xf numFmtId="0" fontId="21" fillId="11" borderId="20" xfId="83" applyFont="1" applyFill="1" applyBorder="1" applyAlignment="1">
      <alignment horizontal="center" vertical="center"/>
    </xf>
    <xf numFmtId="0" fontId="14" fillId="0" borderId="0" xfId="83" applyFont="1" applyAlignment="1">
      <alignment horizontal="center" vertical="center"/>
    </xf>
    <xf numFmtId="0" fontId="17" fillId="0" borderId="0" xfId="83" applyFont="1" applyAlignment="1">
      <alignment horizontal="right"/>
    </xf>
    <xf numFmtId="0" fontId="17" fillId="8" borderId="20" xfId="83" applyFont="1" applyFill="1" applyBorder="1" applyAlignment="1">
      <alignment horizontal="center" vertical="center"/>
    </xf>
    <xf numFmtId="0" fontId="20" fillId="8" borderId="10" xfId="0" applyFont="1" applyFill="1" applyBorder="1" applyAlignment="1" applyProtection="1">
      <alignment horizontal="center" vertical="center"/>
      <protection hidden="1"/>
    </xf>
    <xf numFmtId="0" fontId="8" fillId="3" borderId="20" xfId="0" applyFont="1" applyFill="1" applyBorder="1" applyAlignment="1">
      <alignment horizontal="center" vertical="center"/>
    </xf>
    <xf numFmtId="0" fontId="14" fillId="0" borderId="28" xfId="83" applyFont="1" applyFill="1" applyBorder="1" applyAlignment="1" applyProtection="1">
      <alignment horizontal="left" vertical="center" indent="1"/>
    </xf>
    <xf numFmtId="0" fontId="0" fillId="0" borderId="0" xfId="0"/>
    <xf numFmtId="0" fontId="77" fillId="0" borderId="20" xfId="0" applyNumberFormat="1" applyFont="1" applyBorder="1" applyAlignment="1" applyProtection="1">
      <alignment horizontal="center" vertical="center" wrapText="1"/>
    </xf>
    <xf numFmtId="0" fontId="77" fillId="0" borderId="20" xfId="1" applyNumberFormat="1" applyFont="1" applyBorder="1" applyAlignment="1" applyProtection="1">
      <alignment horizontal="center" vertical="center" wrapText="1"/>
    </xf>
    <xf numFmtId="177" fontId="19" fillId="0" borderId="33" xfId="0" applyNumberFormat="1" applyFont="1" applyFill="1" applyBorder="1" applyAlignment="1" applyProtection="1">
      <alignment vertical="top"/>
      <protection hidden="1"/>
    </xf>
    <xf numFmtId="0" fontId="13" fillId="0" borderId="33" xfId="0" applyFont="1" applyFill="1" applyBorder="1" applyAlignment="1" applyProtection="1">
      <alignment vertical="center"/>
      <protection hidden="1"/>
    </xf>
    <xf numFmtId="0" fontId="58" fillId="40" borderId="32" xfId="0" applyFont="1" applyFill="1" applyBorder="1" applyAlignment="1">
      <alignment horizontal="center" vertical="center" wrapText="1"/>
    </xf>
    <xf numFmtId="0" fontId="58" fillId="40" borderId="20" xfId="0" applyFont="1" applyFill="1" applyBorder="1" applyAlignment="1">
      <alignment horizontal="center" vertical="center" wrapText="1"/>
    </xf>
    <xf numFmtId="10" fontId="60" fillId="40" borderId="20" xfId="209" applyNumberFormat="1" applyFont="1" applyFill="1" applyBorder="1" applyAlignment="1" applyProtection="1">
      <alignment horizontal="center" vertical="center" wrapText="1"/>
      <protection locked="0" hidden="1"/>
    </xf>
    <xf numFmtId="0" fontId="58" fillId="40" borderId="0" xfId="0" applyFont="1" applyFill="1" applyBorder="1" applyAlignment="1" applyProtection="1">
      <alignment horizontal="center" vertical="center" wrapText="1"/>
    </xf>
    <xf numFmtId="0" fontId="58" fillId="40" borderId="32" xfId="0" applyFont="1" applyFill="1" applyBorder="1" applyAlignment="1" applyProtection="1">
      <alignment horizontal="center" vertical="center" wrapText="1"/>
    </xf>
    <xf numFmtId="171" fontId="15" fillId="0" borderId="30" xfId="0" applyNumberFormat="1" applyFont="1" applyFill="1" applyBorder="1" applyAlignment="1" applyProtection="1">
      <alignment horizontal="center" vertical="center"/>
    </xf>
    <xf numFmtId="171" fontId="15" fillId="0" borderId="31" xfId="0" applyNumberFormat="1" applyFont="1" applyFill="1" applyBorder="1" applyAlignment="1" applyProtection="1">
      <alignment horizontal="center" vertical="center"/>
    </xf>
    <xf numFmtId="10" fontId="85" fillId="0" borderId="29" xfId="229" applyNumberFormat="1" applyFont="1" applyBorder="1" applyAlignment="1" applyProtection="1">
      <alignment horizontal="center" vertical="center" wrapText="1"/>
    </xf>
    <xf numFmtId="10" fontId="77" fillId="0" borderId="20" xfId="0" applyNumberFormat="1" applyFont="1" applyBorder="1" applyAlignment="1" applyProtection="1">
      <alignment horizontal="center" vertical="center" wrapText="1"/>
    </xf>
    <xf numFmtId="181" fontId="60" fillId="40" borderId="20" xfId="1" applyNumberFormat="1" applyFont="1" applyFill="1" applyBorder="1" applyAlignment="1" applyProtection="1">
      <alignment horizontal="center" vertical="center" wrapText="1"/>
    </xf>
    <xf numFmtId="176" fontId="60" fillId="40" borderId="20" xfId="1" applyNumberFormat="1" applyFont="1" applyFill="1" applyBorder="1" applyAlignment="1" applyProtection="1">
      <alignment horizontal="center" vertical="center" wrapText="1"/>
    </xf>
    <xf numFmtId="176" fontId="85" fillId="0" borderId="20" xfId="209" applyNumberFormat="1" applyFont="1" applyFill="1" applyBorder="1" applyAlignment="1" applyProtection="1">
      <alignment horizontal="center" vertical="center" wrapText="1"/>
    </xf>
    <xf numFmtId="180" fontId="85" fillId="0" borderId="20" xfId="1" quotePrefix="1" applyNumberFormat="1" applyFont="1" applyFill="1" applyBorder="1" applyAlignment="1" applyProtection="1">
      <alignment horizontal="center" vertical="center" wrapText="1"/>
    </xf>
    <xf numFmtId="0" fontId="58" fillId="41" borderId="20" xfId="0" applyFont="1" applyFill="1" applyBorder="1" applyAlignment="1">
      <alignment horizontal="center" vertical="center"/>
    </xf>
    <xf numFmtId="0" fontId="58" fillId="41" borderId="20" xfId="0" applyFont="1" applyFill="1" applyBorder="1" applyAlignment="1">
      <alignment horizontal="center" vertical="center" wrapText="1"/>
    </xf>
    <xf numFmtId="0" fontId="58" fillId="41" borderId="20" xfId="0" applyFont="1" applyFill="1" applyBorder="1" applyAlignment="1">
      <alignment horizontal="center" vertical="center" wrapText="1" shrinkToFit="1"/>
    </xf>
    <xf numFmtId="0" fontId="72" fillId="41" borderId="20" xfId="0" applyFont="1" applyFill="1" applyBorder="1" applyAlignment="1">
      <alignment horizontal="center" vertical="center" textRotation="90" wrapText="1"/>
    </xf>
    <xf numFmtId="0" fontId="72" fillId="41" borderId="20" xfId="0" applyFont="1" applyFill="1" applyBorder="1" applyAlignment="1">
      <alignment horizontal="center" vertical="center" wrapText="1"/>
    </xf>
    <xf numFmtId="164" fontId="64" fillId="41" borderId="20" xfId="1" applyNumberFormat="1" applyFont="1" applyFill="1" applyBorder="1" applyAlignment="1">
      <alignment horizontal="center" vertical="center" wrapText="1" shrinkToFit="1"/>
    </xf>
    <xf numFmtId="0" fontId="60" fillId="41" borderId="20" xfId="1" applyNumberFormat="1" applyFont="1" applyFill="1" applyBorder="1" applyAlignment="1">
      <alignment horizontal="center" vertical="center" wrapText="1" shrinkToFit="1"/>
    </xf>
    <xf numFmtId="164" fontId="60" fillId="41" borderId="20" xfId="1" applyNumberFormat="1" applyFont="1" applyFill="1" applyBorder="1" applyAlignment="1">
      <alignment horizontal="center" vertical="center" wrapText="1" shrinkToFit="1"/>
    </xf>
    <xf numFmtId="181" fontId="60" fillId="41" borderId="20" xfId="1" applyNumberFormat="1" applyFont="1" applyFill="1" applyBorder="1" applyAlignment="1">
      <alignment horizontal="center" vertical="center" wrapText="1" shrinkToFit="1"/>
    </xf>
    <xf numFmtId="0" fontId="58" fillId="42" borderId="20" xfId="0" applyFont="1" applyFill="1" applyBorder="1" applyAlignment="1">
      <alignment horizontal="center" vertical="center" wrapText="1"/>
    </xf>
    <xf numFmtId="0" fontId="58" fillId="42" borderId="20" xfId="0" applyFont="1" applyFill="1" applyBorder="1" applyAlignment="1">
      <alignment horizontal="center" vertical="center" wrapText="1" shrinkToFit="1"/>
    </xf>
    <xf numFmtId="0" fontId="58" fillId="42" borderId="20" xfId="0" applyNumberFormat="1" applyFont="1" applyFill="1" applyBorder="1" applyAlignment="1">
      <alignment horizontal="center" vertical="center" wrapText="1" shrinkToFit="1"/>
    </xf>
    <xf numFmtId="0" fontId="65" fillId="42" borderId="20" xfId="0" applyFont="1" applyFill="1" applyBorder="1" applyAlignment="1">
      <alignment horizontal="left" vertical="center" textRotation="90" wrapText="1"/>
    </xf>
    <xf numFmtId="44" fontId="65" fillId="42" borderId="20" xfId="61" applyNumberFormat="1" applyFont="1" applyFill="1" applyBorder="1" applyAlignment="1">
      <alignment horizontal="left" vertical="center" wrapText="1" shrinkToFit="1"/>
    </xf>
    <xf numFmtId="0" fontId="65" fillId="42" borderId="20" xfId="0" applyFont="1" applyFill="1" applyBorder="1" applyAlignment="1">
      <alignment horizontal="left" vertical="center" wrapText="1"/>
    </xf>
    <xf numFmtId="0" fontId="72" fillId="42" borderId="20" xfId="61" applyNumberFormat="1" applyFont="1" applyFill="1" applyBorder="1" applyAlignment="1">
      <alignment horizontal="left" vertical="center" wrapText="1" shrinkToFit="1"/>
    </xf>
    <xf numFmtId="164" fontId="60" fillId="42" borderId="20" xfId="1" applyNumberFormat="1" applyFont="1" applyFill="1" applyBorder="1" applyAlignment="1">
      <alignment horizontal="left" vertical="center" wrapText="1" shrinkToFit="1"/>
    </xf>
    <xf numFmtId="165" fontId="72" fillId="42" borderId="20" xfId="61" applyNumberFormat="1" applyFont="1" applyFill="1" applyBorder="1" applyAlignment="1">
      <alignment horizontal="left" vertical="center" wrapText="1" shrinkToFit="1"/>
    </xf>
    <xf numFmtId="181" fontId="60" fillId="42" borderId="20" xfId="1" applyNumberFormat="1" applyFont="1" applyFill="1" applyBorder="1" applyAlignment="1">
      <alignment horizontal="center" vertical="center" wrapText="1" shrinkToFit="1"/>
    </xf>
    <xf numFmtId="0" fontId="58" fillId="43" borderId="20" xfId="0" applyFont="1" applyFill="1" applyBorder="1" applyAlignment="1">
      <alignment horizontal="center" vertical="center"/>
    </xf>
    <xf numFmtId="0" fontId="58" fillId="43" borderId="20" xfId="0" applyFont="1" applyFill="1" applyBorder="1" applyAlignment="1">
      <alignment horizontal="center" vertical="center" wrapText="1"/>
    </xf>
    <xf numFmtId="0" fontId="58" fillId="43" borderId="20" xfId="0" applyFont="1" applyFill="1" applyBorder="1" applyAlignment="1">
      <alignment horizontal="center" vertical="center" wrapText="1" shrinkToFit="1"/>
    </xf>
    <xf numFmtId="0" fontId="58" fillId="43" borderId="20" xfId="0" applyNumberFormat="1" applyFont="1" applyFill="1" applyBorder="1" applyAlignment="1">
      <alignment horizontal="center" vertical="center" wrapText="1" shrinkToFit="1"/>
    </xf>
    <xf numFmtId="0" fontId="72" fillId="43" borderId="20" xfId="0" applyNumberFormat="1" applyFont="1" applyFill="1" applyBorder="1" applyAlignment="1">
      <alignment horizontal="center" textRotation="90" wrapText="1"/>
    </xf>
    <xf numFmtId="0" fontId="72" fillId="43" borderId="20" xfId="0" applyNumberFormat="1" applyFont="1" applyFill="1" applyBorder="1" applyAlignment="1">
      <alignment horizontal="center" wrapText="1"/>
    </xf>
    <xf numFmtId="0" fontId="72" fillId="43" borderId="20" xfId="0" applyNumberFormat="1" applyFont="1" applyFill="1" applyBorder="1" applyAlignment="1">
      <alignment horizontal="center" wrapText="1" shrinkToFit="1"/>
    </xf>
    <xf numFmtId="0" fontId="60" fillId="43" borderId="20" xfId="1" applyNumberFormat="1" applyFont="1" applyFill="1" applyBorder="1" applyAlignment="1">
      <alignment horizontal="left" vertical="center" wrapText="1" shrinkToFit="1"/>
    </xf>
    <xf numFmtId="0" fontId="72" fillId="43" borderId="20" xfId="61" applyNumberFormat="1" applyFont="1" applyFill="1" applyBorder="1" applyAlignment="1">
      <alignment horizontal="center" wrapText="1" shrinkToFit="1"/>
    </xf>
    <xf numFmtId="181" fontId="60" fillId="43" borderId="20" xfId="1" applyNumberFormat="1" applyFont="1" applyFill="1" applyBorder="1" applyAlignment="1">
      <alignment horizontal="center" vertical="center" wrapText="1" shrinkToFit="1"/>
    </xf>
    <xf numFmtId="0" fontId="58" fillId="44" borderId="20" xfId="0" applyFont="1" applyFill="1" applyBorder="1" applyAlignment="1">
      <alignment horizontal="center" vertical="center" wrapText="1"/>
    </xf>
    <xf numFmtId="0" fontId="58" fillId="44" borderId="20" xfId="0" applyFont="1" applyFill="1" applyBorder="1" applyAlignment="1">
      <alignment horizontal="center" vertical="center" wrapText="1" shrinkToFit="1"/>
    </xf>
    <xf numFmtId="0" fontId="73" fillId="44" borderId="20" xfId="0" applyFont="1" applyFill="1" applyBorder="1" applyAlignment="1">
      <alignment horizontal="center" vertical="center" wrapText="1"/>
    </xf>
    <xf numFmtId="166" fontId="73" fillId="44" borderId="20" xfId="1" applyNumberFormat="1" applyFont="1" applyFill="1" applyBorder="1" applyAlignment="1">
      <alignment horizontal="center" vertical="center" wrapText="1"/>
    </xf>
    <xf numFmtId="166" fontId="73" fillId="44" borderId="20" xfId="0" applyNumberFormat="1" applyFont="1" applyFill="1" applyBorder="1" applyAlignment="1">
      <alignment horizontal="center" vertical="center" wrapText="1"/>
    </xf>
    <xf numFmtId="181" fontId="60" fillId="44" borderId="20" xfId="0" applyNumberFormat="1" applyFont="1" applyFill="1" applyBorder="1" applyAlignment="1">
      <alignment horizontal="center" vertical="center" wrapText="1"/>
    </xf>
    <xf numFmtId="181" fontId="79" fillId="44" borderId="20" xfId="0" applyNumberFormat="1" applyFont="1" applyFill="1" applyBorder="1" applyAlignment="1">
      <alignment horizontal="center" vertical="center" wrapText="1"/>
    </xf>
    <xf numFmtId="181" fontId="60" fillId="44" borderId="20" xfId="1" applyNumberFormat="1" applyFont="1" applyFill="1" applyBorder="1" applyAlignment="1">
      <alignment horizontal="center" vertical="center" wrapText="1"/>
    </xf>
    <xf numFmtId="0" fontId="58" fillId="45" borderId="20" xfId="0" applyFont="1" applyFill="1" applyBorder="1" applyAlignment="1">
      <alignment horizontal="center" vertical="center"/>
    </xf>
    <xf numFmtId="0" fontId="58" fillId="45" borderId="20" xfId="0" applyFont="1" applyFill="1" applyBorder="1" applyAlignment="1">
      <alignment horizontal="center" vertical="center" wrapText="1" shrinkToFit="1"/>
    </xf>
    <xf numFmtId="0" fontId="58" fillId="45" borderId="20" xfId="0" applyFont="1" applyFill="1" applyBorder="1" applyAlignment="1">
      <alignment horizontal="center" vertical="center" wrapText="1"/>
    </xf>
    <xf numFmtId="14" fontId="58" fillId="45" borderId="20" xfId="0" applyNumberFormat="1" applyFont="1" applyFill="1" applyBorder="1" applyAlignment="1">
      <alignment horizontal="center" vertical="center" wrapText="1"/>
    </xf>
    <xf numFmtId="0" fontId="72" fillId="45" borderId="20" xfId="0" applyFont="1" applyFill="1" applyBorder="1" applyAlignment="1">
      <alignment horizontal="center" vertical="center" wrapText="1"/>
    </xf>
    <xf numFmtId="0" fontId="72" fillId="45" borderId="20" xfId="1" applyNumberFormat="1" applyFont="1" applyFill="1" applyBorder="1" applyAlignment="1">
      <alignment horizontal="center" vertical="center" wrapText="1"/>
    </xf>
    <xf numFmtId="181" fontId="60" fillId="45" borderId="20" xfId="1" applyNumberFormat="1" applyFont="1" applyFill="1" applyBorder="1" applyAlignment="1">
      <alignment horizontal="center" vertical="center" wrapText="1" shrinkToFit="1"/>
    </xf>
    <xf numFmtId="0" fontId="61" fillId="46" borderId="0" xfId="228" applyFill="1" applyBorder="1" applyAlignment="1" applyProtection="1">
      <alignment vertical="center"/>
    </xf>
    <xf numFmtId="0" fontId="58" fillId="47" borderId="20" xfId="0" applyFont="1" applyFill="1" applyBorder="1" applyAlignment="1">
      <alignment horizontal="center" vertical="center"/>
    </xf>
    <xf numFmtId="0" fontId="58" fillId="47" borderId="20" xfId="0" applyFont="1" applyFill="1" applyBorder="1" applyAlignment="1">
      <alignment horizontal="center" vertical="center" wrapText="1"/>
    </xf>
    <xf numFmtId="0" fontId="58" fillId="47" borderId="20" xfId="0" applyFont="1" applyFill="1" applyBorder="1" applyAlignment="1">
      <alignment horizontal="center" vertical="center" wrapText="1" shrinkToFit="1"/>
    </xf>
    <xf numFmtId="0" fontId="98" fillId="47" borderId="20" xfId="0" applyFont="1" applyFill="1" applyBorder="1" applyAlignment="1">
      <alignment horizontal="center" wrapText="1"/>
    </xf>
    <xf numFmtId="0" fontId="98" fillId="47" borderId="20" xfId="0" applyFont="1" applyFill="1" applyBorder="1" applyAlignment="1">
      <alignment horizontal="center" wrapText="1" shrinkToFit="1"/>
    </xf>
    <xf numFmtId="164" fontId="99" fillId="47" borderId="20" xfId="1" applyNumberFormat="1" applyFont="1" applyFill="1" applyBorder="1" applyAlignment="1">
      <alignment horizontal="center" vertical="center" wrapText="1" shrinkToFit="1"/>
    </xf>
    <xf numFmtId="0" fontId="98" fillId="47" borderId="20" xfId="0" applyFont="1" applyFill="1" applyBorder="1" applyAlignment="1">
      <alignment wrapText="1" shrinkToFit="1"/>
    </xf>
    <xf numFmtId="0" fontId="72" fillId="47" borderId="20" xfId="0" applyFont="1" applyFill="1" applyBorder="1" applyAlignment="1">
      <alignment horizontal="center" wrapText="1" shrinkToFit="1"/>
    </xf>
    <xf numFmtId="181" fontId="60" fillId="47" borderId="20" xfId="1" applyNumberFormat="1" applyFont="1" applyFill="1" applyBorder="1" applyAlignment="1">
      <alignment horizontal="center" vertical="center" wrapText="1" shrinkToFit="1"/>
    </xf>
    <xf numFmtId="0" fontId="58" fillId="48" borderId="20" xfId="0" applyFont="1" applyFill="1" applyBorder="1" applyAlignment="1">
      <alignment horizontal="center" vertical="center"/>
    </xf>
    <xf numFmtId="0" fontId="58" fillId="48" borderId="20" xfId="0" applyFont="1" applyFill="1" applyBorder="1" applyAlignment="1">
      <alignment horizontal="center" vertical="center" wrapText="1"/>
    </xf>
    <xf numFmtId="0" fontId="58" fillId="48" borderId="20" xfId="0" applyFont="1" applyFill="1" applyBorder="1" applyAlignment="1">
      <alignment horizontal="center" vertical="center" wrapText="1" shrinkToFit="1"/>
    </xf>
    <xf numFmtId="0" fontId="72" fillId="48" borderId="20" xfId="0" applyFont="1" applyFill="1" applyBorder="1" applyAlignment="1">
      <alignment horizontal="center" vertical="center" textRotation="90" wrapText="1"/>
    </xf>
    <xf numFmtId="0" fontId="72" fillId="48" borderId="20" xfId="0" applyFont="1" applyFill="1" applyBorder="1" applyAlignment="1">
      <alignment horizontal="center" vertical="center" wrapText="1"/>
    </xf>
    <xf numFmtId="0" fontId="72" fillId="48" borderId="20" xfId="0" applyFont="1" applyFill="1" applyBorder="1" applyAlignment="1">
      <alignment horizontal="center" vertical="center" wrapText="1" shrinkToFit="1"/>
    </xf>
    <xf numFmtId="164" fontId="60" fillId="48" borderId="20" xfId="1" applyNumberFormat="1" applyFont="1" applyFill="1" applyBorder="1" applyAlignment="1">
      <alignment horizontal="center" vertical="center" wrapText="1" shrinkToFit="1"/>
    </xf>
    <xf numFmtId="181" fontId="60" fillId="48" borderId="20" xfId="1" applyNumberFormat="1" applyFont="1" applyFill="1" applyBorder="1" applyAlignment="1">
      <alignment horizontal="center" vertical="center" wrapText="1" shrinkToFit="1"/>
    </xf>
    <xf numFmtId="0" fontId="58" fillId="50" borderId="20" xfId="0" applyFont="1" applyFill="1" applyBorder="1" applyAlignment="1">
      <alignment horizontal="center" vertical="center" wrapText="1"/>
    </xf>
    <xf numFmtId="14" fontId="58" fillId="50" borderId="20" xfId="0" applyNumberFormat="1" applyFont="1" applyFill="1" applyBorder="1" applyAlignment="1">
      <alignment horizontal="center" vertical="center" wrapText="1"/>
    </xf>
    <xf numFmtId="0" fontId="72" fillId="50" borderId="20" xfId="0" applyFont="1" applyFill="1" applyBorder="1" applyAlignment="1">
      <alignment horizontal="center" vertical="center" wrapText="1"/>
    </xf>
    <xf numFmtId="0" fontId="72" fillId="50" borderId="20" xfId="0" applyFont="1" applyFill="1" applyBorder="1" applyAlignment="1">
      <alignment horizontal="center" vertical="center" wrapText="1" shrinkToFit="1"/>
    </xf>
    <xf numFmtId="0" fontId="60" fillId="50" borderId="20" xfId="0" applyFont="1" applyFill="1" applyBorder="1" applyAlignment="1">
      <alignment horizontal="center" vertical="center" wrapText="1" shrinkToFit="1"/>
    </xf>
    <xf numFmtId="181" fontId="60" fillId="50" borderId="20" xfId="1" applyNumberFormat="1" applyFont="1" applyFill="1" applyBorder="1" applyAlignment="1">
      <alignment horizontal="center" vertical="center" wrapText="1" shrinkToFit="1"/>
    </xf>
    <xf numFmtId="176" fontId="60" fillId="50" borderId="20" xfId="209" applyNumberFormat="1" applyFont="1" applyFill="1" applyBorder="1" applyAlignment="1">
      <alignment horizontal="center" vertical="center" wrapText="1" shrinkToFit="1"/>
    </xf>
    <xf numFmtId="0" fontId="25" fillId="0" borderId="23" xfId="0" applyFont="1" applyFill="1" applyBorder="1" applyAlignment="1" applyProtection="1">
      <protection hidden="1"/>
    </xf>
    <xf numFmtId="175" fontId="19" fillId="0" borderId="0" xfId="0" applyNumberFormat="1" applyFont="1" applyFill="1" applyBorder="1" applyAlignment="1" applyProtection="1">
      <protection hidden="1"/>
    </xf>
    <xf numFmtId="0" fontId="17" fillId="0" borderId="20" xfId="0" applyFont="1" applyFill="1" applyBorder="1" applyAlignment="1" applyProtection="1">
      <alignment vertical="center"/>
      <protection hidden="1"/>
    </xf>
    <xf numFmtId="177" fontId="19" fillId="0" borderId="0" xfId="0" applyNumberFormat="1" applyFont="1" applyFill="1" applyBorder="1" applyAlignment="1" applyProtection="1">
      <alignment vertical="top"/>
      <protection hidden="1"/>
    </xf>
    <xf numFmtId="0" fontId="19" fillId="0" borderId="0" xfId="0" applyFont="1" applyFill="1" applyBorder="1" applyAlignment="1" applyProtection="1">
      <alignment vertical="top"/>
      <protection hidden="1"/>
    </xf>
    <xf numFmtId="0" fontId="20" fillId="49" borderId="20" xfId="0" applyFont="1" applyFill="1" applyBorder="1" applyAlignment="1" applyProtection="1">
      <alignment horizontal="center" vertical="center"/>
      <protection locked="0" hidden="1"/>
    </xf>
    <xf numFmtId="0" fontId="14" fillId="0" borderId="27" xfId="83" applyFont="1" applyBorder="1" applyAlignment="1">
      <alignment vertical="center" wrapText="1"/>
    </xf>
    <xf numFmtId="0" fontId="14" fillId="0" borderId="0" xfId="80" applyFont="1" applyAlignment="1" applyProtection="1">
      <alignment horizontal="left" vertical="center" wrapText="1" indent="1"/>
    </xf>
    <xf numFmtId="0" fontId="14" fillId="0" borderId="27" xfId="83" applyFont="1" applyBorder="1" applyAlignment="1">
      <alignment horizontal="left" vertical="center" indent="2"/>
    </xf>
    <xf numFmtId="0" fontId="14" fillId="0" borderId="22" xfId="83" applyFont="1" applyBorder="1" applyAlignment="1">
      <alignment horizontal="left" vertical="center" indent="1"/>
    </xf>
    <xf numFmtId="0" fontId="101" fillId="49" borderId="20" xfId="0" applyFont="1" applyFill="1" applyBorder="1" applyAlignment="1">
      <alignment horizontal="center" vertical="center" wrapText="1"/>
    </xf>
    <xf numFmtId="0" fontId="14" fillId="0" borderId="28" xfId="83" applyFont="1" applyBorder="1" applyAlignment="1">
      <alignment horizontal="left" vertical="center" wrapText="1" indent="1"/>
    </xf>
    <xf numFmtId="37" fontId="85" fillId="0" borderId="20" xfId="1" quotePrefix="1" applyNumberFormat="1" applyFont="1" applyFill="1" applyBorder="1" applyAlignment="1" applyProtection="1">
      <alignment horizontal="center" vertical="center" wrapText="1"/>
      <protection locked="0"/>
    </xf>
    <xf numFmtId="171" fontId="85" fillId="0" borderId="20" xfId="1" applyNumberFormat="1" applyFont="1" applyFill="1" applyBorder="1" applyAlignment="1">
      <alignment horizontal="center" vertical="center" wrapText="1"/>
    </xf>
    <xf numFmtId="37" fontId="85" fillId="0" borderId="20" xfId="1" applyNumberFormat="1" applyFont="1" applyFill="1" applyBorder="1" applyAlignment="1" applyProtection="1">
      <alignment horizontal="center" vertical="center" wrapText="1"/>
      <protection locked="0"/>
    </xf>
    <xf numFmtId="37" fontId="85" fillId="0" borderId="20" xfId="1" applyNumberFormat="1" applyFont="1" applyFill="1" applyBorder="1" applyAlignment="1">
      <alignment horizontal="center" vertical="center" wrapText="1"/>
    </xf>
    <xf numFmtId="0" fontId="66" fillId="39" borderId="10" xfId="0" applyFont="1" applyFill="1" applyBorder="1" applyAlignment="1">
      <alignment horizontal="center" vertical="center"/>
    </xf>
    <xf numFmtId="0" fontId="66" fillId="39" borderId="10" xfId="0" applyFont="1" applyFill="1" applyBorder="1" applyAlignment="1" applyProtection="1">
      <alignment horizontal="center" vertical="center"/>
      <protection locked="0"/>
    </xf>
    <xf numFmtId="0" fontId="82" fillId="0" borderId="0" xfId="0" applyFont="1" applyProtection="1">
      <protection locked="0"/>
    </xf>
    <xf numFmtId="0" fontId="83" fillId="0" borderId="20" xfId="0" quotePrefix="1" applyFont="1" applyBorder="1" applyAlignment="1" applyProtection="1">
      <alignment horizontal="left" vertical="center" wrapText="1" indent="1"/>
      <protection locked="0"/>
    </xf>
    <xf numFmtId="10" fontId="83" fillId="0" borderId="20" xfId="0" applyNumberFormat="1" applyFont="1" applyFill="1" applyBorder="1" applyAlignment="1" applyProtection="1">
      <alignment horizontal="center" vertical="center"/>
      <protection locked="0"/>
    </xf>
    <xf numFmtId="175" fontId="17" fillId="0" borderId="20" xfId="0" applyNumberFormat="1" applyFont="1" applyFill="1" applyBorder="1" applyAlignment="1" applyProtection="1">
      <alignment horizontal="left" vertical="center"/>
      <protection hidden="1"/>
    </xf>
    <xf numFmtId="0" fontId="70" fillId="27" borderId="5" xfId="0" applyFont="1" applyFill="1" applyBorder="1" applyAlignment="1">
      <alignment horizontal="center" vertical="center"/>
    </xf>
    <xf numFmtId="0" fontId="70" fillId="27" borderId="2" xfId="0" applyFont="1" applyFill="1" applyBorder="1" applyAlignment="1">
      <alignment horizontal="center" vertical="center"/>
    </xf>
    <xf numFmtId="0" fontId="70" fillId="27" borderId="51" xfId="0" applyFont="1" applyFill="1" applyBorder="1" applyAlignment="1">
      <alignment horizontal="center" vertical="center"/>
    </xf>
    <xf numFmtId="0" fontId="70" fillId="27" borderId="18" xfId="0" applyFont="1" applyFill="1" applyBorder="1" applyAlignment="1">
      <alignment horizontal="center" vertical="center"/>
    </xf>
    <xf numFmtId="0" fontId="8" fillId="8" borderId="34" xfId="0" applyFont="1" applyFill="1" applyBorder="1" applyAlignment="1">
      <alignment horizontal="center"/>
    </xf>
    <xf numFmtId="0" fontId="8" fillId="8" borderId="35" xfId="0" applyFont="1" applyFill="1" applyBorder="1" applyAlignment="1">
      <alignment horizontal="center"/>
    </xf>
    <xf numFmtId="0" fontId="70" fillId="15" borderId="6" xfId="0" applyFont="1" applyFill="1" applyBorder="1" applyAlignment="1">
      <alignment horizontal="center" vertical="center"/>
    </xf>
    <xf numFmtId="0" fontId="70" fillId="15" borderId="51" xfId="0" applyFont="1" applyFill="1" applyBorder="1" applyAlignment="1">
      <alignment horizontal="center" vertical="center"/>
    </xf>
    <xf numFmtId="0" fontId="70" fillId="15" borderId="18" xfId="0" applyFont="1" applyFill="1" applyBorder="1" applyAlignment="1">
      <alignment horizontal="center" vertical="center"/>
    </xf>
    <xf numFmtId="0" fontId="0" fillId="0" borderId="40" xfId="0" applyBorder="1" applyAlignment="1">
      <alignment horizontal="center"/>
    </xf>
    <xf numFmtId="0" fontId="0" fillId="0" borderId="53" xfId="0" applyBorder="1" applyAlignment="1">
      <alignment horizontal="center"/>
    </xf>
    <xf numFmtId="0" fontId="70" fillId="4" borderId="5" xfId="0" applyFont="1" applyFill="1" applyBorder="1" applyAlignment="1">
      <alignment horizontal="center" vertical="center"/>
    </xf>
    <xf numFmtId="0" fontId="70" fillId="4" borderId="2" xfId="0" applyFont="1" applyFill="1" applyBorder="1" applyAlignment="1">
      <alignment horizontal="center" vertical="center"/>
    </xf>
    <xf numFmtId="0" fontId="70" fillId="4" borderId="51" xfId="0" applyFont="1" applyFill="1" applyBorder="1" applyAlignment="1">
      <alignment horizontal="center" vertical="center"/>
    </xf>
    <xf numFmtId="0" fontId="70" fillId="4" borderId="18" xfId="0" applyFont="1" applyFill="1" applyBorder="1" applyAlignment="1">
      <alignment horizontal="center" vertical="center"/>
    </xf>
    <xf numFmtId="0" fontId="8" fillId="8" borderId="46" xfId="0" applyFont="1" applyFill="1" applyBorder="1" applyAlignment="1">
      <alignment horizontal="center" vertical="center"/>
    </xf>
    <xf numFmtId="0" fontId="8" fillId="8" borderId="47" xfId="0" applyFont="1" applyFill="1" applyBorder="1" applyAlignment="1">
      <alignment horizontal="center" vertical="center"/>
    </xf>
    <xf numFmtId="0" fontId="8" fillId="8" borderId="48" xfId="0" applyFont="1" applyFill="1" applyBorder="1" applyAlignment="1">
      <alignment horizontal="center"/>
    </xf>
    <xf numFmtId="0" fontId="8" fillId="8" borderId="49" xfId="0" applyFont="1" applyFill="1" applyBorder="1" applyAlignment="1">
      <alignment horizontal="center"/>
    </xf>
    <xf numFmtId="0" fontId="8" fillId="8" borderId="34" xfId="0" applyFont="1" applyFill="1" applyBorder="1" applyAlignment="1">
      <alignment horizontal="center" vertical="center"/>
    </xf>
    <xf numFmtId="0" fontId="8" fillId="8" borderId="35" xfId="0" applyFont="1" applyFill="1" applyBorder="1" applyAlignment="1">
      <alignment horizontal="center" vertical="center"/>
    </xf>
    <xf numFmtId="0" fontId="70" fillId="12" borderId="6" xfId="0" applyFont="1" applyFill="1" applyBorder="1" applyAlignment="1">
      <alignment horizontal="center" vertical="center"/>
    </xf>
    <xf numFmtId="0" fontId="70" fillId="12" borderId="51" xfId="0" applyFont="1" applyFill="1" applyBorder="1" applyAlignment="1">
      <alignment horizontal="center" vertical="center"/>
    </xf>
    <xf numFmtId="0" fontId="70" fillId="12" borderId="18" xfId="0" applyFont="1" applyFill="1" applyBorder="1" applyAlignment="1">
      <alignment horizontal="center" vertical="center"/>
    </xf>
    <xf numFmtId="0" fontId="70" fillId="28" borderId="6" xfId="0" applyFont="1" applyFill="1" applyBorder="1" applyAlignment="1">
      <alignment horizontal="center" vertical="center"/>
    </xf>
    <xf numFmtId="0" fontId="70" fillId="28" borderId="51" xfId="0" applyFont="1" applyFill="1" applyBorder="1" applyAlignment="1">
      <alignment horizontal="center" vertical="center"/>
    </xf>
    <xf numFmtId="0" fontId="70" fillId="28" borderId="18" xfId="0" applyFont="1" applyFill="1" applyBorder="1" applyAlignment="1">
      <alignment horizontal="center" vertical="center"/>
    </xf>
    <xf numFmtId="0" fontId="70" fillId="24" borderId="6" xfId="0" applyFont="1" applyFill="1" applyBorder="1" applyAlignment="1">
      <alignment horizontal="center" vertical="center"/>
    </xf>
    <xf numFmtId="0" fontId="70" fillId="24" borderId="51" xfId="0" applyFont="1" applyFill="1" applyBorder="1" applyAlignment="1">
      <alignment horizontal="center" vertical="center"/>
    </xf>
    <xf numFmtId="0" fontId="70" fillId="24" borderId="18" xfId="0" applyFont="1" applyFill="1" applyBorder="1" applyAlignment="1">
      <alignment horizontal="center" vertical="center"/>
    </xf>
    <xf numFmtId="0" fontId="70" fillId="6" borderId="6" xfId="0" applyFont="1" applyFill="1" applyBorder="1" applyAlignment="1">
      <alignment horizontal="center" vertical="center"/>
    </xf>
    <xf numFmtId="0" fontId="70" fillId="6" borderId="51" xfId="0" applyFont="1" applyFill="1" applyBorder="1" applyAlignment="1">
      <alignment horizontal="center" vertical="center"/>
    </xf>
    <xf numFmtId="0" fontId="70" fillId="6" borderId="2" xfId="0" applyFont="1" applyFill="1" applyBorder="1" applyAlignment="1">
      <alignment horizontal="center" vertical="center"/>
    </xf>
    <xf numFmtId="0" fontId="70" fillId="6" borderId="18" xfId="0" applyFont="1" applyFill="1" applyBorder="1" applyAlignment="1">
      <alignment horizontal="center" vertical="center"/>
    </xf>
    <xf numFmtId="0" fontId="70" fillId="7" borderId="6" xfId="0" applyFont="1" applyFill="1" applyBorder="1" applyAlignment="1">
      <alignment horizontal="center" vertical="center"/>
    </xf>
    <xf numFmtId="0" fontId="70" fillId="7" borderId="51" xfId="0" applyFont="1" applyFill="1" applyBorder="1" applyAlignment="1">
      <alignment horizontal="center" vertical="center"/>
    </xf>
    <xf numFmtId="0" fontId="70" fillId="7" borderId="18" xfId="0" applyFont="1" applyFill="1" applyBorder="1" applyAlignment="1">
      <alignment horizontal="center" vertical="center"/>
    </xf>
    <xf numFmtId="0" fontId="70" fillId="19" borderId="6" xfId="0" applyFont="1" applyFill="1" applyBorder="1" applyAlignment="1">
      <alignment horizontal="center" vertical="center"/>
    </xf>
    <xf numFmtId="0" fontId="70" fillId="19" borderId="51" xfId="0" applyFont="1" applyFill="1" applyBorder="1" applyAlignment="1">
      <alignment horizontal="center" vertical="center"/>
    </xf>
    <xf numFmtId="0" fontId="70" fillId="19" borderId="18" xfId="0" applyFont="1" applyFill="1" applyBorder="1" applyAlignment="1">
      <alignment horizontal="center" vertical="center"/>
    </xf>
    <xf numFmtId="0" fontId="70" fillId="10" borderId="5" xfId="0" applyFont="1" applyFill="1" applyBorder="1" applyAlignment="1">
      <alignment horizontal="center" vertical="center"/>
    </xf>
    <xf numFmtId="0" fontId="70" fillId="10" borderId="51" xfId="0" applyFont="1" applyFill="1" applyBorder="1" applyAlignment="1">
      <alignment horizontal="center" vertical="center"/>
    </xf>
    <xf numFmtId="0" fontId="70" fillId="10" borderId="18" xfId="0" applyFont="1" applyFill="1" applyBorder="1" applyAlignment="1">
      <alignment horizontal="center" vertical="center"/>
    </xf>
    <xf numFmtId="0" fontId="70" fillId="25" borderId="6" xfId="0" applyFont="1" applyFill="1" applyBorder="1" applyAlignment="1">
      <alignment horizontal="center" vertical="center"/>
    </xf>
    <xf numFmtId="0" fontId="70" fillId="25" borderId="51" xfId="0" applyFont="1" applyFill="1" applyBorder="1" applyAlignment="1">
      <alignment horizontal="center" vertical="center"/>
    </xf>
    <xf numFmtId="0" fontId="70" fillId="25" borderId="18" xfId="0" applyFont="1" applyFill="1" applyBorder="1" applyAlignment="1">
      <alignment horizontal="center" vertical="center"/>
    </xf>
    <xf numFmtId="0" fontId="8" fillId="13" borderId="6" xfId="0" applyFont="1" applyFill="1" applyBorder="1" applyAlignment="1">
      <alignment horizontal="center" vertical="center"/>
    </xf>
    <xf numFmtId="0" fontId="8" fillId="13" borderId="51" xfId="0" applyFont="1" applyFill="1" applyBorder="1" applyAlignment="1">
      <alignment horizontal="center" vertical="center"/>
    </xf>
    <xf numFmtId="0" fontId="8" fillId="13" borderId="18" xfId="0" applyFont="1" applyFill="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8" fillId="8" borderId="46" xfId="0" applyFont="1" applyFill="1" applyBorder="1" applyAlignment="1">
      <alignment horizontal="center"/>
    </xf>
    <xf numFmtId="0" fontId="8" fillId="8" borderId="47" xfId="0" applyFont="1" applyFill="1" applyBorder="1" applyAlignment="1">
      <alignment horizontal="center"/>
    </xf>
    <xf numFmtId="0" fontId="70" fillId="23" borderId="6" xfId="0" applyFont="1" applyFill="1" applyBorder="1" applyAlignment="1">
      <alignment horizontal="center" vertical="center"/>
    </xf>
    <xf numFmtId="0" fontId="70" fillId="23" borderId="51" xfId="0" applyFont="1" applyFill="1" applyBorder="1" applyAlignment="1">
      <alignment horizontal="center" vertical="center"/>
    </xf>
    <xf numFmtId="0" fontId="70" fillId="23" borderId="18" xfId="0" applyFont="1" applyFill="1" applyBorder="1" applyAlignment="1">
      <alignment horizontal="center" vertical="center"/>
    </xf>
    <xf numFmtId="0" fontId="0" fillId="0" borderId="28" xfId="0" applyBorder="1" applyAlignment="1">
      <alignment horizontal="center"/>
    </xf>
    <xf numFmtId="0" fontId="0" fillId="0" borderId="27" xfId="0" applyBorder="1" applyAlignment="1">
      <alignment horizontal="center"/>
    </xf>
    <xf numFmtId="0" fontId="70" fillId="29" borderId="6" xfId="0" applyFont="1" applyFill="1" applyBorder="1" applyAlignment="1">
      <alignment horizontal="center" vertical="center"/>
    </xf>
    <xf numFmtId="0" fontId="70" fillId="29" borderId="51" xfId="0" applyFont="1" applyFill="1" applyBorder="1" applyAlignment="1">
      <alignment horizontal="center" vertical="center"/>
    </xf>
    <xf numFmtId="0" fontId="70" fillId="29" borderId="18"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52" xfId="0" applyFont="1" applyFill="1" applyBorder="1" applyAlignment="1">
      <alignment horizontal="center" vertical="center"/>
    </xf>
    <xf numFmtId="0" fontId="44" fillId="37" borderId="6" xfId="83" applyFont="1" applyFill="1" applyBorder="1" applyAlignment="1" applyProtection="1">
      <alignment horizontal="center" vertical="center" wrapText="1"/>
    </xf>
    <xf numFmtId="0" fontId="44" fillId="37" borderId="18" xfId="83" applyFont="1" applyFill="1" applyBorder="1" applyAlignment="1" applyProtection="1">
      <alignment horizontal="center" vertical="center" wrapText="1"/>
    </xf>
    <xf numFmtId="0" fontId="14" fillId="51" borderId="2" xfId="83" applyFont="1" applyFill="1" applyBorder="1" applyAlignment="1" applyProtection="1">
      <alignment horizontal="left" vertical="center" wrapText="1" indent="1"/>
    </xf>
    <xf numFmtId="0" fontId="100" fillId="0" borderId="0" xfId="83" applyFont="1" applyAlignment="1" applyProtection="1">
      <alignment horizontal="center" vertical="center" wrapText="1"/>
    </xf>
    <xf numFmtId="0" fontId="48" fillId="37" borderId="6" xfId="80" applyFill="1" applyBorder="1" applyAlignment="1" applyProtection="1">
      <alignment horizontal="center" vertical="center" wrapText="1"/>
    </xf>
    <xf numFmtId="0" fontId="48" fillId="37" borderId="18" xfId="80" applyFill="1" applyBorder="1" applyAlignment="1" applyProtection="1">
      <alignment horizontal="center" vertical="center" wrapText="1"/>
    </xf>
    <xf numFmtId="0" fontId="14" fillId="51" borderId="2" xfId="83" applyFont="1" applyFill="1" applyBorder="1" applyAlignment="1" applyProtection="1">
      <alignment horizontal="left" vertical="center" indent="1"/>
    </xf>
    <xf numFmtId="0" fontId="51" fillId="0" borderId="2" xfId="83" applyFont="1" applyFill="1" applyBorder="1" applyAlignment="1" applyProtection="1">
      <alignment horizontal="center" vertical="center" wrapText="1"/>
    </xf>
    <xf numFmtId="0" fontId="51" fillId="0" borderId="7" xfId="83" applyFont="1" applyFill="1" applyBorder="1" applyAlignment="1" applyProtection="1">
      <alignment horizontal="center" vertical="center" wrapText="1"/>
    </xf>
    <xf numFmtId="0" fontId="52" fillId="0" borderId="19" xfId="83" applyFont="1" applyFill="1" applyBorder="1" applyAlignment="1" applyProtection="1">
      <alignment horizontal="center" vertical="center"/>
    </xf>
    <xf numFmtId="0" fontId="15" fillId="0" borderId="19" xfId="83" applyFont="1" applyFill="1" applyBorder="1" applyAlignment="1" applyProtection="1">
      <alignment horizontal="center" vertical="center"/>
    </xf>
    <xf numFmtId="0" fontId="51" fillId="0" borderId="24" xfId="83" applyFont="1" applyFill="1" applyBorder="1" applyAlignment="1" applyProtection="1">
      <alignment horizontal="center" vertical="center"/>
    </xf>
    <xf numFmtId="0" fontId="14" fillId="51" borderId="0" xfId="83" applyFont="1" applyFill="1" applyBorder="1" applyAlignment="1" applyProtection="1">
      <alignment horizontal="left" vertical="center" indent="1"/>
    </xf>
    <xf numFmtId="0" fontId="62" fillId="36" borderId="0" xfId="228" applyFont="1" applyFill="1" applyAlignment="1" applyProtection="1">
      <alignment horizontal="center" vertical="center" wrapText="1"/>
    </xf>
    <xf numFmtId="0" fontId="62" fillId="36" borderId="0" xfId="228" applyFont="1" applyFill="1" applyAlignment="1" applyProtection="1">
      <alignment horizontal="center" vertical="center"/>
    </xf>
    <xf numFmtId="0" fontId="14" fillId="0" borderId="12" xfId="83" applyFont="1" applyFill="1" applyBorder="1" applyAlignment="1" applyProtection="1">
      <alignment horizontal="left" vertical="center" wrapText="1" indent="1"/>
    </xf>
    <xf numFmtId="0" fontId="14" fillId="51" borderId="0" xfId="83" applyFont="1" applyFill="1" applyBorder="1" applyAlignment="1" applyProtection="1">
      <alignment horizontal="left" vertical="center" wrapText="1" indent="1"/>
    </xf>
    <xf numFmtId="0" fontId="34" fillId="51" borderId="0" xfId="83" applyFont="1" applyFill="1" applyBorder="1" applyAlignment="1" applyProtection="1">
      <alignment horizontal="left" vertical="center" indent="1"/>
    </xf>
    <xf numFmtId="0" fontId="14" fillId="51" borderId="0" xfId="83" applyFont="1" applyFill="1" applyBorder="1" applyAlignment="1" applyProtection="1">
      <alignment horizontal="left" indent="1"/>
    </xf>
    <xf numFmtId="0" fontId="49" fillId="37" borderId="6" xfId="83" applyFont="1" applyFill="1" applyBorder="1" applyAlignment="1" applyProtection="1">
      <alignment horizontal="center" vertical="center" wrapText="1"/>
    </xf>
    <xf numFmtId="0" fontId="51" fillId="0" borderId="12" xfId="83" applyFont="1" applyFill="1" applyBorder="1" applyAlignment="1" applyProtection="1">
      <alignment horizontal="left" vertical="center" indent="1"/>
    </xf>
    <xf numFmtId="0" fontId="14" fillId="0" borderId="12" xfId="83" applyFont="1" applyFill="1" applyBorder="1" applyAlignment="1" applyProtection="1">
      <alignment horizontal="left" vertical="center" indent="1"/>
    </xf>
    <xf numFmtId="0" fontId="51" fillId="0" borderId="19" xfId="83" applyFont="1" applyFill="1" applyBorder="1" applyAlignment="1" applyProtection="1">
      <alignment horizontal="center" vertical="center"/>
    </xf>
    <xf numFmtId="0" fontId="51" fillId="0" borderId="2" xfId="83" applyFont="1" applyFill="1" applyBorder="1" applyAlignment="1" applyProtection="1">
      <alignment horizontal="left" vertical="center" wrapText="1" indent="1"/>
    </xf>
    <xf numFmtId="0" fontId="14" fillId="0" borderId="2" xfId="83" applyFont="1" applyFill="1" applyBorder="1" applyAlignment="1" applyProtection="1">
      <alignment horizontal="left" vertical="center" wrapText="1" indent="1"/>
    </xf>
    <xf numFmtId="0" fontId="51" fillId="0" borderId="12" xfId="83" applyFont="1" applyFill="1" applyBorder="1" applyAlignment="1" applyProtection="1">
      <alignment horizontal="left" vertical="center" wrapText="1" indent="1"/>
    </xf>
    <xf numFmtId="0" fontId="14" fillId="51" borderId="12" xfId="83" applyFont="1" applyFill="1" applyBorder="1" applyAlignment="1" applyProtection="1">
      <alignment horizontal="left" vertical="center" wrapText="1" indent="1"/>
    </xf>
    <xf numFmtId="0" fontId="51" fillId="0" borderId="23" xfId="83" applyFont="1" applyBorder="1" applyAlignment="1" applyProtection="1">
      <alignment horizontal="center"/>
      <protection hidden="1"/>
    </xf>
    <xf numFmtId="0" fontId="51" fillId="0" borderId="7" xfId="83" applyFont="1" applyFill="1" applyBorder="1" applyAlignment="1" applyProtection="1">
      <alignment horizontal="left" vertical="center" indent="1"/>
    </xf>
    <xf numFmtId="0" fontId="14" fillId="0" borderId="7" xfId="83" applyFont="1" applyFill="1" applyBorder="1" applyAlignment="1" applyProtection="1">
      <alignment horizontal="left" vertical="center" indent="1"/>
    </xf>
    <xf numFmtId="0" fontId="14" fillId="51" borderId="8" xfId="83" applyFont="1" applyFill="1" applyBorder="1" applyAlignment="1" applyProtection="1">
      <alignment horizontal="left" vertical="center" indent="1"/>
    </xf>
    <xf numFmtId="0" fontId="14" fillId="51" borderId="7" xfId="83" applyFont="1" applyFill="1" applyBorder="1" applyAlignment="1" applyProtection="1">
      <alignment horizontal="left" vertical="center" indent="1"/>
    </xf>
    <xf numFmtId="0" fontId="53" fillId="0" borderId="0" xfId="83" applyFont="1" applyFill="1" applyAlignment="1" applyProtection="1">
      <alignment horizontal="center"/>
    </xf>
    <xf numFmtId="0" fontId="12" fillId="0" borderId="0" xfId="83" applyFont="1" applyFill="1" applyAlignment="1" applyProtection="1">
      <alignment horizontal="center"/>
    </xf>
    <xf numFmtId="0" fontId="51" fillId="0" borderId="2" xfId="83" applyFont="1" applyFill="1" applyBorder="1" applyAlignment="1" applyProtection="1">
      <alignment horizontal="center" vertical="center"/>
    </xf>
    <xf numFmtId="0" fontId="1" fillId="0" borderId="0" xfId="83" applyFont="1" applyAlignment="1">
      <alignment horizontal="center"/>
    </xf>
    <xf numFmtId="0" fontId="21" fillId="11" borderId="20" xfId="83" applyFont="1" applyFill="1" applyBorder="1" applyAlignment="1">
      <alignment horizontal="center" vertical="center"/>
    </xf>
    <xf numFmtId="0" fontId="14" fillId="2" borderId="23" xfId="83" applyFont="1" applyFill="1" applyBorder="1" applyAlignment="1">
      <alignment horizontal="left" wrapText="1"/>
    </xf>
    <xf numFmtId="0" fontId="17" fillId="5" borderId="4" xfId="83" applyFont="1" applyFill="1" applyBorder="1" applyAlignment="1">
      <alignment horizontal="center" vertical="center"/>
    </xf>
    <xf numFmtId="0" fontId="16" fillId="2" borderId="23" xfId="83" applyFont="1" applyFill="1" applyBorder="1" applyAlignment="1">
      <alignment horizontal="left" vertical="top"/>
    </xf>
    <xf numFmtId="0" fontId="16" fillId="5" borderId="23" xfId="83" applyFont="1" applyFill="1" applyBorder="1" applyAlignment="1">
      <alignment horizontal="left" vertical="top"/>
    </xf>
    <xf numFmtId="0" fontId="41" fillId="5" borderId="4" xfId="83" applyFont="1" applyFill="1" applyBorder="1" applyAlignment="1">
      <alignment horizontal="center" wrapText="1"/>
    </xf>
    <xf numFmtId="0" fontId="21" fillId="0" borderId="23" xfId="83" applyFont="1" applyBorder="1" applyAlignment="1">
      <alignment horizontal="left"/>
    </xf>
    <xf numFmtId="0" fontId="17" fillId="0" borderId="4" xfId="83" applyFont="1" applyBorder="1" applyAlignment="1" applyProtection="1">
      <alignment horizontal="left" indent="1"/>
      <protection locked="0"/>
    </xf>
    <xf numFmtId="0" fontId="17" fillId="0" borderId="0" xfId="83" applyFont="1" applyAlignment="1">
      <alignment horizontal="left"/>
    </xf>
    <xf numFmtId="0" fontId="17" fillId="0" borderId="22" xfId="83" applyFont="1" applyBorder="1" applyAlignment="1" applyProtection="1">
      <alignment horizontal="left"/>
      <protection locked="0"/>
    </xf>
    <xf numFmtId="0" fontId="17" fillId="0" borderId="22" xfId="83" applyFont="1" applyBorder="1" applyAlignment="1" applyProtection="1">
      <alignment horizontal="left" indent="1"/>
      <protection locked="0"/>
    </xf>
    <xf numFmtId="0" fontId="15" fillId="0" borderId="4" xfId="83" applyFont="1" applyBorder="1" applyAlignment="1" applyProtection="1">
      <alignment horizontal="left"/>
      <protection locked="0"/>
    </xf>
    <xf numFmtId="169" fontId="17" fillId="0" borderId="4" xfId="83" applyNumberFormat="1" applyFont="1" applyBorder="1" applyAlignment="1" applyProtection="1">
      <alignment horizontal="center"/>
      <protection locked="0"/>
    </xf>
    <xf numFmtId="0" fontId="21" fillId="5" borderId="0" xfId="83" applyFont="1" applyFill="1" applyAlignment="1">
      <alignment horizontal="left"/>
    </xf>
    <xf numFmtId="178" fontId="17" fillId="5" borderId="4" xfId="83" applyNumberFormat="1" applyFont="1" applyFill="1" applyBorder="1" applyAlignment="1" applyProtection="1">
      <alignment horizontal="center"/>
      <protection locked="0"/>
    </xf>
    <xf numFmtId="0" fontId="21" fillId="5" borderId="0" xfId="83" applyFont="1" applyFill="1" applyAlignment="1">
      <alignment horizontal="center"/>
    </xf>
    <xf numFmtId="0" fontId="21" fillId="0" borderId="4" xfId="83" applyFont="1" applyBorder="1" applyAlignment="1">
      <alignment horizontal="left" vertical="center" wrapText="1"/>
    </xf>
    <xf numFmtId="0" fontId="14" fillId="0" borderId="0" xfId="83" applyFont="1" applyAlignment="1">
      <alignment horizontal="center" vertical="center"/>
    </xf>
    <xf numFmtId="0" fontId="14" fillId="0" borderId="23" xfId="83" applyFont="1" applyBorder="1" applyAlignment="1">
      <alignment horizontal="left" vertical="center"/>
    </xf>
    <xf numFmtId="0" fontId="21" fillId="0" borderId="0" xfId="83" applyFont="1" applyAlignment="1">
      <alignment horizontal="left" wrapText="1"/>
    </xf>
    <xf numFmtId="0" fontId="17" fillId="0" borderId="4" xfId="83" applyFont="1" applyBorder="1" applyAlignment="1" applyProtection="1">
      <alignment horizontal="center" wrapText="1" shrinkToFit="1"/>
      <protection locked="0"/>
    </xf>
    <xf numFmtId="0" fontId="21" fillId="0" borderId="0" xfId="83" applyFont="1" applyAlignment="1">
      <alignment horizontal="right" vertical="center" wrapText="1"/>
    </xf>
    <xf numFmtId="14" fontId="21" fillId="0" borderId="0" xfId="83" applyNumberFormat="1" applyFont="1" applyAlignment="1">
      <alignment horizontal="center" vertical="center" wrapText="1"/>
    </xf>
    <xf numFmtId="0" fontId="21" fillId="0" borderId="0" xfId="83" applyFont="1" applyAlignment="1">
      <alignment horizontal="center" vertical="center"/>
    </xf>
    <xf numFmtId="0" fontId="21" fillId="0" borderId="0" xfId="83" applyFont="1" applyAlignment="1">
      <alignment horizontal="left"/>
    </xf>
    <xf numFmtId="0" fontId="17" fillId="0" borderId="4" xfId="83" applyFont="1" applyBorder="1" applyAlignment="1" applyProtection="1">
      <alignment horizontal="center"/>
      <protection locked="0"/>
    </xf>
    <xf numFmtId="0" fontId="17" fillId="0" borderId="0" xfId="83" applyFont="1" applyAlignment="1">
      <alignment horizontal="right"/>
    </xf>
    <xf numFmtId="0" fontId="15" fillId="0" borderId="0" xfId="83" applyFont="1" applyAlignment="1">
      <alignment horizontal="center" vertical="center" wrapText="1"/>
    </xf>
    <xf numFmtId="0" fontId="17" fillId="5" borderId="22" xfId="83" applyFont="1" applyFill="1" applyBorder="1" applyAlignment="1" applyProtection="1">
      <alignment horizontal="left" shrinkToFit="1"/>
      <protection locked="0"/>
    </xf>
    <xf numFmtId="0" fontId="17" fillId="0" borderId="4" xfId="83" applyFont="1" applyBorder="1" applyAlignment="1" applyProtection="1">
      <alignment horizontal="left" shrinkToFit="1"/>
      <protection locked="0"/>
    </xf>
    <xf numFmtId="0" fontId="14" fillId="5" borderId="0" xfId="83" applyFont="1" applyFill="1" applyAlignment="1">
      <alignment horizontal="center"/>
    </xf>
    <xf numFmtId="0" fontId="17" fillId="0" borderId="4" xfId="83" applyFont="1" applyBorder="1" applyAlignment="1" applyProtection="1">
      <alignment horizontal="left"/>
      <protection locked="0"/>
    </xf>
    <xf numFmtId="172" fontId="17" fillId="0" borderId="4" xfId="83" applyNumberFormat="1" applyFont="1" applyBorder="1" applyAlignment="1" applyProtection="1">
      <alignment horizontal="left" shrinkToFit="1"/>
      <protection locked="0"/>
    </xf>
    <xf numFmtId="0" fontId="17" fillId="5" borderId="4" xfId="83" applyFont="1" applyFill="1" applyBorder="1" applyAlignment="1" applyProtection="1">
      <alignment horizontal="left" indent="1" shrinkToFit="1"/>
      <protection locked="0"/>
    </xf>
    <xf numFmtId="49" fontId="17" fillId="0" borderId="4" xfId="83" applyNumberFormat="1" applyFont="1" applyBorder="1" applyAlignment="1" applyProtection="1">
      <alignment horizontal="center" shrinkToFit="1"/>
      <protection locked="0"/>
    </xf>
    <xf numFmtId="0" fontId="17" fillId="5" borderId="22" xfId="83" applyFont="1" applyFill="1" applyBorder="1" applyAlignment="1" applyProtection="1">
      <alignment horizontal="left" indent="1" shrinkToFit="1"/>
      <protection locked="0"/>
    </xf>
    <xf numFmtId="49" fontId="17" fillId="0" borderId="22" xfId="83" applyNumberFormat="1" applyFont="1" applyBorder="1" applyAlignment="1" applyProtection="1">
      <alignment horizontal="center" shrinkToFit="1"/>
      <protection locked="0"/>
    </xf>
    <xf numFmtId="0" fontId="17" fillId="5" borderId="0" xfId="83" applyFont="1" applyFill="1" applyAlignment="1">
      <alignment horizontal="left"/>
    </xf>
    <xf numFmtId="0" fontId="21" fillId="0" borderId="4" xfId="83" applyFont="1" applyBorder="1" applyAlignment="1">
      <alignment horizontal="center" vertical="center"/>
    </xf>
    <xf numFmtId="0" fontId="17" fillId="8" borderId="20" xfId="83" applyFont="1" applyFill="1" applyBorder="1" applyAlignment="1">
      <alignment horizontal="center" vertical="center"/>
    </xf>
    <xf numFmtId="182" fontId="21" fillId="0" borderId="20" xfId="83" applyNumberFormat="1" applyFont="1" applyBorder="1" applyAlignment="1" applyProtection="1">
      <alignment horizontal="center" vertical="center"/>
      <protection locked="0"/>
    </xf>
    <xf numFmtId="0" fontId="63" fillId="0" borderId="0" xfId="228" applyFont="1" applyAlignment="1" applyProtection="1">
      <alignment horizontal="center"/>
    </xf>
    <xf numFmtId="0" fontId="63" fillId="5" borderId="0" xfId="228" applyFont="1" applyFill="1" applyAlignment="1" applyProtection="1">
      <alignment horizontal="center" vertical="center" wrapText="1"/>
    </xf>
    <xf numFmtId="0" fontId="87" fillId="0" borderId="0" xfId="0" applyFont="1" applyBorder="1" applyAlignment="1" applyProtection="1">
      <alignment horizontal="center" vertical="top" wrapText="1" shrinkToFit="1"/>
    </xf>
    <xf numFmtId="0" fontId="89" fillId="0" borderId="0" xfId="0" applyFont="1" applyBorder="1" applyAlignment="1" applyProtection="1">
      <alignment horizontal="center" vertical="top" wrapText="1" shrinkToFit="1"/>
      <protection locked="0"/>
    </xf>
    <xf numFmtId="0" fontId="61" fillId="49" borderId="20" xfId="228" applyFill="1" applyBorder="1" applyAlignment="1" applyProtection="1">
      <alignment horizontal="center" vertical="center" wrapText="1"/>
    </xf>
    <xf numFmtId="0" fontId="15" fillId="0" borderId="4" xfId="0" applyFont="1" applyFill="1" applyBorder="1" applyAlignment="1" applyProtection="1">
      <alignment horizontal="left" vertical="top"/>
      <protection hidden="1"/>
    </xf>
    <xf numFmtId="0" fontId="13" fillId="0" borderId="0" xfId="0" applyFont="1" applyFill="1" applyAlignment="1" applyProtection="1">
      <alignment vertical="center"/>
      <protection hidden="1"/>
    </xf>
    <xf numFmtId="0" fontId="13" fillId="0" borderId="0" xfId="0" applyFont="1" applyFill="1" applyBorder="1" applyAlignment="1" applyProtection="1">
      <alignment vertical="center"/>
      <protection hidden="1"/>
    </xf>
    <xf numFmtId="0" fontId="25" fillId="40" borderId="28" xfId="228" applyFont="1" applyFill="1" applyBorder="1" applyAlignment="1" applyProtection="1">
      <alignment horizontal="center" vertical="center"/>
    </xf>
    <xf numFmtId="0" fontId="25" fillId="40" borderId="22" xfId="228" applyFont="1" applyFill="1" applyBorder="1" applyAlignment="1" applyProtection="1">
      <alignment horizontal="center" vertical="center"/>
    </xf>
    <xf numFmtId="0" fontId="14" fillId="0" borderId="0" xfId="0" applyFont="1" applyFill="1" applyAlignment="1" applyProtection="1">
      <alignment horizontal="left" vertical="center"/>
      <protection hidden="1"/>
    </xf>
    <xf numFmtId="0" fontId="14" fillId="0" borderId="33" xfId="0" applyFont="1" applyFill="1" applyBorder="1" applyAlignment="1" applyProtection="1">
      <alignment horizontal="left" vertical="center"/>
      <protection hidden="1"/>
    </xf>
    <xf numFmtId="0" fontId="20" fillId="40" borderId="10" xfId="0" applyFont="1" applyFill="1" applyBorder="1" applyAlignment="1" applyProtection="1">
      <alignment horizontal="center" vertical="center"/>
      <protection locked="0"/>
    </xf>
    <xf numFmtId="0" fontId="15" fillId="40" borderId="10" xfId="0" applyFont="1" applyFill="1" applyBorder="1" applyAlignment="1" applyProtection="1">
      <alignment horizontal="center" vertical="center"/>
      <protection locked="0"/>
    </xf>
    <xf numFmtId="0" fontId="20" fillId="40" borderId="20" xfId="0" applyFont="1" applyFill="1" applyBorder="1" applyAlignment="1" applyProtection="1">
      <alignment horizontal="center" vertical="center"/>
      <protection locked="0"/>
    </xf>
    <xf numFmtId="0" fontId="15" fillId="40" borderId="20" xfId="0" applyFont="1" applyFill="1" applyBorder="1" applyAlignment="1" applyProtection="1">
      <alignment horizontal="center" vertical="center"/>
      <protection locked="0"/>
    </xf>
    <xf numFmtId="0" fontId="17" fillId="0" borderId="20"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17" fillId="0" borderId="28" xfId="0" applyFont="1" applyFill="1" applyBorder="1" applyAlignment="1" applyProtection="1">
      <alignment horizontal="left" vertical="center" wrapText="1"/>
    </xf>
    <xf numFmtId="0" fontId="17" fillId="0" borderId="27" xfId="0" applyFont="1" applyFill="1" applyBorder="1" applyAlignment="1" applyProtection="1">
      <alignment horizontal="left" vertical="center" wrapText="1"/>
    </xf>
    <xf numFmtId="0" fontId="20" fillId="9" borderId="20" xfId="0" applyFont="1" applyFill="1" applyBorder="1" applyAlignment="1" applyProtection="1">
      <alignment horizontal="center" vertical="center" wrapText="1"/>
      <protection locked="0"/>
    </xf>
    <xf numFmtId="184" fontId="15" fillId="40" borderId="28" xfId="0" applyNumberFormat="1" applyFont="1" applyFill="1" applyBorder="1" applyAlignment="1" applyProtection="1">
      <alignment horizontal="center" vertical="center"/>
      <protection hidden="1"/>
    </xf>
    <xf numFmtId="168" fontId="15" fillId="40" borderId="27" xfId="0" applyNumberFormat="1" applyFont="1" applyFill="1" applyBorder="1" applyAlignment="1" applyProtection="1">
      <alignment horizontal="center" vertical="center"/>
      <protection hidden="1"/>
    </xf>
    <xf numFmtId="184" fontId="15" fillId="40" borderId="20" xfId="0" applyNumberFormat="1" applyFont="1" applyFill="1" applyBorder="1" applyAlignment="1" applyProtection="1">
      <alignment horizontal="center" vertical="center"/>
      <protection hidden="1"/>
    </xf>
    <xf numFmtId="168" fontId="15" fillId="40" borderId="20" xfId="0" applyNumberFormat="1" applyFont="1" applyFill="1" applyBorder="1" applyAlignment="1" applyProtection="1">
      <alignment horizontal="center" vertical="center"/>
      <protection hidden="1"/>
    </xf>
    <xf numFmtId="184" fontId="15" fillId="0" borderId="20" xfId="0" applyNumberFormat="1" applyFont="1" applyFill="1" applyBorder="1" applyAlignment="1" applyProtection="1">
      <alignment horizontal="left" vertical="center" wrapText="1"/>
    </xf>
    <xf numFmtId="0" fontId="21" fillId="9" borderId="20" xfId="0" applyFont="1" applyFill="1" applyBorder="1" applyAlignment="1" applyProtection="1">
      <alignment horizontal="left" vertical="center" wrapText="1"/>
    </xf>
    <xf numFmtId="0" fontId="25" fillId="0" borderId="23" xfId="0" applyFont="1" applyFill="1" applyBorder="1" applyAlignment="1" applyProtection="1">
      <alignment horizontal="left"/>
      <protection hidden="1"/>
    </xf>
    <xf numFmtId="0" fontId="25" fillId="0" borderId="30" xfId="0" applyFont="1" applyFill="1" applyBorder="1" applyAlignment="1" applyProtection="1">
      <alignment horizontal="left"/>
      <protection hidden="1"/>
    </xf>
    <xf numFmtId="175" fontId="19" fillId="0" borderId="0" xfId="0" applyNumberFormat="1" applyFont="1" applyBorder="1" applyAlignment="1" applyProtection="1">
      <alignment horizontal="left"/>
      <protection hidden="1"/>
    </xf>
    <xf numFmtId="177" fontId="19" fillId="0" borderId="0" xfId="0" applyNumberFormat="1" applyFont="1" applyFill="1" applyBorder="1" applyAlignment="1" applyProtection="1">
      <alignment horizontal="left" vertical="top"/>
      <protection hidden="1"/>
    </xf>
    <xf numFmtId="177" fontId="19" fillId="0" borderId="0" xfId="0" applyNumberFormat="1" applyFont="1" applyBorder="1" applyAlignment="1" applyProtection="1">
      <alignment horizontal="left" vertical="top"/>
      <protection hidden="1"/>
    </xf>
    <xf numFmtId="177" fontId="19" fillId="0" borderId="33" xfId="0" applyNumberFormat="1" applyFont="1" applyBorder="1" applyAlignment="1" applyProtection="1">
      <alignment horizontal="left" vertical="top"/>
      <protection hidden="1"/>
    </xf>
    <xf numFmtId="175" fontId="19" fillId="0" borderId="0" xfId="0" applyNumberFormat="1" applyFont="1" applyAlignment="1" applyProtection="1">
      <alignment horizontal="left"/>
      <protection hidden="1"/>
    </xf>
    <xf numFmtId="0" fontId="12" fillId="0" borderId="0" xfId="0" applyFont="1" applyAlignment="1" applyProtection="1">
      <alignment vertical="center"/>
      <protection hidden="1"/>
    </xf>
    <xf numFmtId="0" fontId="12" fillId="0" borderId="33" xfId="0" applyFont="1" applyBorder="1" applyAlignment="1" applyProtection="1">
      <alignment vertical="center"/>
      <protection hidden="1"/>
    </xf>
    <xf numFmtId="0" fontId="20" fillId="48" borderId="20" xfId="0" applyFont="1" applyFill="1" applyBorder="1" applyAlignment="1" applyProtection="1">
      <alignment horizontal="center" vertical="center"/>
      <protection locked="0" hidden="1"/>
    </xf>
    <xf numFmtId="0" fontId="15" fillId="48" borderId="20" xfId="0" applyFont="1" applyFill="1" applyBorder="1" applyAlignment="1" applyProtection="1">
      <alignment horizontal="center" vertical="center"/>
      <protection locked="0" hidden="1"/>
    </xf>
    <xf numFmtId="0" fontId="17" fillId="0" borderId="20" xfId="0" applyFont="1" applyFill="1" applyBorder="1" applyAlignment="1" applyProtection="1">
      <alignment horizontal="left" vertical="center" wrapText="1"/>
      <protection hidden="1"/>
    </xf>
    <xf numFmtId="0" fontId="20" fillId="0" borderId="20" xfId="0" applyFont="1" applyFill="1" applyBorder="1" applyAlignment="1" applyProtection="1">
      <alignment horizontal="left" vertical="center" wrapText="1"/>
      <protection hidden="1"/>
    </xf>
    <xf numFmtId="0" fontId="17" fillId="0" borderId="28" xfId="0" applyFont="1" applyFill="1" applyBorder="1" applyAlignment="1" applyProtection="1">
      <alignment horizontal="left" vertical="center" wrapText="1"/>
      <protection hidden="1"/>
    </xf>
    <xf numFmtId="0" fontId="20" fillId="0" borderId="27" xfId="0" applyFont="1" applyFill="1" applyBorder="1" applyAlignment="1" applyProtection="1">
      <alignment horizontal="left" vertical="center" wrapText="1"/>
      <protection hidden="1"/>
    </xf>
    <xf numFmtId="0" fontId="61" fillId="48" borderId="20" xfId="228" applyFill="1" applyBorder="1" applyAlignment="1" applyProtection="1">
      <alignment horizontal="center" vertical="center"/>
    </xf>
    <xf numFmtId="184" fontId="15" fillId="48" borderId="28" xfId="0" applyNumberFormat="1" applyFont="1" applyFill="1" applyBorder="1" applyAlignment="1" applyProtection="1">
      <alignment horizontal="center" vertical="center"/>
    </xf>
    <xf numFmtId="168" fontId="14" fillId="48" borderId="27" xfId="0" applyNumberFormat="1" applyFont="1" applyFill="1" applyBorder="1" applyAlignment="1" applyProtection="1">
      <alignment horizontal="center" vertical="center"/>
    </xf>
    <xf numFmtId="184" fontId="15" fillId="48" borderId="20" xfId="0" applyNumberFormat="1" applyFont="1" applyFill="1" applyBorder="1" applyAlignment="1" applyProtection="1">
      <alignment horizontal="center" vertical="center"/>
    </xf>
    <xf numFmtId="168" fontId="14" fillId="48" borderId="20" xfId="0" applyNumberFormat="1" applyFont="1" applyFill="1" applyBorder="1" applyAlignment="1" applyProtection="1">
      <alignment horizontal="center" vertical="center"/>
    </xf>
    <xf numFmtId="0" fontId="17" fillId="0" borderId="20" xfId="0" applyFont="1" applyFill="1" applyBorder="1" applyAlignment="1" applyProtection="1">
      <alignment vertical="center" wrapText="1"/>
    </xf>
    <xf numFmtId="0" fontId="21" fillId="9" borderId="20" xfId="0" applyFont="1" applyFill="1" applyBorder="1" applyAlignment="1" applyProtection="1">
      <alignment horizontal="left" vertical="center" wrapText="1"/>
      <protection hidden="1"/>
    </xf>
    <xf numFmtId="0" fontId="20" fillId="9" borderId="20" xfId="0" applyNumberFormat="1" applyFont="1" applyFill="1" applyBorder="1" applyAlignment="1" applyProtection="1">
      <alignment horizontal="center" vertical="center" wrapText="1"/>
      <protection locked="0"/>
    </xf>
    <xf numFmtId="177" fontId="19" fillId="0" borderId="0" xfId="0" applyNumberFormat="1" applyFont="1" applyAlignment="1" applyProtection="1">
      <alignment horizontal="left" vertical="top"/>
      <protection hidden="1"/>
    </xf>
    <xf numFmtId="0" fontId="14" fillId="0" borderId="0" xfId="0" applyFont="1" applyAlignment="1" applyProtection="1">
      <alignment vertical="center"/>
      <protection hidden="1"/>
    </xf>
    <xf numFmtId="0" fontId="14" fillId="0" borderId="33" xfId="0" applyFont="1" applyBorder="1" applyAlignment="1" applyProtection="1">
      <alignment vertical="center"/>
      <protection hidden="1"/>
    </xf>
    <xf numFmtId="0" fontId="14" fillId="0" borderId="0" xfId="0" applyFont="1" applyBorder="1" applyAlignment="1" applyProtection="1">
      <alignment vertical="center"/>
      <protection hidden="1"/>
    </xf>
    <xf numFmtId="184" fontId="15" fillId="41" borderId="28" xfId="0" applyNumberFormat="1" applyFont="1" applyFill="1" applyBorder="1" applyAlignment="1" applyProtection="1">
      <alignment horizontal="center" vertical="center"/>
    </xf>
    <xf numFmtId="168" fontId="14" fillId="41" borderId="27" xfId="0" applyNumberFormat="1" applyFont="1" applyFill="1" applyBorder="1" applyAlignment="1" applyProtection="1">
      <alignment horizontal="center" vertical="center"/>
    </xf>
    <xf numFmtId="184" fontId="15" fillId="41" borderId="20" xfId="0" applyNumberFormat="1" applyFont="1" applyFill="1" applyBorder="1" applyAlignment="1" applyProtection="1">
      <alignment horizontal="center" vertical="center"/>
    </xf>
    <xf numFmtId="168" fontId="14" fillId="41" borderId="20" xfId="0" applyNumberFormat="1" applyFont="1" applyFill="1" applyBorder="1" applyAlignment="1" applyProtection="1">
      <alignment horizontal="center" vertical="center"/>
    </xf>
    <xf numFmtId="0" fontId="21" fillId="9" borderId="31" xfId="0" applyFont="1" applyFill="1" applyBorder="1" applyAlignment="1" applyProtection="1">
      <alignment horizontal="left" vertical="center" wrapText="1"/>
      <protection hidden="1"/>
    </xf>
    <xf numFmtId="0" fontId="20" fillId="9" borderId="31"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vertical="center" wrapText="1"/>
      <protection hidden="1"/>
    </xf>
    <xf numFmtId="184" fontId="17" fillId="0" borderId="20" xfId="0" applyNumberFormat="1" applyFont="1" applyFill="1" applyBorder="1" applyAlignment="1" applyProtection="1">
      <alignment vertical="center" wrapText="1"/>
      <protection hidden="1"/>
    </xf>
    <xf numFmtId="0" fontId="21" fillId="0" borderId="20" xfId="0" applyFont="1" applyFill="1" applyBorder="1" applyAlignment="1" applyProtection="1">
      <alignment horizontal="left" vertical="center" wrapText="1"/>
      <protection hidden="1"/>
    </xf>
    <xf numFmtId="14" fontId="17" fillId="0" borderId="28" xfId="0" applyNumberFormat="1" applyFont="1" applyFill="1" applyBorder="1" applyAlignment="1" applyProtection="1">
      <alignment horizontal="left" vertical="center" wrapText="1"/>
      <protection hidden="1"/>
    </xf>
    <xf numFmtId="14" fontId="17" fillId="0" borderId="27" xfId="0" applyNumberFormat="1" applyFont="1" applyFill="1" applyBorder="1" applyAlignment="1" applyProtection="1">
      <alignment horizontal="left" vertical="center" wrapText="1"/>
      <protection hidden="1"/>
    </xf>
    <xf numFmtId="0" fontId="20" fillId="41" borderId="20" xfId="0" applyFont="1" applyFill="1" applyBorder="1" applyAlignment="1" applyProtection="1">
      <alignment horizontal="center" vertical="center"/>
      <protection locked="0" hidden="1"/>
    </xf>
    <xf numFmtId="0" fontId="15" fillId="41" borderId="20" xfId="0" applyFont="1" applyFill="1" applyBorder="1" applyAlignment="1" applyProtection="1">
      <alignment horizontal="center" vertical="center"/>
      <protection locked="0" hidden="1"/>
    </xf>
    <xf numFmtId="0" fontId="61" fillId="41" borderId="20" xfId="228" applyFill="1" applyBorder="1" applyAlignment="1" applyProtection="1">
      <alignment horizontal="center" vertical="center"/>
    </xf>
    <xf numFmtId="0" fontId="17" fillId="0" borderId="20" xfId="0" applyFont="1" applyBorder="1" applyAlignment="1" applyProtection="1">
      <alignment horizontal="left" vertical="center" wrapText="1"/>
      <protection hidden="1"/>
    </xf>
    <xf numFmtId="0" fontId="17" fillId="0" borderId="28" xfId="0" applyFont="1" applyBorder="1" applyAlignment="1" applyProtection="1">
      <alignment horizontal="left" vertical="center" wrapText="1"/>
      <protection hidden="1"/>
    </xf>
    <xf numFmtId="0" fontId="17" fillId="0" borderId="27" xfId="0" applyFont="1" applyBorder="1" applyAlignment="1" applyProtection="1">
      <alignment horizontal="left" vertical="center" wrapText="1"/>
      <protection hidden="1"/>
    </xf>
    <xf numFmtId="0" fontId="20" fillId="42" borderId="20" xfId="0" applyNumberFormat="1" applyFont="1" applyFill="1" applyBorder="1" applyAlignment="1" applyProtection="1">
      <alignment horizontal="center" vertical="center"/>
      <protection locked="0" hidden="1"/>
    </xf>
    <xf numFmtId="0" fontId="61" fillId="42" borderId="20" xfId="228" applyFill="1" applyBorder="1" applyAlignment="1" applyProtection="1">
      <alignment horizontal="center" vertical="center"/>
    </xf>
    <xf numFmtId="0" fontId="12" fillId="0" borderId="0" xfId="0" applyFont="1" applyAlignment="1" applyProtection="1">
      <protection hidden="1"/>
    </xf>
    <xf numFmtId="0" fontId="12" fillId="0" borderId="33" xfId="0" applyFont="1" applyBorder="1" applyAlignment="1" applyProtection="1">
      <protection hidden="1"/>
    </xf>
    <xf numFmtId="0" fontId="22" fillId="0" borderId="0" xfId="0" applyFont="1" applyAlignment="1" applyProtection="1">
      <protection hidden="1"/>
    </xf>
    <xf numFmtId="0" fontId="22" fillId="0" borderId="33" xfId="0" applyFont="1" applyBorder="1" applyAlignment="1" applyProtection="1">
      <protection hidden="1"/>
    </xf>
    <xf numFmtId="184" fontId="15" fillId="42" borderId="28" xfId="0" applyNumberFormat="1" applyFont="1" applyFill="1" applyBorder="1" applyAlignment="1" applyProtection="1">
      <alignment horizontal="center" vertical="center"/>
      <protection hidden="1"/>
    </xf>
    <xf numFmtId="184" fontId="15" fillId="42" borderId="27" xfId="0" applyNumberFormat="1" applyFont="1" applyFill="1" applyBorder="1" applyAlignment="1" applyProtection="1">
      <alignment horizontal="center" vertical="center"/>
      <protection hidden="1"/>
    </xf>
    <xf numFmtId="184" fontId="15" fillId="42" borderId="20" xfId="0" applyNumberFormat="1" applyFont="1" applyFill="1" applyBorder="1" applyAlignment="1" applyProtection="1">
      <alignment horizontal="center" vertical="center"/>
      <protection hidden="1"/>
    </xf>
    <xf numFmtId="0" fontId="20" fillId="9" borderId="31" xfId="0" applyNumberFormat="1" applyFont="1" applyFill="1" applyBorder="1" applyAlignment="1" applyProtection="1">
      <alignment horizontal="center" vertical="center"/>
      <protection locked="0"/>
    </xf>
    <xf numFmtId="0" fontId="17" fillId="0" borderId="0" xfId="0" applyFont="1" applyAlignment="1" applyProtection="1">
      <protection hidden="1"/>
    </xf>
    <xf numFmtId="0" fontId="17" fillId="0" borderId="33" xfId="0" applyFont="1" applyBorder="1" applyAlignment="1" applyProtection="1">
      <protection hidden="1"/>
    </xf>
    <xf numFmtId="0" fontId="61" fillId="43" borderId="20" xfId="228" applyFill="1" applyBorder="1" applyAlignment="1" applyProtection="1">
      <alignment horizontal="center" vertical="center"/>
    </xf>
    <xf numFmtId="0" fontId="25" fillId="0" borderId="23" xfId="0" applyFont="1" applyFill="1" applyBorder="1" applyAlignment="1" applyProtection="1">
      <alignment horizontal="left" wrapText="1"/>
      <protection hidden="1"/>
    </xf>
    <xf numFmtId="0" fontId="25" fillId="0" borderId="30" xfId="0" applyFont="1" applyFill="1" applyBorder="1" applyAlignment="1" applyProtection="1">
      <alignment horizontal="left" wrapText="1"/>
      <protection hidden="1"/>
    </xf>
    <xf numFmtId="0" fontId="17" fillId="5" borderId="20" xfId="0" applyFont="1" applyFill="1" applyBorder="1" applyAlignment="1" applyProtection="1">
      <alignment horizontal="left" vertical="center" wrapText="1"/>
    </xf>
    <xf numFmtId="170" fontId="17" fillId="0" borderId="28" xfId="0" applyNumberFormat="1" applyFont="1" applyFill="1" applyBorder="1" applyAlignment="1" applyProtection="1">
      <alignment horizontal="left" vertical="center" wrapText="1"/>
    </xf>
    <xf numFmtId="170" fontId="17" fillId="0" borderId="27" xfId="0" applyNumberFormat="1"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20" fillId="43" borderId="20" xfId="0" applyFont="1" applyFill="1" applyBorder="1" applyAlignment="1" applyProtection="1">
      <alignment horizontal="center" vertical="center"/>
      <protection locked="0"/>
    </xf>
    <xf numFmtId="0" fontId="15" fillId="43" borderId="20" xfId="0" applyFont="1" applyFill="1" applyBorder="1" applyAlignment="1" applyProtection="1">
      <alignment horizontal="center" vertical="center"/>
      <protection locked="0"/>
    </xf>
    <xf numFmtId="184" fontId="15" fillId="43" borderId="28" xfId="0" applyNumberFormat="1" applyFont="1" applyFill="1" applyBorder="1" applyAlignment="1" applyProtection="1">
      <alignment horizontal="center" vertical="center"/>
    </xf>
    <xf numFmtId="168" fontId="14" fillId="43" borderId="27" xfId="0" applyNumberFormat="1" applyFont="1" applyFill="1" applyBorder="1" applyAlignment="1" applyProtection="1">
      <alignment horizontal="center" vertical="center"/>
    </xf>
    <xf numFmtId="184" fontId="15" fillId="43" borderId="20" xfId="0" applyNumberFormat="1" applyFont="1" applyFill="1" applyBorder="1" applyAlignment="1" applyProtection="1">
      <alignment horizontal="center" vertical="center"/>
    </xf>
    <xf numFmtId="168" fontId="14" fillId="43" borderId="20" xfId="0" applyNumberFormat="1" applyFont="1" applyFill="1" applyBorder="1" applyAlignment="1" applyProtection="1">
      <alignment horizontal="center" vertical="center"/>
    </xf>
    <xf numFmtId="0" fontId="13" fillId="0" borderId="0" xfId="0" applyFont="1" applyAlignment="1" applyProtection="1">
      <protection hidden="1"/>
    </xf>
    <xf numFmtId="0" fontId="13" fillId="0" borderId="33" xfId="0" applyFont="1" applyBorder="1" applyAlignment="1" applyProtection="1">
      <protection hidden="1"/>
    </xf>
    <xf numFmtId="0" fontId="61" fillId="44" borderId="20" xfId="228" applyFill="1" applyBorder="1" applyAlignment="1" applyProtection="1">
      <alignment horizontal="center" vertical="center"/>
    </xf>
    <xf numFmtId="177" fontId="19" fillId="0" borderId="33" xfId="0" applyNumberFormat="1" applyFont="1" applyFill="1" applyBorder="1" applyAlignment="1" applyProtection="1">
      <alignment horizontal="left" vertical="top"/>
      <protection hidden="1"/>
    </xf>
    <xf numFmtId="0" fontId="20" fillId="44" borderId="20" xfId="0" applyFont="1" applyFill="1" applyBorder="1" applyAlignment="1" applyProtection="1">
      <alignment horizontal="center" vertical="center"/>
      <protection locked="0" hidden="1"/>
    </xf>
    <xf numFmtId="0" fontId="15" fillId="44" borderId="20" xfId="0" applyFont="1" applyFill="1" applyBorder="1" applyAlignment="1" applyProtection="1">
      <alignment horizontal="center" vertical="center"/>
      <protection locked="0" hidden="1"/>
    </xf>
    <xf numFmtId="0" fontId="17" fillId="0" borderId="28" xfId="0" applyNumberFormat="1" applyFont="1" applyFill="1" applyBorder="1" applyAlignment="1" applyProtection="1">
      <alignment vertical="center" wrapText="1"/>
      <protection hidden="1"/>
    </xf>
    <xf numFmtId="0" fontId="17" fillId="0" borderId="27" xfId="0" applyNumberFormat="1" applyFont="1" applyFill="1" applyBorder="1" applyAlignment="1" applyProtection="1">
      <alignment vertical="center" wrapText="1"/>
      <protection hidden="1"/>
    </xf>
    <xf numFmtId="184" fontId="15" fillId="44" borderId="28" xfId="0" applyNumberFormat="1" applyFont="1" applyFill="1" applyBorder="1" applyAlignment="1" applyProtection="1">
      <alignment horizontal="center" vertical="center"/>
    </xf>
    <xf numFmtId="168" fontId="14" fillId="44" borderId="27" xfId="0" applyNumberFormat="1" applyFont="1" applyFill="1" applyBorder="1" applyAlignment="1" applyProtection="1">
      <alignment horizontal="center" vertical="center"/>
    </xf>
    <xf numFmtId="184" fontId="15" fillId="44" borderId="20" xfId="0" applyNumberFormat="1" applyFont="1" applyFill="1" applyBorder="1" applyAlignment="1" applyProtection="1">
      <alignment horizontal="center" vertical="center"/>
    </xf>
    <xf numFmtId="168" fontId="14" fillId="44" borderId="20" xfId="0" applyNumberFormat="1" applyFont="1" applyFill="1" applyBorder="1" applyAlignment="1" applyProtection="1">
      <alignment horizontal="center" vertical="center"/>
    </xf>
    <xf numFmtId="0" fontId="12" fillId="0" borderId="0" xfId="0" applyFont="1" applyBorder="1" applyAlignment="1" applyProtection="1">
      <protection hidden="1"/>
    </xf>
    <xf numFmtId="0" fontId="17" fillId="0" borderId="27" xfId="0" applyFont="1" applyFill="1" applyBorder="1" applyAlignment="1" applyProtection="1">
      <alignment horizontal="left" vertical="center" wrapText="1"/>
      <protection hidden="1"/>
    </xf>
    <xf numFmtId="0" fontId="20" fillId="45" borderId="20" xfId="0" applyFont="1" applyFill="1" applyBorder="1" applyAlignment="1" applyProtection="1">
      <alignment horizontal="center" vertical="center"/>
      <protection locked="0" hidden="1"/>
    </xf>
    <xf numFmtId="0" fontId="15" fillId="45" borderId="20" xfId="0" applyFont="1" applyFill="1" applyBorder="1" applyAlignment="1" applyProtection="1">
      <alignment horizontal="center" vertical="center"/>
      <protection locked="0" hidden="1"/>
    </xf>
    <xf numFmtId="184" fontId="15" fillId="45" borderId="28" xfId="0" applyNumberFormat="1" applyFont="1" applyFill="1" applyBorder="1" applyAlignment="1" applyProtection="1">
      <alignment horizontal="center" vertical="center"/>
      <protection hidden="1"/>
    </xf>
    <xf numFmtId="184" fontId="15" fillId="45" borderId="27" xfId="0" applyNumberFormat="1" applyFont="1" applyFill="1" applyBorder="1" applyAlignment="1" applyProtection="1">
      <alignment horizontal="center" vertical="center"/>
      <protection hidden="1"/>
    </xf>
    <xf numFmtId="0" fontId="61" fillId="45" borderId="20" xfId="228" applyFill="1" applyBorder="1" applyAlignment="1" applyProtection="1">
      <alignment horizontal="center" vertical="center"/>
    </xf>
    <xf numFmtId="184" fontId="15" fillId="45" borderId="20" xfId="0" applyNumberFormat="1" applyFont="1" applyFill="1" applyBorder="1" applyAlignment="1" applyProtection="1">
      <alignment horizontal="center" vertical="center"/>
      <protection hidden="1"/>
    </xf>
    <xf numFmtId="0" fontId="13" fillId="0" borderId="0" xfId="0" applyFont="1" applyFill="1" applyBorder="1" applyAlignment="1" applyProtection="1">
      <protection hidden="1"/>
    </xf>
    <xf numFmtId="0" fontId="13" fillId="0" borderId="33" xfId="0" applyFont="1" applyFill="1" applyBorder="1" applyAlignment="1" applyProtection="1">
      <protection hidden="1"/>
    </xf>
    <xf numFmtId="0" fontId="20" fillId="50" borderId="20" xfId="0" applyFont="1" applyFill="1" applyBorder="1" applyAlignment="1" applyProtection="1">
      <alignment horizontal="center" vertical="center"/>
      <protection locked="0" hidden="1"/>
    </xf>
    <xf numFmtId="0" fontId="15" fillId="50" borderId="20" xfId="0" applyFont="1" applyFill="1" applyBorder="1" applyAlignment="1" applyProtection="1">
      <alignment horizontal="center" vertical="center"/>
      <protection locked="0" hidden="1"/>
    </xf>
    <xf numFmtId="184" fontId="15" fillId="50" borderId="28" xfId="0" applyNumberFormat="1" applyFont="1" applyFill="1" applyBorder="1" applyAlignment="1" applyProtection="1">
      <alignment horizontal="center" vertical="center"/>
    </xf>
    <xf numFmtId="168" fontId="14" fillId="50" borderId="27" xfId="0" applyNumberFormat="1" applyFont="1" applyFill="1" applyBorder="1" applyAlignment="1" applyProtection="1">
      <alignment horizontal="center" vertical="center"/>
    </xf>
    <xf numFmtId="184" fontId="15" fillId="50" borderId="20" xfId="0" applyNumberFormat="1" applyFont="1" applyFill="1" applyBorder="1" applyAlignment="1" applyProtection="1">
      <alignment horizontal="center" vertical="center"/>
    </xf>
    <xf numFmtId="168" fontId="14" fillId="50" borderId="20" xfId="0" applyNumberFormat="1" applyFont="1" applyFill="1" applyBorder="1" applyAlignment="1" applyProtection="1">
      <alignment horizontal="center" vertical="center"/>
    </xf>
    <xf numFmtId="0" fontId="61" fillId="50" borderId="20" xfId="228" applyFill="1" applyBorder="1" applyAlignment="1" applyProtection="1">
      <alignment horizontal="center" vertical="center"/>
    </xf>
    <xf numFmtId="175" fontId="19" fillId="0" borderId="0" xfId="0" applyNumberFormat="1" applyFont="1" applyFill="1" applyBorder="1" applyAlignment="1" applyProtection="1">
      <alignment horizontal="left"/>
      <protection hidden="1"/>
    </xf>
    <xf numFmtId="0" fontId="19" fillId="0" borderId="0" xfId="0" applyNumberFormat="1" applyFont="1" applyFill="1" applyBorder="1" applyAlignment="1" applyProtection="1">
      <alignment horizontal="left"/>
      <protection hidden="1"/>
    </xf>
    <xf numFmtId="177" fontId="19" fillId="0" borderId="0" xfId="0" applyNumberFormat="1" applyFont="1" applyFill="1" applyAlignment="1" applyProtection="1">
      <alignment horizontal="left" vertical="top"/>
      <protection hidden="1"/>
    </xf>
    <xf numFmtId="0" fontId="19" fillId="0" borderId="0" xfId="0" applyFont="1" applyFill="1" applyAlignment="1" applyProtection="1">
      <alignment horizontal="left" vertical="top"/>
      <protection hidden="1"/>
    </xf>
    <xf numFmtId="0" fontId="19" fillId="0" borderId="33" xfId="0" applyFont="1" applyFill="1" applyBorder="1" applyAlignment="1" applyProtection="1">
      <alignment horizontal="left" vertical="top"/>
      <protection hidden="1"/>
    </xf>
    <xf numFmtId="0" fontId="13" fillId="0" borderId="0" xfId="0" applyFont="1" applyFill="1" applyAlignment="1" applyProtection="1">
      <protection hidden="1"/>
    </xf>
    <xf numFmtId="0" fontId="61" fillId="47" borderId="20" xfId="228" applyFill="1" applyBorder="1" applyAlignment="1" applyProtection="1">
      <alignment horizontal="center" vertical="center"/>
    </xf>
    <xf numFmtId="0" fontId="20" fillId="9" borderId="31" xfId="0" applyNumberFormat="1" applyFont="1" applyFill="1" applyBorder="1" applyAlignment="1" applyProtection="1">
      <alignment horizontal="center" vertical="center" wrapText="1"/>
      <protection locked="0" hidden="1"/>
    </xf>
    <xf numFmtId="0" fontId="20" fillId="47" borderId="20" xfId="0" applyFont="1" applyFill="1" applyBorder="1" applyAlignment="1" applyProtection="1">
      <alignment horizontal="center" vertical="center"/>
      <protection locked="0" hidden="1"/>
    </xf>
    <xf numFmtId="0" fontId="15" fillId="47" borderId="20" xfId="0" applyFont="1" applyFill="1" applyBorder="1" applyAlignment="1" applyProtection="1">
      <alignment horizontal="center" vertical="center"/>
      <protection locked="0" hidden="1"/>
    </xf>
    <xf numFmtId="184" fontId="15" fillId="47" borderId="28" xfId="0" applyNumberFormat="1" applyFont="1" applyFill="1" applyBorder="1" applyAlignment="1" applyProtection="1">
      <alignment horizontal="center" vertical="center"/>
      <protection hidden="1"/>
    </xf>
    <xf numFmtId="168" fontId="13" fillId="47" borderId="27" xfId="0" applyNumberFormat="1" applyFont="1" applyFill="1" applyBorder="1" applyAlignment="1" applyProtection="1">
      <alignment horizontal="center" vertical="center"/>
      <protection hidden="1"/>
    </xf>
    <xf numFmtId="184" fontId="15" fillId="47" borderId="20" xfId="0" applyNumberFormat="1" applyFont="1" applyFill="1" applyBorder="1" applyAlignment="1" applyProtection="1">
      <alignment horizontal="center" vertical="center"/>
      <protection hidden="1"/>
    </xf>
    <xf numFmtId="0" fontId="19" fillId="0" borderId="0" xfId="0" applyFont="1" applyAlignment="1" applyProtection="1">
      <alignment horizontal="left" vertical="top"/>
      <protection hidden="1"/>
    </xf>
    <xf numFmtId="0" fontId="19" fillId="0" borderId="33" xfId="0" applyFont="1" applyBorder="1" applyAlignment="1" applyProtection="1">
      <alignment horizontal="left" vertical="top"/>
      <protection hidden="1"/>
    </xf>
    <xf numFmtId="0" fontId="61" fillId="30" borderId="20" xfId="228" applyFill="1" applyBorder="1" applyAlignment="1" applyProtection="1">
      <alignment horizontal="center" vertical="center"/>
    </xf>
    <xf numFmtId="0" fontId="20" fillId="9" borderId="62" xfId="0" applyNumberFormat="1" applyFont="1" applyFill="1" applyBorder="1" applyAlignment="1" applyProtection="1">
      <alignment horizontal="center" vertical="center" wrapText="1"/>
      <protection locked="0"/>
    </xf>
    <xf numFmtId="0" fontId="20" fillId="30" borderId="20" xfId="0" applyFont="1" applyFill="1" applyBorder="1" applyAlignment="1" applyProtection="1">
      <alignment horizontal="center" vertical="center"/>
      <protection locked="0" hidden="1"/>
    </xf>
    <xf numFmtId="0" fontId="15" fillId="30" borderId="20" xfId="0" applyFont="1" applyFill="1" applyBorder="1" applyAlignment="1" applyProtection="1">
      <alignment horizontal="center" vertical="center"/>
      <protection locked="0" hidden="1"/>
    </xf>
    <xf numFmtId="0" fontId="21" fillId="9" borderId="62" xfId="0" applyFont="1" applyFill="1" applyBorder="1" applyAlignment="1" applyProtection="1">
      <alignment horizontal="left" vertical="center" wrapText="1"/>
      <protection hidden="1"/>
    </xf>
    <xf numFmtId="184" fontId="15" fillId="30" borderId="64" xfId="0" applyNumberFormat="1" applyFont="1" applyFill="1" applyBorder="1" applyAlignment="1" applyProtection="1">
      <alignment horizontal="center" vertical="center"/>
    </xf>
    <xf numFmtId="168" fontId="14" fillId="30" borderId="65" xfId="0" applyNumberFormat="1" applyFont="1" applyFill="1" applyBorder="1" applyAlignment="1" applyProtection="1">
      <alignment horizontal="center" vertical="center"/>
    </xf>
    <xf numFmtId="184" fontId="15" fillId="30" borderId="61" xfId="0" applyNumberFormat="1" applyFont="1" applyFill="1" applyBorder="1" applyAlignment="1" applyProtection="1">
      <alignment horizontal="center" vertical="center"/>
    </xf>
    <xf numFmtId="168" fontId="14" fillId="30" borderId="61" xfId="0" applyNumberFormat="1" applyFont="1" applyFill="1" applyBorder="1" applyAlignment="1" applyProtection="1">
      <alignment horizontal="center" vertical="center"/>
    </xf>
    <xf numFmtId="0" fontId="17" fillId="0" borderId="60" xfId="0" applyFont="1" applyFill="1" applyBorder="1" applyAlignment="1" applyProtection="1">
      <alignment vertical="center" wrapText="1"/>
      <protection hidden="1"/>
    </xf>
    <xf numFmtId="0" fontId="17" fillId="0" borderId="61" xfId="0" applyFont="1" applyFill="1" applyBorder="1" applyAlignment="1" applyProtection="1">
      <alignment vertical="center" wrapText="1"/>
      <protection hidden="1"/>
    </xf>
    <xf numFmtId="0" fontId="19" fillId="0" borderId="0" xfId="0" applyNumberFormat="1" applyFont="1" applyBorder="1" applyAlignment="1" applyProtection="1">
      <alignment horizontal="left"/>
      <protection hidden="1"/>
    </xf>
    <xf numFmtId="184" fontId="19" fillId="0" borderId="0" xfId="0" applyNumberFormat="1" applyFont="1" applyAlignment="1" applyProtection="1">
      <alignment horizontal="left" vertical="top"/>
      <protection hidden="1"/>
    </xf>
    <xf numFmtId="184" fontId="19" fillId="0" borderId="3" xfId="0" applyNumberFormat="1" applyFont="1" applyBorder="1" applyAlignment="1" applyProtection="1">
      <alignment horizontal="left" vertical="top"/>
      <protection hidden="1"/>
    </xf>
    <xf numFmtId="0" fontId="14" fillId="0" borderId="0" xfId="0" applyFont="1" applyAlignment="1" applyProtection="1">
      <protection hidden="1"/>
    </xf>
    <xf numFmtId="0" fontId="14" fillId="0" borderId="3" xfId="0" applyFont="1" applyBorder="1" applyAlignment="1" applyProtection="1">
      <protection hidden="1"/>
    </xf>
    <xf numFmtId="0" fontId="14" fillId="0" borderId="33" xfId="0" applyFont="1" applyBorder="1" applyAlignment="1" applyProtection="1">
      <protection hidden="1"/>
    </xf>
    <xf numFmtId="0" fontId="25" fillId="31" borderId="20" xfId="228" applyFont="1" applyFill="1" applyBorder="1" applyAlignment="1" applyProtection="1">
      <alignment horizontal="center" vertical="center"/>
    </xf>
    <xf numFmtId="0" fontId="20" fillId="31" borderId="20" xfId="0" applyFont="1" applyFill="1" applyBorder="1" applyAlignment="1" applyProtection="1">
      <alignment horizontal="center" vertical="center"/>
      <protection locked="0" hidden="1"/>
    </xf>
    <xf numFmtId="0" fontId="14" fillId="31" borderId="20" xfId="0" applyFont="1" applyFill="1" applyBorder="1" applyAlignment="1" applyProtection="1">
      <alignment horizontal="center" vertical="center"/>
      <protection locked="0" hidden="1"/>
    </xf>
    <xf numFmtId="184" fontId="15" fillId="31" borderId="28" xfId="0" applyNumberFormat="1" applyFont="1" applyFill="1" applyBorder="1" applyAlignment="1" applyProtection="1">
      <alignment horizontal="center" vertical="center"/>
      <protection hidden="1"/>
    </xf>
    <xf numFmtId="168" fontId="15" fillId="31" borderId="27" xfId="0" applyNumberFormat="1" applyFont="1" applyFill="1" applyBorder="1" applyAlignment="1" applyProtection="1">
      <alignment horizontal="center" vertical="center"/>
      <protection hidden="1"/>
    </xf>
    <xf numFmtId="184" fontId="15" fillId="31" borderId="20" xfId="0" applyNumberFormat="1" applyFont="1" applyFill="1" applyBorder="1" applyAlignment="1" applyProtection="1">
      <alignment horizontal="center" vertical="center"/>
      <protection hidden="1"/>
    </xf>
    <xf numFmtId="168" fontId="15" fillId="31" borderId="20" xfId="0" applyNumberFormat="1" applyFont="1" applyFill="1" applyBorder="1" applyAlignment="1" applyProtection="1">
      <alignment horizontal="center" vertical="center"/>
      <protection hidden="1"/>
    </xf>
    <xf numFmtId="0" fontId="71" fillId="0" borderId="23" xfId="0" applyFont="1" applyBorder="1" applyAlignment="1" applyProtection="1">
      <alignment horizontal="center" vertical="center"/>
      <protection locked="0"/>
    </xf>
    <xf numFmtId="0" fontId="71" fillId="0" borderId="22" xfId="0" applyFont="1" applyBorder="1" applyAlignment="1" applyProtection="1">
      <alignment horizontal="center" vertical="center"/>
      <protection locked="0"/>
    </xf>
    <xf numFmtId="0" fontId="25" fillId="39" borderId="20" xfId="228" applyFont="1" applyFill="1" applyBorder="1" applyAlignment="1" applyProtection="1">
      <alignment horizontal="center" vertical="center"/>
    </xf>
    <xf numFmtId="174" fontId="25" fillId="0" borderId="23" xfId="0" applyNumberFormat="1" applyFont="1" applyFill="1" applyBorder="1" applyAlignment="1" applyProtection="1">
      <alignment horizontal="left"/>
      <protection hidden="1"/>
    </xf>
    <xf numFmtId="174" fontId="25" fillId="0" borderId="30" xfId="0" applyNumberFormat="1" applyFont="1" applyFill="1" applyBorder="1" applyAlignment="1" applyProtection="1">
      <alignment horizontal="left"/>
      <protection hidden="1"/>
    </xf>
    <xf numFmtId="0" fontId="14" fillId="0" borderId="0" xfId="0" applyFont="1" applyAlignment="1" applyProtection="1">
      <alignment horizontal="center"/>
      <protection hidden="1"/>
    </xf>
    <xf numFmtId="0" fontId="14" fillId="0" borderId="0" xfId="0" applyFont="1" applyAlignment="1" applyProtection="1">
      <alignment horizontal="center" readingOrder="1"/>
      <protection hidden="1"/>
    </xf>
    <xf numFmtId="0" fontId="14" fillId="0" borderId="59" xfId="0" applyFont="1" applyBorder="1" applyAlignment="1" applyProtection="1">
      <alignment horizontal="center" vertical="center" readingOrder="1"/>
      <protection hidden="1"/>
    </xf>
    <xf numFmtId="0" fontId="21" fillId="0" borderId="0" xfId="0" applyFont="1" applyAlignment="1" applyProtection="1">
      <alignment horizontal="center" readingOrder="1"/>
      <protection hidden="1"/>
    </xf>
    <xf numFmtId="0" fontId="14" fillId="0" borderId="0" xfId="0" applyFont="1" applyAlignment="1" applyProtection="1">
      <alignment horizontal="center" vertical="center" wrapText="1" readingOrder="1"/>
      <protection hidden="1"/>
    </xf>
    <xf numFmtId="0" fontId="91" fillId="0" borderId="0" xfId="0" applyFont="1" applyAlignment="1" applyProtection="1">
      <alignment horizontal="center" vertical="center" wrapText="1" readingOrder="1"/>
      <protection locked="0" hidden="1"/>
    </xf>
    <xf numFmtId="0" fontId="91" fillId="0" borderId="58" xfId="0" applyFont="1" applyBorder="1" applyAlignment="1" applyProtection="1">
      <alignment horizontal="center" vertical="center" wrapText="1" readingOrder="1"/>
      <protection locked="0" hidden="1"/>
    </xf>
    <xf numFmtId="0" fontId="14" fillId="0" borderId="0" xfId="0" applyFont="1" applyAlignment="1" applyProtection="1">
      <alignment horizontal="center" vertical="center" readingOrder="1"/>
      <protection hidden="1"/>
    </xf>
    <xf numFmtId="168" fontId="91" fillId="0" borderId="0" xfId="0" applyNumberFormat="1" applyFont="1" applyAlignment="1" applyProtection="1">
      <alignment horizontal="center" vertical="center" wrapText="1" readingOrder="1"/>
      <protection locked="0" hidden="1"/>
    </xf>
    <xf numFmtId="168" fontId="91" fillId="0" borderId="58" xfId="0" applyNumberFormat="1" applyFont="1" applyBorder="1" applyAlignment="1" applyProtection="1">
      <alignment horizontal="center" vertical="center" wrapText="1" readingOrder="1"/>
      <protection locked="0" hidden="1"/>
    </xf>
    <xf numFmtId="0" fontId="94" fillId="0" borderId="0" xfId="0" applyFont="1" applyAlignment="1" applyProtection="1">
      <alignment horizontal="center" vertical="center" wrapText="1" readingOrder="1"/>
      <protection hidden="1"/>
    </xf>
    <xf numFmtId="0" fontId="91" fillId="0" borderId="58" xfId="0" applyFont="1" applyBorder="1" applyAlignment="1" applyProtection="1">
      <alignment horizontal="center" vertical="center" readingOrder="1"/>
      <protection locked="0" hidden="1"/>
    </xf>
    <xf numFmtId="171" fontId="91" fillId="0" borderId="58" xfId="0" applyNumberFormat="1" applyFont="1" applyBorder="1" applyAlignment="1" applyProtection="1">
      <alignment horizontal="center" vertical="center" readingOrder="1"/>
      <protection locked="0" hidden="1"/>
    </xf>
    <xf numFmtId="0" fontId="95" fillId="0" borderId="0" xfId="0" applyFont="1" applyAlignment="1" applyProtection="1">
      <alignment horizontal="center" readingOrder="1"/>
      <protection hidden="1"/>
    </xf>
    <xf numFmtId="0" fontId="16" fillId="0" borderId="0" xfId="0" applyFont="1" applyAlignment="1" applyProtection="1">
      <alignment horizontal="center" vertical="center"/>
      <protection hidden="1"/>
    </xf>
    <xf numFmtId="0" fontId="20" fillId="0" borderId="0" xfId="0" applyFont="1" applyAlignment="1" applyProtection="1">
      <alignment horizontal="left" vertical="center" readingOrder="1"/>
      <protection hidden="1"/>
    </xf>
    <xf numFmtId="0" fontId="17" fillId="0" borderId="0" xfId="0" applyFont="1" applyAlignment="1" applyProtection="1">
      <alignment horizontal="left" vertical="top" wrapText="1" readingOrder="1"/>
      <protection hidden="1"/>
    </xf>
    <xf numFmtId="0" fontId="20" fillId="0" borderId="0" xfId="0" applyFont="1" applyAlignment="1" applyProtection="1">
      <alignment horizontal="left" vertical="center" wrapText="1" readingOrder="1"/>
      <protection hidden="1"/>
    </xf>
    <xf numFmtId="0" fontId="17" fillId="0" borderId="0" xfId="0" applyFont="1" applyAlignment="1" applyProtection="1">
      <alignment horizontal="center" readingOrder="1"/>
      <protection hidden="1"/>
    </xf>
    <xf numFmtId="0" fontId="61" fillId="33" borderId="20" xfId="228" applyFill="1" applyBorder="1" applyAlignment="1" applyProtection="1">
      <alignment horizontal="center" vertical="center"/>
    </xf>
    <xf numFmtId="0" fontId="21" fillId="9" borderId="10" xfId="0" applyFont="1" applyFill="1" applyBorder="1" applyAlignment="1" applyProtection="1">
      <alignment horizontal="center" vertical="center"/>
      <protection hidden="1"/>
    </xf>
    <xf numFmtId="0" fontId="17" fillId="9" borderId="10" xfId="0" applyFont="1" applyFill="1" applyBorder="1" applyAlignment="1" applyProtection="1">
      <alignment horizontal="center" vertical="center"/>
      <protection hidden="1"/>
    </xf>
    <xf numFmtId="0" fontId="25" fillId="0" borderId="23" xfId="0" applyFont="1" applyBorder="1" applyAlignment="1" applyProtection="1">
      <alignment horizontal="left" wrapText="1"/>
      <protection hidden="1"/>
    </xf>
    <xf numFmtId="0" fontId="25" fillId="0" borderId="30" xfId="0" applyFont="1" applyBorder="1" applyAlignment="1" applyProtection="1">
      <alignment horizontal="left" wrapText="1"/>
      <protection hidden="1"/>
    </xf>
    <xf numFmtId="0" fontId="15" fillId="0" borderId="10" xfId="0" applyFont="1" applyBorder="1" applyAlignment="1" applyProtection="1">
      <alignment horizontal="center" vertical="center" shrinkToFit="1"/>
      <protection hidden="1"/>
    </xf>
    <xf numFmtId="0" fontId="19" fillId="0" borderId="0" xfId="0" applyFont="1" applyAlignment="1" applyProtection="1">
      <alignment horizontal="left"/>
      <protection hidden="1"/>
    </xf>
    <xf numFmtId="175" fontId="19" fillId="0" borderId="0" xfId="0" applyNumberFormat="1" applyFont="1" applyAlignment="1" applyProtection="1">
      <alignment horizontal="left" vertical="top"/>
      <protection hidden="1"/>
    </xf>
    <xf numFmtId="0" fontId="91" fillId="0" borderId="0" xfId="0" applyFont="1" applyAlignment="1" applyProtection="1">
      <alignment horizontal="center" vertical="top" wrapText="1" readingOrder="1"/>
      <protection hidden="1"/>
    </xf>
    <xf numFmtId="0" fontId="17" fillId="0" borderId="0" xfId="0" applyFont="1" applyAlignment="1" applyProtection="1">
      <alignment horizontal="left" readingOrder="1"/>
      <protection hidden="1"/>
    </xf>
    <xf numFmtId="184" fontId="91" fillId="0" borderId="58" xfId="0" applyNumberFormat="1" applyFont="1" applyBorder="1" applyAlignment="1" applyProtection="1">
      <alignment horizontal="center" vertical="center" readingOrder="1"/>
      <protection hidden="1"/>
    </xf>
    <xf numFmtId="168" fontId="91" fillId="0" borderId="58" xfId="0" applyNumberFormat="1" applyFont="1" applyBorder="1" applyAlignment="1" applyProtection="1">
      <alignment horizontal="center" vertical="center" readingOrder="1"/>
      <protection hidden="1"/>
    </xf>
  </cellXfs>
  <cellStyles count="230">
    <cellStyle name="Comma" xfId="1" builtinId="3"/>
    <cellStyle name="Comma 12" xfId="2" xr:uid="{00000000-0005-0000-0000-000001000000}"/>
    <cellStyle name="Comma 12 2" xfId="3" xr:uid="{00000000-0005-0000-0000-000002000000}"/>
    <cellStyle name="Comma 12 3" xfId="4" xr:uid="{00000000-0005-0000-0000-000003000000}"/>
    <cellStyle name="Comma 2" xfId="5" xr:uid="{00000000-0005-0000-0000-000004000000}"/>
    <cellStyle name="Comma 2 2" xfId="6" xr:uid="{00000000-0005-0000-0000-000005000000}"/>
    <cellStyle name="Comma 2 2 2" xfId="7" xr:uid="{00000000-0005-0000-0000-000006000000}"/>
    <cellStyle name="Comma 2 2 3"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4 2" xfId="13" xr:uid="{00000000-0005-0000-0000-00000C000000}"/>
    <cellStyle name="Comma 2 4 3" xfId="14" xr:uid="{00000000-0005-0000-0000-00000D000000}"/>
    <cellStyle name="Comma 2 5" xfId="15" xr:uid="{00000000-0005-0000-0000-00000E000000}"/>
    <cellStyle name="Comma 2 5 2" xfId="16" xr:uid="{00000000-0005-0000-0000-00000F000000}"/>
    <cellStyle name="Comma 2 5 3" xfId="17" xr:uid="{00000000-0005-0000-0000-000010000000}"/>
    <cellStyle name="Comma 3" xfId="18" xr:uid="{00000000-0005-0000-0000-000011000000}"/>
    <cellStyle name="Comma 3 2" xfId="19" xr:uid="{00000000-0005-0000-0000-000012000000}"/>
    <cellStyle name="Comma 3 3" xfId="20" xr:uid="{00000000-0005-0000-0000-000013000000}"/>
    <cellStyle name="Comma 4" xfId="21" xr:uid="{00000000-0005-0000-0000-000014000000}"/>
    <cellStyle name="Comma 4 2" xfId="22" xr:uid="{00000000-0005-0000-0000-000015000000}"/>
    <cellStyle name="Comma 4 2 2" xfId="23" xr:uid="{00000000-0005-0000-0000-000016000000}"/>
    <cellStyle name="Comma 4 2 3" xfId="24" xr:uid="{00000000-0005-0000-0000-000017000000}"/>
    <cellStyle name="Comma 4 3" xfId="25" xr:uid="{00000000-0005-0000-0000-000018000000}"/>
    <cellStyle name="Comma 4 3 2" xfId="26" xr:uid="{00000000-0005-0000-0000-000019000000}"/>
    <cellStyle name="Comma 4 3 3" xfId="27" xr:uid="{00000000-0005-0000-0000-00001A000000}"/>
    <cellStyle name="Comma 4 4" xfId="28" xr:uid="{00000000-0005-0000-0000-00001B000000}"/>
    <cellStyle name="Comma 4 4 2" xfId="29" xr:uid="{00000000-0005-0000-0000-00001C000000}"/>
    <cellStyle name="Comma 4 4 3" xfId="30" xr:uid="{00000000-0005-0000-0000-00001D000000}"/>
    <cellStyle name="Comma 4 5" xfId="31" xr:uid="{00000000-0005-0000-0000-00001E000000}"/>
    <cellStyle name="Comma 4 6" xfId="32" xr:uid="{00000000-0005-0000-0000-00001F000000}"/>
    <cellStyle name="Comma 5" xfId="33" xr:uid="{00000000-0005-0000-0000-000020000000}"/>
    <cellStyle name="Comma 5 2" xfId="34" xr:uid="{00000000-0005-0000-0000-000021000000}"/>
    <cellStyle name="Comma 5 2 2" xfId="35" xr:uid="{00000000-0005-0000-0000-000022000000}"/>
    <cellStyle name="Comma 5 2 3" xfId="36" xr:uid="{00000000-0005-0000-0000-000023000000}"/>
    <cellStyle name="Comma 5 3" xfId="37" xr:uid="{00000000-0005-0000-0000-000024000000}"/>
    <cellStyle name="Comma 5 3 2" xfId="38" xr:uid="{00000000-0005-0000-0000-000025000000}"/>
    <cellStyle name="Comma 5 3 3" xfId="39" xr:uid="{00000000-0005-0000-0000-000026000000}"/>
    <cellStyle name="Comma 5 4" xfId="40" xr:uid="{00000000-0005-0000-0000-000027000000}"/>
    <cellStyle name="Comma 5 4 2" xfId="41" xr:uid="{00000000-0005-0000-0000-000028000000}"/>
    <cellStyle name="Comma 5 4 3" xfId="42" xr:uid="{00000000-0005-0000-0000-000029000000}"/>
    <cellStyle name="Comma 5 5" xfId="43" xr:uid="{00000000-0005-0000-0000-00002A000000}"/>
    <cellStyle name="Comma 5 6" xfId="44" xr:uid="{00000000-0005-0000-0000-00002B000000}"/>
    <cellStyle name="Comma 6" xfId="45" xr:uid="{00000000-0005-0000-0000-00002C000000}"/>
    <cellStyle name="Comma 6 2" xfId="46" xr:uid="{00000000-0005-0000-0000-00002D000000}"/>
    <cellStyle name="Comma 6 2 2" xfId="47" xr:uid="{00000000-0005-0000-0000-00002E000000}"/>
    <cellStyle name="Comma 6 2 3" xfId="48" xr:uid="{00000000-0005-0000-0000-00002F000000}"/>
    <cellStyle name="Comma 6 3" xfId="49" xr:uid="{00000000-0005-0000-0000-000030000000}"/>
    <cellStyle name="Comma 6 3 2" xfId="50" xr:uid="{00000000-0005-0000-0000-000031000000}"/>
    <cellStyle name="Comma 6 3 3" xfId="51" xr:uid="{00000000-0005-0000-0000-000032000000}"/>
    <cellStyle name="Comma 6 4" xfId="52" xr:uid="{00000000-0005-0000-0000-000033000000}"/>
    <cellStyle name="Comma 6 4 2" xfId="53" xr:uid="{00000000-0005-0000-0000-000034000000}"/>
    <cellStyle name="Comma 6 4 3" xfId="54" xr:uid="{00000000-0005-0000-0000-000035000000}"/>
    <cellStyle name="Comma 6 5" xfId="55" xr:uid="{00000000-0005-0000-0000-000036000000}"/>
    <cellStyle name="Comma 6 6" xfId="56" xr:uid="{00000000-0005-0000-0000-000037000000}"/>
    <cellStyle name="Comma 7" xfId="57" xr:uid="{00000000-0005-0000-0000-000038000000}"/>
    <cellStyle name="Comma 7 2" xfId="58" xr:uid="{00000000-0005-0000-0000-000039000000}"/>
    <cellStyle name="Comma 7 2 2" xfId="59" xr:uid="{00000000-0005-0000-0000-00003A000000}"/>
    <cellStyle name="Comma 7 3" xfId="60" xr:uid="{00000000-0005-0000-0000-00003B000000}"/>
    <cellStyle name="Currency" xfId="61" builtinId="4"/>
    <cellStyle name="Currency 10" xfId="62" xr:uid="{00000000-0005-0000-0000-00003D000000}"/>
    <cellStyle name="Currency 10 2" xfId="63" xr:uid="{00000000-0005-0000-0000-00003E000000}"/>
    <cellStyle name="Currency 10 3" xfId="64" xr:uid="{00000000-0005-0000-0000-00003F000000}"/>
    <cellStyle name="Currency 12" xfId="65" xr:uid="{00000000-0005-0000-0000-000040000000}"/>
    <cellStyle name="Currency 12 2" xfId="66" xr:uid="{00000000-0005-0000-0000-000041000000}"/>
    <cellStyle name="Currency 12 3" xfId="67" xr:uid="{00000000-0005-0000-0000-000042000000}"/>
    <cellStyle name="Currency 13" xfId="68" xr:uid="{00000000-0005-0000-0000-000043000000}"/>
    <cellStyle name="Currency 13 2" xfId="69" xr:uid="{00000000-0005-0000-0000-000044000000}"/>
    <cellStyle name="Currency 13 3" xfId="70" xr:uid="{00000000-0005-0000-0000-000045000000}"/>
    <cellStyle name="Currency 2" xfId="71" xr:uid="{00000000-0005-0000-0000-000046000000}"/>
    <cellStyle name="Currency 2 2" xfId="72" xr:uid="{00000000-0005-0000-0000-000047000000}"/>
    <cellStyle name="Currency 2 2 2" xfId="73" xr:uid="{00000000-0005-0000-0000-000048000000}"/>
    <cellStyle name="Currency 2 2 3" xfId="74" xr:uid="{00000000-0005-0000-0000-000049000000}"/>
    <cellStyle name="Currency 2 3" xfId="75" xr:uid="{00000000-0005-0000-0000-00004A000000}"/>
    <cellStyle name="Currency 2 3 2" xfId="76" xr:uid="{00000000-0005-0000-0000-00004B000000}"/>
    <cellStyle name="Currency 3" xfId="77" xr:uid="{00000000-0005-0000-0000-00004C000000}"/>
    <cellStyle name="Currency 3 2" xfId="78" xr:uid="{00000000-0005-0000-0000-00004D000000}"/>
    <cellStyle name="Currency 3 3" xfId="79" xr:uid="{00000000-0005-0000-0000-00004E000000}"/>
    <cellStyle name="Heading 1" xfId="228" builtinId="16" customBuiltin="1"/>
    <cellStyle name="Heading 3 2" xfId="227" xr:uid="{00000000-0005-0000-0000-000050000000}"/>
    <cellStyle name="Hyperlink" xfId="80" builtinId="8" customBuiltin="1"/>
    <cellStyle name="Normal" xfId="0" builtinId="0"/>
    <cellStyle name="Normal 2" xfId="81" xr:uid="{00000000-0005-0000-0000-000053000000}"/>
    <cellStyle name="Normal 2 2" xfId="82" xr:uid="{00000000-0005-0000-0000-000054000000}"/>
    <cellStyle name="Normal 2 2 2" xfId="83" xr:uid="{00000000-0005-0000-0000-000055000000}"/>
    <cellStyle name="Normal 2 2 3" xfId="84" xr:uid="{00000000-0005-0000-0000-000056000000}"/>
    <cellStyle name="Normal 2 3" xfId="85" xr:uid="{00000000-0005-0000-0000-000057000000}"/>
    <cellStyle name="Normal 2 3 2" xfId="86" xr:uid="{00000000-0005-0000-0000-000058000000}"/>
    <cellStyle name="Normal 2 3 3" xfId="87" xr:uid="{00000000-0005-0000-0000-000059000000}"/>
    <cellStyle name="Normal 2 4" xfId="88" xr:uid="{00000000-0005-0000-0000-00005A000000}"/>
    <cellStyle name="Normal 2 4 2" xfId="89" xr:uid="{00000000-0005-0000-0000-00005B000000}"/>
    <cellStyle name="Normal 2 4 3" xfId="90" xr:uid="{00000000-0005-0000-0000-00005C000000}"/>
    <cellStyle name="Normal 2 5" xfId="91" xr:uid="{00000000-0005-0000-0000-00005D000000}"/>
    <cellStyle name="Normal 2 5 2" xfId="92" xr:uid="{00000000-0005-0000-0000-00005E000000}"/>
    <cellStyle name="Normal 2 5 3" xfId="93" xr:uid="{00000000-0005-0000-0000-00005F000000}"/>
    <cellStyle name="Normal 2 6" xfId="94" xr:uid="{00000000-0005-0000-0000-000060000000}"/>
    <cellStyle name="Normal 2 6 2" xfId="95" xr:uid="{00000000-0005-0000-0000-000061000000}"/>
    <cellStyle name="Normal 2 6 3" xfId="96" xr:uid="{00000000-0005-0000-0000-000062000000}"/>
    <cellStyle name="Normal 2 7" xfId="97" xr:uid="{00000000-0005-0000-0000-000063000000}"/>
    <cellStyle name="Normal 2 8" xfId="98" xr:uid="{00000000-0005-0000-0000-000064000000}"/>
    <cellStyle name="Normal 3" xfId="99" xr:uid="{00000000-0005-0000-0000-000065000000}"/>
    <cellStyle name="Normal 3 2" xfId="100" xr:uid="{00000000-0005-0000-0000-000066000000}"/>
    <cellStyle name="Normal 3 2 2" xfId="101" xr:uid="{00000000-0005-0000-0000-000067000000}"/>
    <cellStyle name="Normal 3 2 3" xfId="102" xr:uid="{00000000-0005-0000-0000-000068000000}"/>
    <cellStyle name="Normal 3 3" xfId="103" xr:uid="{00000000-0005-0000-0000-000069000000}"/>
    <cellStyle name="Normal 3 3 2" xfId="104" xr:uid="{00000000-0005-0000-0000-00006A000000}"/>
    <cellStyle name="Normal 3 3 3" xfId="105" xr:uid="{00000000-0005-0000-0000-00006B000000}"/>
    <cellStyle name="Normal 3 4" xfId="106" xr:uid="{00000000-0005-0000-0000-00006C000000}"/>
    <cellStyle name="Normal 3 4 2" xfId="107" xr:uid="{00000000-0005-0000-0000-00006D000000}"/>
    <cellStyle name="Normal 3 4 3" xfId="108" xr:uid="{00000000-0005-0000-0000-00006E000000}"/>
    <cellStyle name="Normal 3 5" xfId="109" xr:uid="{00000000-0005-0000-0000-00006F000000}"/>
    <cellStyle name="Normal 3 6" xfId="110" xr:uid="{00000000-0005-0000-0000-000070000000}"/>
    <cellStyle name="Normal 4" xfId="111" xr:uid="{00000000-0005-0000-0000-000071000000}"/>
    <cellStyle name="Normal 4 2" xfId="112" xr:uid="{00000000-0005-0000-0000-000072000000}"/>
    <cellStyle name="Normal 4 2 2" xfId="113" xr:uid="{00000000-0005-0000-0000-000073000000}"/>
    <cellStyle name="Normal 4 2 3" xfId="114" xr:uid="{00000000-0005-0000-0000-000074000000}"/>
    <cellStyle name="Normal 4 3" xfId="115" xr:uid="{00000000-0005-0000-0000-000075000000}"/>
    <cellStyle name="Normal 4 3 2" xfId="116" xr:uid="{00000000-0005-0000-0000-000076000000}"/>
    <cellStyle name="Normal 4 3 3" xfId="117" xr:uid="{00000000-0005-0000-0000-000077000000}"/>
    <cellStyle name="Normal 4 4" xfId="118" xr:uid="{00000000-0005-0000-0000-000078000000}"/>
    <cellStyle name="Normal 4 4 2" xfId="119" xr:uid="{00000000-0005-0000-0000-000079000000}"/>
    <cellStyle name="Normal 4 4 3" xfId="120" xr:uid="{00000000-0005-0000-0000-00007A000000}"/>
    <cellStyle name="Normal 4 5" xfId="121" xr:uid="{00000000-0005-0000-0000-00007B000000}"/>
    <cellStyle name="Normal 4 6" xfId="122" xr:uid="{00000000-0005-0000-0000-00007C000000}"/>
    <cellStyle name="Normal 5" xfId="123" xr:uid="{00000000-0005-0000-0000-00007D000000}"/>
    <cellStyle name="Normal 5 2" xfId="124" xr:uid="{00000000-0005-0000-0000-00007E000000}"/>
    <cellStyle name="Normal 5 2 2" xfId="125" xr:uid="{00000000-0005-0000-0000-00007F000000}"/>
    <cellStyle name="Normal 5 2 3" xfId="126" xr:uid="{00000000-0005-0000-0000-000080000000}"/>
    <cellStyle name="Normal 5 3" xfId="127" xr:uid="{00000000-0005-0000-0000-000081000000}"/>
    <cellStyle name="Normal 5 3 2" xfId="128" xr:uid="{00000000-0005-0000-0000-000082000000}"/>
    <cellStyle name="Normal 5 3 3" xfId="129" xr:uid="{00000000-0005-0000-0000-000083000000}"/>
    <cellStyle name="Normal 5 4" xfId="130" xr:uid="{00000000-0005-0000-0000-000084000000}"/>
    <cellStyle name="Normal 5 4 2" xfId="131" xr:uid="{00000000-0005-0000-0000-000085000000}"/>
    <cellStyle name="Normal 5 4 3" xfId="132" xr:uid="{00000000-0005-0000-0000-000086000000}"/>
    <cellStyle name="Normal 5 5" xfId="133" xr:uid="{00000000-0005-0000-0000-000087000000}"/>
    <cellStyle name="Normal 5 6" xfId="134" xr:uid="{00000000-0005-0000-0000-000088000000}"/>
    <cellStyle name="Normal 6" xfId="135" xr:uid="{00000000-0005-0000-0000-000089000000}"/>
    <cellStyle name="Normal 6 2" xfId="136" xr:uid="{00000000-0005-0000-0000-00008A000000}"/>
    <cellStyle name="Normal 6 2 2" xfId="137" xr:uid="{00000000-0005-0000-0000-00008B000000}"/>
    <cellStyle name="Normal 6 2 2 2" xfId="138" xr:uid="{00000000-0005-0000-0000-00008C000000}"/>
    <cellStyle name="Normal 6 2 2 2 2" xfId="139" xr:uid="{00000000-0005-0000-0000-00008D000000}"/>
    <cellStyle name="Normal 6 2 2 2 2 2" xfId="140" xr:uid="{00000000-0005-0000-0000-00008E000000}"/>
    <cellStyle name="Normal 6 2 2 2 2 3" xfId="141" xr:uid="{00000000-0005-0000-0000-00008F000000}"/>
    <cellStyle name="Normal 6 2 2 2 3" xfId="142" xr:uid="{00000000-0005-0000-0000-000090000000}"/>
    <cellStyle name="Normal 6 2 2 2 4" xfId="143" xr:uid="{00000000-0005-0000-0000-000091000000}"/>
    <cellStyle name="Normal 6 2 2 3" xfId="144" xr:uid="{00000000-0005-0000-0000-000092000000}"/>
    <cellStyle name="Normal 6 2 2 3 2" xfId="145" xr:uid="{00000000-0005-0000-0000-000093000000}"/>
    <cellStyle name="Normal 6 2 2 3 3" xfId="146" xr:uid="{00000000-0005-0000-0000-000094000000}"/>
    <cellStyle name="Normal 6 2 2 4" xfId="147" xr:uid="{00000000-0005-0000-0000-000095000000}"/>
    <cellStyle name="Normal 6 2 2 4 2" xfId="148" xr:uid="{00000000-0005-0000-0000-000096000000}"/>
    <cellStyle name="Normal 6 2 2 4 3" xfId="149" xr:uid="{00000000-0005-0000-0000-000097000000}"/>
    <cellStyle name="Normal 6 2 2 5" xfId="150" xr:uid="{00000000-0005-0000-0000-000098000000}"/>
    <cellStyle name="Normal 6 2 2 6" xfId="151" xr:uid="{00000000-0005-0000-0000-000099000000}"/>
    <cellStyle name="Normal 6 2 3" xfId="152" xr:uid="{00000000-0005-0000-0000-00009A000000}"/>
    <cellStyle name="Normal 6 2 3 2" xfId="153" xr:uid="{00000000-0005-0000-0000-00009B000000}"/>
    <cellStyle name="Normal 6 2 3 2 2" xfId="154" xr:uid="{00000000-0005-0000-0000-00009C000000}"/>
    <cellStyle name="Normal 6 2 3 2 3" xfId="155" xr:uid="{00000000-0005-0000-0000-00009D000000}"/>
    <cellStyle name="Normal 6 2 3 3" xfId="156" xr:uid="{00000000-0005-0000-0000-00009E000000}"/>
    <cellStyle name="Normal 6 2 3 4" xfId="157" xr:uid="{00000000-0005-0000-0000-00009F000000}"/>
    <cellStyle name="Normal 6 2 4" xfId="158" xr:uid="{00000000-0005-0000-0000-0000A0000000}"/>
    <cellStyle name="Normal 6 2 4 2" xfId="159" xr:uid="{00000000-0005-0000-0000-0000A1000000}"/>
    <cellStyle name="Normal 6 2 4 3" xfId="160" xr:uid="{00000000-0005-0000-0000-0000A2000000}"/>
    <cellStyle name="Normal 6 2 5" xfId="161" xr:uid="{00000000-0005-0000-0000-0000A3000000}"/>
    <cellStyle name="Normal 6 2 5 2" xfId="162" xr:uid="{00000000-0005-0000-0000-0000A4000000}"/>
    <cellStyle name="Normal 6 2 5 3" xfId="163" xr:uid="{00000000-0005-0000-0000-0000A5000000}"/>
    <cellStyle name="Normal 6 2 6" xfId="164" xr:uid="{00000000-0005-0000-0000-0000A6000000}"/>
    <cellStyle name="Normal 6 2 7" xfId="165" xr:uid="{00000000-0005-0000-0000-0000A7000000}"/>
    <cellStyle name="Normal 6 3" xfId="166" xr:uid="{00000000-0005-0000-0000-0000A8000000}"/>
    <cellStyle name="Normal 6 3 2" xfId="167" xr:uid="{00000000-0005-0000-0000-0000A9000000}"/>
    <cellStyle name="Normal 6 3 2 2" xfId="168" xr:uid="{00000000-0005-0000-0000-0000AA000000}"/>
    <cellStyle name="Normal 6 3 2 2 2" xfId="169" xr:uid="{00000000-0005-0000-0000-0000AB000000}"/>
    <cellStyle name="Normal 6 3 2 2 3" xfId="170" xr:uid="{00000000-0005-0000-0000-0000AC000000}"/>
    <cellStyle name="Normal 6 3 2 3" xfId="171" xr:uid="{00000000-0005-0000-0000-0000AD000000}"/>
    <cellStyle name="Normal 6 3 2 4" xfId="172" xr:uid="{00000000-0005-0000-0000-0000AE000000}"/>
    <cellStyle name="Normal 6 3 3" xfId="173" xr:uid="{00000000-0005-0000-0000-0000AF000000}"/>
    <cellStyle name="Normal 6 3 3 2" xfId="174" xr:uid="{00000000-0005-0000-0000-0000B0000000}"/>
    <cellStyle name="Normal 6 3 3 3" xfId="175" xr:uid="{00000000-0005-0000-0000-0000B1000000}"/>
    <cellStyle name="Normal 6 3 4" xfId="176" xr:uid="{00000000-0005-0000-0000-0000B2000000}"/>
    <cellStyle name="Normal 6 3 4 2" xfId="177" xr:uid="{00000000-0005-0000-0000-0000B3000000}"/>
    <cellStyle name="Normal 6 3 4 3" xfId="178" xr:uid="{00000000-0005-0000-0000-0000B4000000}"/>
    <cellStyle name="Normal 6 3 5" xfId="179" xr:uid="{00000000-0005-0000-0000-0000B5000000}"/>
    <cellStyle name="Normal 6 3 6" xfId="180" xr:uid="{00000000-0005-0000-0000-0000B6000000}"/>
    <cellStyle name="Normal 6 4" xfId="181" xr:uid="{00000000-0005-0000-0000-0000B7000000}"/>
    <cellStyle name="Normal 6 4 2" xfId="182" xr:uid="{00000000-0005-0000-0000-0000B8000000}"/>
    <cellStyle name="Normal 6 4 2 2" xfId="183" xr:uid="{00000000-0005-0000-0000-0000B9000000}"/>
    <cellStyle name="Normal 6 4 2 2 2" xfId="184" xr:uid="{00000000-0005-0000-0000-0000BA000000}"/>
    <cellStyle name="Normal 6 4 2 2 3" xfId="185" xr:uid="{00000000-0005-0000-0000-0000BB000000}"/>
    <cellStyle name="Normal 6 4 2 3" xfId="186" xr:uid="{00000000-0005-0000-0000-0000BC000000}"/>
    <cellStyle name="Normal 6 4 2 4" xfId="187" xr:uid="{00000000-0005-0000-0000-0000BD000000}"/>
    <cellStyle name="Normal 6 4 3" xfId="188" xr:uid="{00000000-0005-0000-0000-0000BE000000}"/>
    <cellStyle name="Normal 6 4 3 2" xfId="189" xr:uid="{00000000-0005-0000-0000-0000BF000000}"/>
    <cellStyle name="Normal 6 4 3 3" xfId="190" xr:uid="{00000000-0005-0000-0000-0000C0000000}"/>
    <cellStyle name="Normal 6 4 4" xfId="191" xr:uid="{00000000-0005-0000-0000-0000C1000000}"/>
    <cellStyle name="Normal 6 4 5" xfId="192" xr:uid="{00000000-0005-0000-0000-0000C2000000}"/>
    <cellStyle name="Normal 6 5" xfId="193" xr:uid="{00000000-0005-0000-0000-0000C3000000}"/>
    <cellStyle name="Normal 6 5 2" xfId="194" xr:uid="{00000000-0005-0000-0000-0000C4000000}"/>
    <cellStyle name="Normal 6 5 2 2" xfId="195" xr:uid="{00000000-0005-0000-0000-0000C5000000}"/>
    <cellStyle name="Normal 6 5 2 3" xfId="196" xr:uid="{00000000-0005-0000-0000-0000C6000000}"/>
    <cellStyle name="Normal 6 5 3" xfId="197" xr:uid="{00000000-0005-0000-0000-0000C7000000}"/>
    <cellStyle name="Normal 6 5 4" xfId="198" xr:uid="{00000000-0005-0000-0000-0000C8000000}"/>
    <cellStyle name="Normal 6 6" xfId="199" xr:uid="{00000000-0005-0000-0000-0000C9000000}"/>
    <cellStyle name="Normal 6 6 2" xfId="200" xr:uid="{00000000-0005-0000-0000-0000CA000000}"/>
    <cellStyle name="Normal 6 6 3" xfId="201" xr:uid="{00000000-0005-0000-0000-0000CB000000}"/>
    <cellStyle name="Normal 6 7" xfId="202" xr:uid="{00000000-0005-0000-0000-0000CC000000}"/>
    <cellStyle name="Normal 6 7 2" xfId="203" xr:uid="{00000000-0005-0000-0000-0000CD000000}"/>
    <cellStyle name="Normal 6 7 3" xfId="204" xr:uid="{00000000-0005-0000-0000-0000CE000000}"/>
    <cellStyle name="Normal 6 8" xfId="205" xr:uid="{00000000-0005-0000-0000-0000CF000000}"/>
    <cellStyle name="Normal 6 9" xfId="206" xr:uid="{00000000-0005-0000-0000-0000D0000000}"/>
    <cellStyle name="Normal 7" xfId="207" xr:uid="{00000000-0005-0000-0000-0000D1000000}"/>
    <cellStyle name="Normal 8" xfId="208" xr:uid="{00000000-0005-0000-0000-0000D2000000}"/>
    <cellStyle name="Normal 9" xfId="226" xr:uid="{00000000-0005-0000-0000-0000D3000000}"/>
    <cellStyle name="Normal_Project Ledger" xfId="229" xr:uid="{00000000-0005-0000-0000-0000D4000000}"/>
    <cellStyle name="Percent" xfId="209" builtinId="5"/>
    <cellStyle name="Percent 12" xfId="210" xr:uid="{00000000-0005-0000-0000-0000D6000000}"/>
    <cellStyle name="Percent 12 2" xfId="211" xr:uid="{00000000-0005-0000-0000-0000D7000000}"/>
    <cellStyle name="Percent 12 3" xfId="212" xr:uid="{00000000-0005-0000-0000-0000D8000000}"/>
    <cellStyle name="Percent 13" xfId="213" xr:uid="{00000000-0005-0000-0000-0000D9000000}"/>
    <cellStyle name="Percent 13 2" xfId="214" xr:uid="{00000000-0005-0000-0000-0000DA000000}"/>
    <cellStyle name="Percent 13 3" xfId="215" xr:uid="{00000000-0005-0000-0000-0000DB000000}"/>
    <cellStyle name="Percent 2" xfId="216" xr:uid="{00000000-0005-0000-0000-0000DC000000}"/>
    <cellStyle name="Percent 2 2" xfId="217" xr:uid="{00000000-0005-0000-0000-0000DD000000}"/>
    <cellStyle name="Percent 2 2 2" xfId="218" xr:uid="{00000000-0005-0000-0000-0000DE000000}"/>
    <cellStyle name="Percent 2 2 3" xfId="219" xr:uid="{00000000-0005-0000-0000-0000DF000000}"/>
    <cellStyle name="Percent 2 3" xfId="220" xr:uid="{00000000-0005-0000-0000-0000E0000000}"/>
    <cellStyle name="Percent 2 3 2" xfId="221" xr:uid="{00000000-0005-0000-0000-0000E1000000}"/>
    <cellStyle name="Percent 3" xfId="222" xr:uid="{00000000-0005-0000-0000-0000E2000000}"/>
    <cellStyle name="Percent 3 2" xfId="223" xr:uid="{00000000-0005-0000-0000-0000E3000000}"/>
    <cellStyle name="Percent 3 3" xfId="224" xr:uid="{00000000-0005-0000-0000-0000E4000000}"/>
    <cellStyle name="Title 2" xfId="225" xr:uid="{00000000-0005-0000-0000-0000E5000000}"/>
  </cellStyles>
  <dxfs count="617">
    <dxf>
      <fill>
        <patternFill>
          <bgColor rgb="FF99CCFF"/>
        </patternFill>
      </fill>
    </dxf>
    <dxf>
      <fill>
        <patternFill>
          <bgColor rgb="FF99CCFF"/>
        </patternFill>
      </fill>
    </dxf>
    <dxf>
      <fill>
        <patternFill>
          <bgColor rgb="FF99CCFF"/>
        </patternFill>
      </fill>
    </dxf>
    <dxf>
      <fill>
        <patternFill>
          <bgColor rgb="FF99CCFF"/>
        </patternFill>
      </fill>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border outline="0">
        <top style="thin">
          <color auto="1"/>
        </top>
      </border>
    </dxf>
    <dxf>
      <border outline="0">
        <left style="thin">
          <color auto="1"/>
        </left>
        <right style="thin">
          <color auto="1"/>
        </right>
        <top style="thin">
          <color auto="1"/>
        </top>
        <bottom style="thin">
          <color auto="1"/>
        </bottom>
      </border>
    </dxf>
    <dxf>
      <font>
        <b val="0"/>
        <i val="0"/>
        <strike val="0"/>
        <outline val="0"/>
        <shadow val="0"/>
        <u val="none"/>
        <vertAlign val="baseline"/>
        <color rgb="FF000000"/>
        <name val="Century Gothic"/>
        <scheme val="none"/>
      </font>
    </dxf>
    <dxf>
      <border outline="0">
        <bottom style="thin">
          <color auto="1"/>
        </bottom>
      </border>
    </dxf>
    <dxf>
      <font>
        <b/>
        <i val="0"/>
        <strike val="0"/>
        <condense val="0"/>
        <extend val="0"/>
        <outline val="0"/>
        <shadow val="0"/>
        <u val="none"/>
        <vertAlign val="baseline"/>
        <sz val="14"/>
        <color theme="1"/>
        <name val="Century Gothic"/>
        <scheme val="none"/>
      </font>
      <fill>
        <patternFill patternType="solid">
          <fgColor indexed="64"/>
          <bgColor rgb="FFF3CB67"/>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auto="1"/>
        <name val="Century Gothic"/>
        <scheme val="none"/>
      </font>
      <numFmt numFmtId="181" formatCode="&quot;$&quot;#,##0;[Red]\-&quot;$&quot;#,##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outline val="0"/>
        <shadow val="0"/>
        <u val="none"/>
        <vertAlign val="baseline"/>
        <color rgb="FF000000"/>
        <name val="Century Gothic"/>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FFFFCC"/>
        </patternFill>
      </fill>
      <alignment horizontal="center" vertical="center" textRotation="0" wrapText="1" indent="0" justifyLastLine="0" shrinkToFit="1"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FFFFCC"/>
        </patternFill>
      </fill>
      <alignment horizontal="center" vertical="center" textRotation="0" wrapText="1" indent="0" justifyLastLine="0" shrinkToFit="1"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4"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F6E6A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A6CAA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6" formatCode="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CDDC"/>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66FF99"/>
        </patternFill>
      </fill>
    </dxf>
    <dxf>
      <font>
        <b/>
        <i val="0"/>
      </font>
      <fill>
        <patternFill>
          <bgColor rgb="FFFFFF00"/>
        </patternFill>
      </fill>
    </dxf>
    <dxf>
      <fill>
        <patternFill>
          <bgColor rgb="FF00B05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76D0B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8DAFFB"/>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numFmt numFmtId="0" formatCode="General"/>
      <fill>
        <patternFill patternType="solid">
          <fgColor indexed="64"/>
          <bgColor rgb="FFEEA0A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7ABAEE"/>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C5B0F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B7FFB7"/>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strike val="0"/>
        <outline val="0"/>
        <shadow val="0"/>
        <u val="none"/>
        <vertAlign val="baseline"/>
        <sz val="16"/>
        <color rgb="FF000000"/>
        <name val="Century Gothic"/>
        <scheme val="none"/>
      </font>
      <numFmt numFmtId="14" formatCode="0.0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1" hidden="0"/>
    </dxf>
    <dxf>
      <font>
        <strike val="0"/>
        <outline val="0"/>
        <shadow val="0"/>
        <u val="none"/>
        <vertAlign val="baseline"/>
        <sz val="16"/>
        <color auto="1"/>
        <name val="Century Gothic"/>
        <scheme val="none"/>
      </font>
      <numFmt numFmtId="171" formatCode="&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6"/>
        <color auto="1"/>
        <name val="Century Gothic"/>
        <scheme val="none"/>
      </font>
      <numFmt numFmtId="171" formatCode="&quot;$&quot;#,##0"/>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entury Gothic"/>
        <scheme val="none"/>
      </font>
      <alignment horizontal="center"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3"/>
        <color theme="1"/>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4" formatCode="0.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66FF99"/>
        </patternFill>
      </fill>
    </dxf>
    <dxf>
      <font>
        <b/>
        <i val="0"/>
      </font>
      <fill>
        <patternFill>
          <bgColor rgb="FFFFFF00"/>
        </patternFill>
      </fill>
    </dxf>
    <dxf>
      <fill>
        <patternFill>
          <bgColor rgb="FFFF7C80"/>
        </patternFill>
      </fill>
    </dxf>
    <dxf>
      <font>
        <b/>
        <i val="0"/>
      </font>
      <fill>
        <patternFill>
          <bgColor rgb="FFFFFF00"/>
        </patternFill>
      </fill>
    </dxf>
    <dxf>
      <fill>
        <patternFill>
          <bgColor rgb="FFFF7C80"/>
        </patternFill>
      </fill>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67" formatCode="[&lt;=9999999]###\-####;\(###\)\ ###\-####"/>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6" formatCode="0000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thin">
          <color auto="1"/>
        </left>
        <right style="thin">
          <color auto="1"/>
        </right>
        <top style="thin">
          <color rgb="FF000000"/>
        </top>
        <bottom style="thin">
          <color auto="1"/>
        </bottom>
      </border>
    </dxf>
    <dxf>
      <font>
        <b val="0"/>
        <i val="0"/>
        <strike val="0"/>
        <outline val="0"/>
        <shadow val="0"/>
        <vertAlign val="baseline"/>
        <sz val="14"/>
        <color rgb="FF000000"/>
        <name val="Century Gothic"/>
        <scheme val="none"/>
      </font>
      <alignment horizontal="center" vertical="center" textRotation="0" wrapText="1" indent="0" justifyLastLine="0" shrinkToFit="1" readingOrder="0"/>
    </dxf>
    <dxf>
      <font>
        <b/>
        <i val="0"/>
        <strike val="0"/>
        <condense val="0"/>
        <extend val="0"/>
        <outline val="0"/>
        <shadow val="0"/>
        <u val="none"/>
        <vertAlign val="baseline"/>
        <sz val="15"/>
        <color theme="1"/>
        <name val="Century Gothic"/>
        <scheme val="none"/>
      </font>
      <fill>
        <patternFill patternType="solid">
          <fgColor indexed="64"/>
          <bgColor rgb="FFC598F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numFmt numFmtId="167" formatCode="[&lt;=9999999]###\-####;\(###\)\ ###\-####"/>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numFmt numFmtId="186" formatCode="0000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outline val="0"/>
        <shadow val="0"/>
        <vertAlign val="baseline"/>
        <sz val="14"/>
        <color rgb="FF000000"/>
        <name val="Century Gothic"/>
        <scheme val="none"/>
      </font>
      <alignment horizontal="center" vertical="center" textRotation="0" wrapText="1" indent="0" justifyLastLine="0" shrinkToFit="1" readingOrder="0"/>
    </dxf>
    <dxf>
      <border>
        <bottom style="thin">
          <color indexed="64"/>
        </bottom>
      </border>
    </dxf>
    <dxf>
      <font>
        <b/>
        <i val="0"/>
        <strike val="0"/>
        <condense val="0"/>
        <extend val="0"/>
        <outline val="0"/>
        <shadow val="0"/>
        <u val="none"/>
        <vertAlign val="baseline"/>
        <sz val="15"/>
        <color theme="1"/>
        <name val="Century Gothic"/>
        <scheme val="none"/>
      </font>
      <fill>
        <patternFill patternType="solid">
          <fgColor indexed="64"/>
          <bgColor rgb="FFC598F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auto="1"/>
        </left>
        <right/>
        <top style="thin">
          <color indexed="64"/>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6"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indexed="64"/>
        </right>
        <top style="thin">
          <color indexed="64"/>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alignment horizontal="left" vertical="center" textRotation="0" indent="1" justifyLastLine="0" shrinkToFit="0" readingOrder="0"/>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2"/>
        </patternFill>
      </fill>
    </dxf>
    <dxf>
      <fill>
        <patternFill>
          <bgColor rgb="FFEAEAEA"/>
        </patternFill>
      </fill>
    </dxf>
    <dxf>
      <fill>
        <patternFill>
          <bgColor rgb="FFF4F6EA"/>
        </patternFill>
      </fill>
    </dxf>
    <dxf>
      <fill>
        <patternFill>
          <bgColor rgb="FFDDEBE3"/>
        </patternFill>
      </fill>
    </dxf>
    <dxf>
      <fill>
        <patternFill>
          <bgColor rgb="FFDEC4C4"/>
        </patternFill>
      </fill>
    </dxf>
    <dxf>
      <fill>
        <patternFill>
          <bgColor rgb="FFEAF9D7"/>
        </patternFill>
      </fill>
    </dxf>
    <dxf>
      <fill>
        <patternFill>
          <bgColor theme="2" tint="-9.9948118533890809E-2"/>
        </patternFill>
      </fill>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12" defaultTableStyle="TableStyleMedium2" defaultPivotStyle="PivotStyleLight16">
    <tableStyle name="Back to School Checklist" pivot="0" count="4" xr9:uid="{00000000-0011-0000-FFFF-FFFF00000000}">
      <tableStyleElement type="wholeTable" dxfId="616"/>
      <tableStyleElement type="headerRow" dxfId="615"/>
      <tableStyleElement type="firstColumnStripe" dxfId="614"/>
      <tableStyleElement type="lastHeaderCell" dxfId="613"/>
    </tableStyle>
    <tableStyle name="Back to School Checklist 2" pivot="0" count="4" xr9:uid="{00000000-0011-0000-FFFF-FFFF01000000}">
      <tableStyleElement type="wholeTable" dxfId="612"/>
      <tableStyleElement type="headerRow" dxfId="611"/>
      <tableStyleElement type="firstColumnStripe" dxfId="610"/>
      <tableStyleElement type="lastHeaderCell" dxfId="609"/>
    </tableStyle>
    <tableStyle name="cy" pivot="0" count="1" xr9:uid="{00000000-0011-0000-FFFF-FFFF02000000}">
      <tableStyleElement type="firstRowStripe" dxfId="608"/>
    </tableStyle>
    <tableStyle name="Invisible" pivot="0" table="0" count="0" xr9:uid="{00000000-0011-0000-FFFF-FFFF03000000}"/>
    <tableStyle name="Table Style 1" pivot="0" count="0" xr9:uid="{00000000-0011-0000-FFFF-FFFF04000000}"/>
    <tableStyle name="Table Style 2" pivot="0" count="0" xr9:uid="{00000000-0011-0000-FFFF-FFFF05000000}"/>
    <tableStyle name="Table Style 3" pivot="0" count="1" xr9:uid="{00000000-0011-0000-FFFF-FFFF06000000}">
      <tableStyleElement type="secondRowStripe" dxfId="607"/>
    </tableStyle>
    <tableStyle name="Table Style 4" pivot="0" count="1" xr9:uid="{00000000-0011-0000-FFFF-FFFF07000000}">
      <tableStyleElement type="firstRowStripe" dxfId="606"/>
    </tableStyle>
    <tableStyle name="Table Style 5" pivot="0" count="1" xr9:uid="{00000000-0011-0000-FFFF-FFFF08000000}">
      <tableStyleElement type="secondRowStripe" dxfId="605"/>
    </tableStyle>
    <tableStyle name="Table Style 6" pivot="0" count="1" xr9:uid="{00000000-0011-0000-FFFF-FFFF09000000}">
      <tableStyleElement type="firstRowStripe" dxfId="604"/>
    </tableStyle>
    <tableStyle name="Table Style 7" pivot="0" count="1" xr9:uid="{00000000-0011-0000-FFFF-FFFF0A000000}">
      <tableStyleElement type="firstRowStripe" dxfId="603"/>
    </tableStyle>
    <tableStyle name="Table Style 8" pivot="0" count="1" xr9:uid="{00000000-0011-0000-FFFF-FFFF0B000000}">
      <tableStyleElement type="firstRowStripe" dxfId="60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C"/>
      <color rgb="FFD98C5D"/>
      <color rgb="FFE77E4F"/>
      <color rgb="FFEB664B"/>
      <color rgb="FFE2A954"/>
      <color rgb="FFF5A28B"/>
      <color rgb="FFF2B87E"/>
      <color rgb="FFD07734"/>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Instructions_EnableMacros" displayName="Instructions_EnableMacros" ref="A5:B8" totalsRowShown="0" headerRowDxfId="601" dataDxfId="599" headerRowBorderDxfId="600" tableBorderDxfId="598" totalsRowBorderDxfId="597">
  <tableColumns count="2">
    <tableColumn id="1" xr3:uid="{00000000-0010-0000-0000-000001000000}" name="Version" dataDxfId="596"/>
    <tableColumn id="2" xr3:uid="{00000000-0010-0000-0000-000002000000}" name="Instructions" dataDxfId="595"/>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1000000}" name="Instructions_MacroButtons" displayName="Instructions_MacroButtons" ref="A10:B25" totalsRowShown="0" headerRowDxfId="594" dataDxfId="592" headerRowBorderDxfId="593" tableBorderDxfId="591" totalsRowBorderDxfId="590">
  <tableColumns count="2">
    <tableColumn id="1" xr3:uid="{00000000-0010-0000-0100-000001000000}" name="Button" dataDxfId="589"/>
    <tableColumn id="2" xr3:uid="{00000000-0010-0000-0100-000002000000}" name="Function" dataDxfId="588"/>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2000000}" name="Instructions_Facesheet" displayName="Instructions_Facesheet" ref="A35:B49" totalsRowShown="0" headerRowDxfId="587" dataDxfId="585" headerRowBorderDxfId="586" tableBorderDxfId="584" totalsRowBorderDxfId="583" headerRowCellStyle="Normal 2 2 2">
  <tableColumns count="2">
    <tableColumn id="1" xr3:uid="{00000000-0010-0000-0200-000001000000}" name="Form Field" dataDxfId="582"/>
    <tableColumn id="2" xr3:uid="{00000000-0010-0000-0200-000002000000}" name="Instructions" dataDxfId="581"/>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3000000}" name="Instructions_ProjectLedger" displayName="Instructions_ProjectLedger" ref="A55:B73" totalsRowShown="0" headerRowDxfId="580" dataDxfId="578" headerRowBorderDxfId="579" tableBorderDxfId="577" totalsRowBorderDxfId="576" headerRowCellStyle="Normal 2 2 2">
  <tableColumns count="2">
    <tableColumn id="1" xr3:uid="{00000000-0010-0000-0300-000001000000}" name="Ledger Column Name" dataDxfId="575"/>
    <tableColumn id="2" xr3:uid="{00000000-0010-0000-0300-000002000000}" name="Instructions" dataDxfId="574"/>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4000000}" name="Instructions_Planning" displayName="Instructions_Planning" ref="A77:B91" totalsRowShown="0" headerRowDxfId="573" dataDxfId="571" headerRowBorderDxfId="572" tableBorderDxfId="570" totalsRowBorderDxfId="569" headerRowCellStyle="Normal 2 2 2">
  <tableColumns count="2">
    <tableColumn id="1" xr3:uid="{00000000-0010-0000-0400-000001000000}" name="Ledger Column Name" dataDxfId="568"/>
    <tableColumn id="2" xr3:uid="{00000000-0010-0000-0400-000002000000}" name="Instructions" dataDxfId="567"/>
  </tableColumns>
  <tableStyleInfo name="Table Style 1" showFirstColumn="0" showLastColumn="0" showRowStripes="1" showColumnStripes="0"/>
  <extLst>
    <ext xmlns:x14="http://schemas.microsoft.com/office/spreadsheetml/2009/9/main" uri="{504A1905-F514-4f6f-8877-14C23A59335A}">
      <x14:table altTextSummary="Section 5: Planning"/>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5000000}" name="Instructions_Equipment" displayName="Instructions_Equipment" ref="A110:B130" totalsRowShown="0" headerRowDxfId="566" dataDxfId="564" headerRowBorderDxfId="565" tableBorderDxfId="563" totalsRowBorderDxfId="562" headerRowCellStyle="Normal 2 2 2">
  <tableColumns count="2">
    <tableColumn id="1" xr3:uid="{00000000-0010-0000-0500-000001000000}" name="Ledger Column Name" dataDxfId="561"/>
    <tableColumn id="2" xr3:uid="{00000000-0010-0000-0500-000002000000}" name="Instructions" dataDxfId="560"/>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6000000}" name="Instructions_Training" displayName="Instructions_Training" ref="A134:B151" totalsRowShown="0" headerRowDxfId="559" dataDxfId="557" headerRowBorderDxfId="558" tableBorderDxfId="556" totalsRowBorderDxfId="555" headerRowCellStyle="Normal 2 2 2">
  <tableColumns count="2">
    <tableColumn id="1" xr3:uid="{00000000-0010-0000-0600-000001000000}" name="Ledger Column Name" dataDxfId="554"/>
    <tableColumn id="2" xr3:uid="{00000000-0010-0000-0600-000002000000}" name="Instructions" dataDxfId="553"/>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7000000}" name="Instructions_MA" displayName="Instructions_MA" ref="A176:B186" totalsRowShown="0" headerRowDxfId="552" dataDxfId="550" headerRowBorderDxfId="551" tableBorderDxfId="549" totalsRowBorderDxfId="548" headerRowCellStyle="Normal 2 2 2">
  <tableColumns count="2">
    <tableColumn id="1" xr3:uid="{00000000-0010-0000-0700-000001000000}" name="Ledger Column Name" dataDxfId="547"/>
    <tableColumn id="2" xr3:uid="{00000000-0010-0000-0700-000002000000}" name="Instructions" dataDxfId="546"/>
  </tableColumns>
  <tableStyleInfo name="Table Style 1" showFirstColumn="0" showLastColumn="0" showRowStripes="1" showColumnStripes="0"/>
  <extLst>
    <ext xmlns:x14="http://schemas.microsoft.com/office/spreadsheetml/2009/9/main" uri="{504A1905-F514-4f6f-8877-14C23A59335A}">
      <x14:table altTextSummary="Section 10: M &amp; 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8000000}" name="Instructions_Indirect" displayName="Instructions_Indirect" ref="A190:B200" totalsRowShown="0" headerRowDxfId="545" dataDxfId="543" headerRowBorderDxfId="544" tableBorderDxfId="542" totalsRowBorderDxfId="541" headerRowCellStyle="Normal 2 2 2">
  <tableColumns count="2">
    <tableColumn id="1" xr3:uid="{00000000-0010-0000-0800-000001000000}" name="Ledger Column Name" dataDxfId="540"/>
    <tableColumn id="2" xr3:uid="{00000000-0010-0000-0800-000002000000}" name="Instructions" dataDxfId="539"/>
  </tableColumns>
  <tableStyleInfo name="Table Style 1" showFirstColumn="0" showLastColumn="0" showRowStripes="1" showColumnStripes="0"/>
  <extLst>
    <ext xmlns:x14="http://schemas.microsoft.com/office/spreadsheetml/2009/9/main" uri="{504A1905-F514-4f6f-8877-14C23A59335A}">
      <x14:table altTextSummary="Section 11: Indirect Cos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9000000}" name="Instructions_CC" displayName="Instructions_CC" ref="A204:B217" totalsRowShown="0" headerRowDxfId="538" dataDxfId="536" headerRowBorderDxfId="537" tableBorderDxfId="535" totalsRowBorderDxfId="534" headerRowCellStyle="Normal 2 2 2">
  <tableColumns count="2">
    <tableColumn id="1" xr3:uid="{00000000-0010-0000-0900-000001000000}" name="Ledger Column Name" dataDxfId="533"/>
    <tableColumn id="2" xr3:uid="{00000000-0010-0000-0900-000002000000}" name="Instructions" dataDxfId="532"/>
  </tableColumns>
  <tableStyleInfo name="Table Style 1" showFirstColumn="0" showLastColumn="0" showRowStripes="1" showColumnStripes="0"/>
  <extLst>
    <ext xmlns:x14="http://schemas.microsoft.com/office/spreadsheetml/2009/9/main" uri="{504A1905-F514-4f6f-8877-14C23A59335A}">
      <x14:table altText="Section 12:  CONSULTANT / CONTRACTOR" altTextSummary="Section 12:  CONSULTANT / CONTRACTO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A000000}" name="Instructions_Personnel" displayName="Instructions_Personnel" ref="A221:B231" totalsRowShown="0" headerRowDxfId="531" dataDxfId="529" headerRowBorderDxfId="530" tableBorderDxfId="528" totalsRowBorderDxfId="527" headerRowCellStyle="Normal 2 2 2">
  <tableColumns count="2">
    <tableColumn id="1" xr3:uid="{00000000-0010-0000-0A00-000001000000}" name="Ledger Column Name" dataDxfId="526"/>
    <tableColumn id="2" xr3:uid="{00000000-0010-0000-0A00-000002000000}" name="Instructions" dataDxfId="525"/>
  </tableColumns>
  <tableStyleInfo name="Table Style 1" showFirstColumn="0" showLastColumn="0" showRowStripes="1" showColumnStripes="0"/>
  <extLst>
    <ext xmlns:x14="http://schemas.microsoft.com/office/spreadsheetml/2009/9/main" uri="{504A1905-F514-4f6f-8877-14C23A59335A}">
      <x14:table altTextSummary="Section 13:  PERSONNE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B000000}" name="Instructions_Match" displayName="Instructions_Match" ref="A235:B248" totalsRowShown="0" headerRowDxfId="524" dataDxfId="522" headerRowBorderDxfId="523" tableBorderDxfId="521" totalsRowBorderDxfId="520" headerRowCellStyle="Normal 2 2 2">
  <tableColumns count="2">
    <tableColumn id="1" xr3:uid="{00000000-0010-0000-0B00-000001000000}" name="Ledger Column Name" dataDxfId="519"/>
    <tableColumn id="2" xr3:uid="{00000000-0010-0000-0B00-000002000000}" name="Instructions" dataDxfId="518"/>
  </tableColumns>
  <tableStyleInfo name="Table Style 1" showFirstColumn="0" showLastColumn="0" showRowStripes="1" showColumnStripes="0"/>
  <extLst>
    <ext xmlns:x14="http://schemas.microsoft.com/office/spreadsheetml/2009/9/main" uri="{504A1905-F514-4f6f-8877-14C23A59335A}">
      <x14:table altTextSummary="Section 14:  MATCH"/>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C000000}" name="Instructions_Approval" displayName="Instructions_Approval" ref="A252:B257" totalsRowShown="0" headerRowDxfId="517" dataDxfId="515" headerRowBorderDxfId="516" tableBorderDxfId="514" totalsRowBorderDxfId="513" headerRowCellStyle="Normal 2 2 2">
  <tableColumns count="2">
    <tableColumn id="1" xr3:uid="{00000000-0010-0000-0C00-000001000000}" name="Form Field" dataDxfId="512"/>
    <tableColumn id="2" xr3:uid="{00000000-0010-0000-0C00-000002000000}" name="Instructions" dataDxfId="511"/>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D000000}" name="Instructions_ICR" displayName="Instructions_ICR" ref="A261:B270" totalsRowShown="0" headerRowDxfId="510" dataDxfId="508" headerRowBorderDxfId="509" tableBorderDxfId="507" totalsRowBorderDxfId="506" headerRowCellStyle="Normal 2 2 2">
  <tableColumns count="2">
    <tableColumn id="1" xr3:uid="{00000000-0010-0000-0D00-000001000000}" name="Ledger Column Name" dataDxfId="505"/>
    <tableColumn id="2" xr3:uid="{00000000-0010-0000-0D00-000002000000}" name="Instructions" dataDxfId="504"/>
  </tableColumns>
  <tableStyleInfo name="Table Style 1" showFirstColumn="0" showLastColumn="0" showRowStripes="1" showColumnStripes="0"/>
  <extLst>
    <ext xmlns:x14="http://schemas.microsoft.com/office/spreadsheetml/2009/9/main" uri="{504A1905-F514-4f6f-8877-14C23A59335A}">
      <x14:table altTextSummary="Section 16:  ICR SUMMARY"/>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Instructions_Organization" displayName="Instructions_Organization" ref="A95:B106" totalsRowShown="0" headerRowDxfId="503" dataDxfId="501" headerRowBorderDxfId="502" tableBorderDxfId="500" totalsRowBorderDxfId="499" headerRowCellStyle="Normal 2 2 2">
  <tableColumns count="2">
    <tableColumn id="1" xr3:uid="{00000000-0010-0000-0E00-000001000000}" name="Ledger Column Name" dataDxfId="498" dataCellStyle="Normal 2 2 2"/>
    <tableColumn id="2" xr3:uid="{00000000-0010-0000-0E00-000002000000}" name="Instructions" dataDxfId="497" dataCellStyle="Normal 2 2 2"/>
  </tableColumns>
  <tableStyleInfo name="Table Style 1" showFirstColumn="0" showLastColumn="0" showRowStripes="1" showColumnStripes="0"/>
  <extLst>
    <ext xmlns:x14="http://schemas.microsoft.com/office/spreadsheetml/2009/9/main" uri="{504A1905-F514-4f6f-8877-14C23A59335A}">
      <x14:table altTextSummary="Section 6: Organizat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F000000}" name="Instructions_Shortcuts" displayName="Instructions_Shortcuts" ref="A27:B31" totalsRowShown="0" headerRowDxfId="496" dataDxfId="494" headerRowBorderDxfId="495" tableBorderDxfId="493" totalsRowBorderDxfId="492" headerRowCellStyle="Normal 2 2 2">
  <tableColumns count="2">
    <tableColumn id="1" xr3:uid="{00000000-0010-0000-0F00-000001000000}" name="Keyboard Shortcut" dataDxfId="491"/>
    <tableColumn id="2" xr3:uid="{00000000-0010-0000-0F00-000002000000}" name="Function" dataDxfId="490"/>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Instructions_Exercise" displayName="Instructions_Exercise" ref="A155:B172" totalsRowShown="0" headerRowDxfId="489" headerRowBorderDxfId="488" tableBorderDxfId="487" totalsRowBorderDxfId="486" headerRowCellStyle="Normal 2 2 2">
  <tableColumns count="2">
    <tableColumn id="1" xr3:uid="{00000000-0010-0000-1000-000001000000}" name="Ledger Column Name" dataDxfId="485" dataCellStyle="Normal 2 2 2"/>
    <tableColumn id="2" xr3:uid="{00000000-0010-0000-1000-000002000000}" name="Instructions" dataDxfId="484" dataCellStyle="Normal 2 2 2"/>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1000000}" name="Table_AAInfo1" displayName="Table_AAInfo1" ref="A6:H12" headerRowDxfId="476" dataDxfId="474" totalsRowDxfId="472" headerRowBorderDxfId="475" tableBorderDxfId="473" totalsRowBorderDxfId="471">
  <autoFilter ref="A6:H12" xr:uid="{00000000-0009-0000-0100-00003E000000}"/>
  <tableColumns count="8">
    <tableColumn id="1" xr3:uid="{00000000-0010-0000-1100-000001000000}" name="Salutation" totalsRowLabel="Total" dataDxfId="470" totalsRowDxfId="469"/>
    <tableColumn id="2" xr3:uid="{00000000-0010-0000-1100-000002000000}" name="Authorized Agent_x000a_Name" dataDxfId="468" totalsRowDxfId="467"/>
    <tableColumn id="3" xr3:uid="{00000000-0010-0000-1100-000003000000}" name="Title" dataDxfId="466" totalsRowDxfId="465"/>
    <tableColumn id="4" xr3:uid="{00000000-0010-0000-1100-000004000000}" name="Address" dataDxfId="464" totalsRowDxfId="463"/>
    <tableColumn id="5" xr3:uid="{00000000-0010-0000-1100-000005000000}" name="City" dataDxfId="462" totalsRowDxfId="461"/>
    <tableColumn id="6" xr3:uid="{00000000-0010-0000-1100-000006000000}" name="Zip" dataDxfId="460" totalsRowDxfId="459"/>
    <tableColumn id="7" xr3:uid="{00000000-0010-0000-1100-000007000000}" name="Phone" dataDxfId="458" totalsRowDxfId="457"/>
    <tableColumn id="8" xr3:uid="{00000000-0010-0000-1100-000008000000}" name="Email" totalsRowFunction="count" dataDxfId="456" totalsRowDxfId="455" dataCellStyle="Hyperlink"/>
  </tableColumns>
  <tableStyleInfo name="TableStyleLight16" showFirstColumn="0" showLastColumn="0" showRowStripes="1" showColumnStripes="0"/>
  <extLst>
    <ext xmlns:x14="http://schemas.microsoft.com/office/spreadsheetml/2009/9/main" uri="{504A1905-F514-4f6f-8877-14C23A59335A}">
      <x14:table altTextSummary="Table of Authorized Agents and their contact informat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2000000}" name="Table_AAInfo2" displayName="Table_AAInfo2" ref="A15:H20" headerRowDxfId="454" dataDxfId="453" tableBorderDxfId="452">
  <autoFilter ref="A15:H20" xr:uid="{00000000-0009-0000-0100-00003F000000}"/>
  <tableColumns count="8">
    <tableColumn id="1" xr3:uid="{00000000-0010-0000-1200-000001000000}" name="Salutation" totalsRowLabel="Total" dataDxfId="451" totalsRowDxfId="450"/>
    <tableColumn id="2" xr3:uid="{00000000-0010-0000-1200-000002000000}" name="Point of Contact (POC)_x000a_Name" dataDxfId="449" totalsRowDxfId="448"/>
    <tableColumn id="3" xr3:uid="{00000000-0010-0000-1200-000003000000}" name="Title" dataDxfId="447" totalsRowDxfId="446"/>
    <tableColumn id="4" xr3:uid="{00000000-0010-0000-1200-000004000000}" name="Address" dataDxfId="445" totalsRowDxfId="444"/>
    <tableColumn id="5" xr3:uid="{00000000-0010-0000-1200-000005000000}" name="City" dataDxfId="443" totalsRowDxfId="442"/>
    <tableColumn id="6" xr3:uid="{00000000-0010-0000-1200-000006000000}" name="Zip" dataDxfId="441" totalsRowDxfId="440"/>
    <tableColumn id="7" xr3:uid="{00000000-0010-0000-1200-000007000000}" name="Phone" dataDxfId="439" totalsRowDxfId="438"/>
    <tableColumn id="8" xr3:uid="{00000000-0010-0000-1200-000008000000}" name="Email" totalsRowFunction="count" dataDxfId="437" totalsRowDxfId="436" dataCellStyle="Hyperlink"/>
  </tableColumns>
  <tableStyleInfo name="TableStyleLight16" showFirstColumn="0" showLastColumn="0" showRowStripes="1" showColumnStripes="0"/>
  <extLst>
    <ext xmlns:x14="http://schemas.microsoft.com/office/spreadsheetml/2009/9/main" uri="{504A1905-F514-4f6f-8877-14C23A59335A}">
      <x14:table altTextSummary="Table of Points of Contact and their contact informa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_ProjectLedger" displayName="Table_ProjectLedger" ref="A7:AA50" totalsRowShown="0" headerRowDxfId="430" dataDxfId="429" tableBorderDxfId="428">
  <autoFilter ref="A7:AA50" xr:uid="{00000000-0009-0000-0100-00001A000000}"/>
  <tableColumns count="27">
    <tableColumn id="1" xr3:uid="{00000000-0010-0000-1300-000001000000}" name="State_x000a_Goals" dataDxfId="427"/>
    <tableColumn id="2" xr3:uid="{00000000-0010-0000-1300-000002000000}" name="Direct / Subaward" dataDxfId="426"/>
    <tableColumn id="3" xr3:uid="{00000000-0010-0000-1300-000003000000}" name="Project" dataDxfId="425"/>
    <tableColumn id="4" xr3:uid="{00000000-0010-0000-1300-000004000000}" name="Project_x000a_Title" dataDxfId="424"/>
    <tableColumn id="5" xr3:uid="{00000000-0010-0000-1300-000005000000}" name="Project_x000a_Description" dataDxfId="423"/>
    <tableColumn id="6" xr3:uid="{00000000-0010-0000-1300-000006000000}" name="Solution_x000a_Area" dataDxfId="422"/>
    <tableColumn id="7" xr3:uid="{00000000-0010-0000-1300-000007000000}" name="Solution Area_x000a_Sub-Category" dataDxfId="421"/>
    <tableColumn id="8" xr3:uid="{00000000-0010-0000-1300-000008000000}" name="Core_x000a_Capabilities" dataDxfId="420"/>
    <tableColumn id="9" xr3:uid="{00000000-0010-0000-1300-000009000000}" name="Capability_x000a_Building" dataDxfId="419"/>
    <tableColumn id="10" xr3:uid="{00000000-0010-0000-1300-00000A000000}" name="Deployable /_x000a_Shareable" dataDxfId="418"/>
    <tableColumn id="11" xr3:uid="{00000000-0010-0000-1300-00000B000000}" name="Total_x000a_Budgeted_x000a_Cost" dataDxfId="417" dataCellStyle="Comma"/>
    <tableColumn id="12" xr3:uid="{00000000-0010-0000-1300-00000C000000}" name="Previously_x000a_Approved_x000a_Amount" dataDxfId="416" dataCellStyle="Comma"/>
    <tableColumn id="13" xr3:uid="{00000000-0010-0000-1300-00000D000000}" name="Amount _x000a_This Request" dataDxfId="415" dataCellStyle="Comma"/>
    <tableColumn id="14" xr3:uid="{00000000-0010-0000-1300-00000E000000}" name="Total_x000a_Approved" dataDxfId="414" dataCellStyle="Comma">
      <calculatedColumnFormula>M8+L8</calculatedColumnFormula>
    </tableColumn>
    <tableColumn id="15" xr3:uid="{00000000-0010-0000-1300-00000F000000}" name="Expenditures_x000a_To Date_x000a_(w/Match)" dataDxfId="413" dataCellStyle="Comma">
      <calculatedColumnFormula>N8*2</calculatedColumnFormula>
    </tableColumn>
    <tableColumn id="16" xr3:uid="{00000000-0010-0000-1300-000010000000}" name="Remaining_x000a_Balance" dataDxfId="412" dataCellStyle="Comma">
      <calculatedColumnFormula>K8-N8</calculatedColumnFormula>
    </tableColumn>
    <tableColumn id="17" xr3:uid="{00000000-0010-0000-1300-000011000000}" name="Percent_x000a_Expended" dataDxfId="411" dataCellStyle="Percent">
      <calculatedColumnFormula>ROUNDDOWN(IFERROR(Table_ProjectLedger[[#This Row],[Total
Approved]]/Table_ProjectLedger[[#This Row],[Total
Budgeted
Cost]],0),4)</calculatedColumnFormula>
    </tableColumn>
    <tableColumn id="18" xr3:uid="{00000000-0010-0000-1300-000012000000}" name="Column1" dataDxfId="410" dataCellStyle="Percent"/>
    <tableColumn id="19" xr3:uid="{00000000-0010-0000-1300-000013000000}" name="Column2" dataDxfId="409"/>
    <tableColumn id="20" xr3:uid="{00000000-0010-0000-1300-000014000000}" name="Column3" dataDxfId="408"/>
    <tableColumn id="21" xr3:uid="{00000000-0010-0000-1300-000015000000}" name="Column4" dataDxfId="407"/>
    <tableColumn id="22" xr3:uid="{00000000-0010-0000-1300-000016000000}" name="Column5" dataDxfId="406"/>
    <tableColumn id="23" xr3:uid="{00000000-0010-0000-1300-000017000000}" name="Column6" dataDxfId="405"/>
    <tableColumn id="24" xr3:uid="{00000000-0010-0000-1300-000018000000}" name="Column7" dataDxfId="404"/>
    <tableColumn id="25" xr3:uid="{00000000-0010-0000-1300-000019000000}" name="Column8" dataDxfId="403"/>
    <tableColumn id="26" xr3:uid="{00000000-0010-0000-1300-00001A000000}" name="Column9" dataDxfId="402"/>
    <tableColumn id="27" xr3:uid="{00000000-0010-0000-1300-00001B000000}" name="Column10" dataDxfId="401"/>
  </tableColumns>
  <tableStyleInfo name="TableStyleLight16" showFirstColumn="0" showLastColumn="0" showRowStripes="1" showColumnStripes="0"/>
  <extLst>
    <ext xmlns:x14="http://schemas.microsoft.com/office/spreadsheetml/2009/9/main" uri="{504A1905-F514-4f6f-8877-14C23A59335A}">
      <x14:table altTextSummary="Project Ledger 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4000000}" name="Table1" displayName="Table1" ref="J4:L5" totalsRowShown="0" headerRowDxfId="400" dataDxfId="398" headerRowBorderDxfId="399" tableBorderDxfId="397" totalsRowBorderDxfId="396">
  <autoFilter ref="J4:L5" xr:uid="{00000000-0009-0000-0100-000001000000}">
    <filterColumn colId="0" hiddenButton="1"/>
    <filterColumn colId="1" hiddenButton="1"/>
    <filterColumn colId="2" hiddenButton="1"/>
  </autoFilter>
  <tableColumns count="3">
    <tableColumn id="3" xr3:uid="{00000000-0010-0000-1400-000003000000}" name="Award" dataDxfId="395">
      <calculatedColumnFormula>Facesheet!$E$22</calculatedColumnFormula>
    </tableColumn>
    <tableColumn id="4" xr3:uid="{00000000-0010-0000-1400-000004000000}" name="Total M&amp;A Expended" dataDxfId="394">
      <calculatedColumnFormula>SUMIF(RangeSolutionArea, "M&amp;A",RangeApproved)</calculatedColumnFormula>
    </tableColumn>
    <tableColumn id="5" xr3:uid="{00000000-0010-0000-1400-000005000000}" name="% Total M&amp;A Exp of Total Exp" dataDxfId="393" dataCellStyle="Normal_Project Ledger">
      <calculatedColumnFormula>IFERROR(Table1[[#This Row],[Total M&amp;A Expended]]/TotalApproved,0)</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Table summarizing M&amp;A expenditure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5000000}" name="Table_Planning" displayName="Table_Planning" ref="A7:X30" headerRowDxfId="391" dataDxfId="390" tableBorderDxfId="389">
  <autoFilter ref="A7:X30" xr:uid="{00000000-0009-0000-0100-00001B000000}"/>
  <tableColumns count="24">
    <tableColumn id="1" xr3:uid="{00000000-0010-0000-1500-000001000000}" name="Project" totalsRowLabel="Total" dataDxfId="388" totalsRowDxfId="387"/>
    <tableColumn id="2" xr3:uid="{00000000-0010-0000-1500-000002000000}" name="Direct /_x000a_Subaward" dataDxfId="386" totalsRowDxfId="385"/>
    <tableColumn id="3" xr3:uid="{00000000-0010-0000-1500-000003000000}" name="Planning_x000a_Activity" dataDxfId="384" totalsRowDxfId="383"/>
    <tableColumn id="4" xr3:uid="{00000000-0010-0000-1500-000004000000}" name="Solution Area_x000a_Sub-Category" dataDxfId="382" totalsRowDxfId="381"/>
    <tableColumn id="5" xr3:uid="{00000000-0010-0000-1500-000005000000}" name="Expenditure_x000a_Category" dataDxfId="380" totalsRowDxfId="379"/>
    <tableColumn id="6" xr3:uid="{00000000-0010-0000-1500-000006000000}" name="Final_x000a_Product" dataDxfId="378" totalsRowDxfId="377" dataCellStyle="Comma"/>
    <tableColumn id="7" xr3:uid="{00000000-0010-0000-1500-000007000000}" name="Noncompetitive_x000a_Procurement_x000a_over 250k" dataDxfId="376" totalsRowDxfId="375"/>
    <tableColumn id="8" xr3:uid="{00000000-0010-0000-1500-000008000000}" name="Hold_x000a_Trigger" dataDxfId="374" totalsRowDxfId="373" dataCellStyle="Comma"/>
    <tableColumn id="9" xr3:uid="{00000000-0010-0000-1500-000009000000}" name="Approval_x000a_Date" dataDxfId="372" totalsRowDxfId="371" dataCellStyle="Comma"/>
    <tableColumn id="10" xr3:uid="{00000000-0010-0000-1500-00000A000000}" name="Budgeted_x000a_Cost" dataDxfId="370" totalsRowDxfId="369" dataCellStyle="Comma"/>
    <tableColumn id="11" xr3:uid="{00000000-0010-0000-1500-00000B000000}" name="Previously_x000a_Approved_x000a_Amount" dataDxfId="368" totalsRowDxfId="367" dataCellStyle="Comma"/>
    <tableColumn id="12" xr3:uid="{00000000-0010-0000-1500-00000C000000}" name="Amount_x000a_This Request" dataDxfId="366" totalsRowDxfId="365" dataCellStyle="Comma"/>
    <tableColumn id="13" xr3:uid="{00000000-0010-0000-1500-00000D000000}" name="Total_x000a_Approved" dataDxfId="364" totalsRowDxfId="363" dataCellStyle="Comma">
      <calculatedColumnFormula>L8+K8</calculatedColumnFormula>
    </tableColumn>
    <tableColumn id="14" xr3:uid="{00000000-0010-0000-1500-00000E000000}" name="Remaining_x000a_Balance" dataDxfId="362" totalsRowDxfId="361" dataCellStyle="Comma">
      <calculatedColumnFormula>J8-M8</calculatedColumnFormula>
    </tableColumn>
    <tableColumn id="15" xr3:uid="{00000000-0010-0000-1500-00000F000000}" name="Column1" dataDxfId="360" totalsRowDxfId="359"/>
    <tableColumn id="16" xr3:uid="{00000000-0010-0000-1500-000010000000}" name="Column2" dataDxfId="358" totalsRowDxfId="357"/>
    <tableColumn id="17" xr3:uid="{00000000-0010-0000-1500-000011000000}" name="Column3" dataDxfId="356" totalsRowDxfId="355"/>
    <tableColumn id="18" xr3:uid="{00000000-0010-0000-1500-000012000000}" name="Column4" dataDxfId="354" totalsRowDxfId="353"/>
    <tableColumn id="19" xr3:uid="{00000000-0010-0000-1500-000013000000}" name="Column5" dataDxfId="352" totalsRowDxfId="351"/>
    <tableColumn id="20" xr3:uid="{00000000-0010-0000-1500-000014000000}" name="Column6" dataDxfId="350" totalsRowDxfId="349"/>
    <tableColumn id="21" xr3:uid="{00000000-0010-0000-1500-000015000000}" name="Column7" dataDxfId="348" totalsRowDxfId="347"/>
    <tableColumn id="22" xr3:uid="{00000000-0010-0000-1500-000016000000}" name="Column8" dataDxfId="346" totalsRowDxfId="345"/>
    <tableColumn id="23" xr3:uid="{00000000-0010-0000-1500-000017000000}" name="Column9" dataDxfId="344" totalsRowDxfId="343"/>
    <tableColumn id="24" xr3:uid="{00000000-0010-0000-1500-000018000000}" name="Column10" totalsRowFunction="count" dataDxfId="342" totalsRowDxfId="341"/>
  </tableColumns>
  <tableStyleInfo name="TableStyleLight16" showFirstColumn="0" showLastColumn="0" showRowStripes="1" showColumnStripes="0"/>
  <extLst>
    <ext xmlns:x14="http://schemas.microsoft.com/office/spreadsheetml/2009/9/main" uri="{504A1905-F514-4f6f-8877-14C23A59335A}">
      <x14:table altTextSummary="Planning 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Table_Organization" displayName="Table_Organization" ref="A7:U30" totalsRowShown="0" headerRowDxfId="338" dataDxfId="337" tableBorderDxfId="336" dataCellStyle="Comma">
  <autoFilter ref="A7:U30" xr:uid="{00000000-0009-0000-0100-00001C000000}"/>
  <tableColumns count="21">
    <tableColumn id="1" xr3:uid="{00000000-0010-0000-1600-000001000000}" name="Project" dataDxfId="335"/>
    <tableColumn id="2" xr3:uid="{00000000-0010-0000-1600-000002000000}" name="Direct /_x000a_Subaward" dataDxfId="334"/>
    <tableColumn id="3" xr3:uid="{00000000-0010-0000-1600-000003000000}" name="Organization" dataDxfId="333"/>
    <tableColumn id="4" xr3:uid="{00000000-0010-0000-1600-000004000000}" name="Solution Area_x000a_Sub-Category" dataDxfId="332"/>
    <tableColumn id="5" xr3:uid="{00000000-0010-0000-1600-000005000000}" name="Expenditure_x000a_Category" dataDxfId="331" dataCellStyle="Comma"/>
    <tableColumn id="6" xr3:uid="{00000000-0010-0000-1600-000006000000}" name="Detail" dataDxfId="330" dataCellStyle="Comma"/>
    <tableColumn id="7" xr3:uid="{00000000-0010-0000-1600-000007000000}" name="Budgeted_x000a_Cost" dataDxfId="329" dataCellStyle="Comma"/>
    <tableColumn id="8" xr3:uid="{00000000-0010-0000-1600-000008000000}" name="Previously _x000a_Approved_x000a_Amount" dataDxfId="328" dataCellStyle="Comma"/>
    <tableColumn id="9" xr3:uid="{00000000-0010-0000-1600-000009000000}" name="Amount_x000a_This Request" dataDxfId="327" dataCellStyle="Comma"/>
    <tableColumn id="10" xr3:uid="{00000000-0010-0000-1600-00000A000000}" name="Total_x000a_Approved" dataDxfId="326" dataCellStyle="Comma">
      <calculatedColumnFormula>I8+H8</calculatedColumnFormula>
    </tableColumn>
    <tableColumn id="11" xr3:uid="{00000000-0010-0000-1600-00000B000000}" name="Remaining_x000a_Balance" dataDxfId="325" dataCellStyle="Comma">
      <calculatedColumnFormula>G8-J8</calculatedColumnFormula>
    </tableColumn>
    <tableColumn id="12" xr3:uid="{00000000-0010-0000-1600-00000C000000}" name="Column1" dataDxfId="324" dataCellStyle="Comma"/>
    <tableColumn id="13" xr3:uid="{00000000-0010-0000-1600-00000D000000}" name="Column2" dataDxfId="323" dataCellStyle="Comma"/>
    <tableColumn id="14" xr3:uid="{00000000-0010-0000-1600-00000E000000}" name="Column3" dataDxfId="322" dataCellStyle="Comma"/>
    <tableColumn id="15" xr3:uid="{00000000-0010-0000-1600-00000F000000}" name="Column4" dataDxfId="321" dataCellStyle="Comma"/>
    <tableColumn id="16" xr3:uid="{00000000-0010-0000-1600-000010000000}" name="Column5" dataDxfId="320" dataCellStyle="Comma"/>
    <tableColumn id="17" xr3:uid="{00000000-0010-0000-1600-000011000000}" name="Column6" dataDxfId="319" dataCellStyle="Comma"/>
    <tableColumn id="18" xr3:uid="{00000000-0010-0000-1600-000012000000}" name="Column7" dataDxfId="318" dataCellStyle="Comma"/>
    <tableColumn id="19" xr3:uid="{00000000-0010-0000-1600-000013000000}" name="Column8" dataDxfId="317" dataCellStyle="Comma"/>
    <tableColumn id="20" xr3:uid="{00000000-0010-0000-1600-000014000000}" name="Column9" dataDxfId="316" dataCellStyle="Comma"/>
    <tableColumn id="21" xr3:uid="{00000000-0010-0000-1600-000015000000}" name="Column10" dataDxfId="315" dataCellStyle="Comma"/>
  </tableColumns>
  <tableStyleInfo name="TableStyleLight16" showFirstColumn="0" showLastColumn="0" showRowStripes="1" showColumnStripes="0"/>
  <extLst>
    <ext xmlns:x14="http://schemas.microsoft.com/office/spreadsheetml/2009/9/main" uri="{504A1905-F514-4f6f-8877-14C23A59335A}">
      <x14:table altTextSummary="Organization 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7000000}" name="Table_Equipment" displayName="Table_Equipment" ref="A7:AE40" totalsRowShown="0" headerRowDxfId="312" dataDxfId="311" tableBorderDxfId="310">
  <autoFilter ref="A7:AE40" xr:uid="{00000000-0009-0000-0100-00001E000000}"/>
  <tableColumns count="31">
    <tableColumn id="1" xr3:uid="{00000000-0010-0000-1700-000001000000}" name="Project" dataDxfId="309"/>
    <tableColumn id="2" xr3:uid="{00000000-0010-0000-1700-000002000000}" name="Equipment Description_x000a_(include Qty.)" dataDxfId="308"/>
    <tableColumn id="3" xr3:uid="{00000000-0010-0000-1700-000003000000}" name="AEL#" dataDxfId="307" dataCellStyle="Comma"/>
    <tableColumn id="4" xr3:uid="{00000000-0010-0000-1700-000004000000}" name="AEL_x000a_Title" dataDxfId="306" dataCellStyle="Comma"/>
    <tableColumn id="5" xr3:uid="{00000000-0010-0000-1700-000005000000}" name="SAFECOM_x000a_Compliance" dataDxfId="305" dataCellStyle="Comma"/>
    <tableColumn id="6" xr3:uid="{00000000-0010-0000-1700-000006000000}" name="Solution Area_x000a_Sub-Category" dataDxfId="304" dataCellStyle="Comma"/>
    <tableColumn id="7" xr3:uid="{00000000-0010-0000-1700-000007000000}" name="Invoice_x000a_Number" dataDxfId="303" dataCellStyle="Comma"/>
    <tableColumn id="8" xr3:uid="{00000000-0010-0000-1700-000008000000}" name="Vendor" dataDxfId="302" dataCellStyle="Comma"/>
    <tableColumn id="9" xr3:uid="{00000000-0010-0000-1700-000009000000}" name="ID Tag_x000a_Number" dataDxfId="301" dataCellStyle="Comma"/>
    <tableColumn id="10" xr3:uid="{00000000-0010-0000-1700-00000A000000}" name="% of Federal Funds Used in the Purchase" dataDxfId="300" dataCellStyle="Comma"/>
    <tableColumn id="11" xr3:uid="{00000000-0010-0000-1700-00000B000000}" name="Condition &amp;_x000a_Disposition" dataDxfId="299" dataCellStyle="Comma"/>
    <tableColumn id="12" xr3:uid="{00000000-0010-0000-1700-00000C000000}" name="Deployed_x000a_Location" dataDxfId="298" dataCellStyle="Comma"/>
    <tableColumn id="13" xr3:uid="{00000000-0010-0000-1700-00000D000000}" name="Acquisition_x000a_Date" dataDxfId="297" dataCellStyle="Comma"/>
    <tableColumn id="14" xr3:uid="{00000000-0010-0000-1700-00000E000000}" name="Noncompetitive_x000a_Procurement_x000a_over $250k" dataDxfId="296" dataCellStyle="Comma"/>
    <tableColumn id="15" xr3:uid="{00000000-0010-0000-1700-00000F000000}" name="Hold_x000a_Trigger" dataDxfId="295" dataCellStyle="Comma"/>
    <tableColumn id="16" xr3:uid="{00000000-0010-0000-1700-000010000000}" name="Approval_x000a_Date" dataDxfId="294" dataCellStyle="Comma"/>
    <tableColumn id="17" xr3:uid="{00000000-0010-0000-1700-000011000000}" name="Budgeted_x000a_Cost" dataDxfId="293" dataCellStyle="Comma"/>
    <tableColumn id="18" xr3:uid="{00000000-0010-0000-1700-000012000000}" name="Previously_x000a_Approved_x000a_Amount" dataDxfId="292" dataCellStyle="Comma"/>
    <tableColumn id="19" xr3:uid="{00000000-0010-0000-1700-000013000000}" name="Amount_x000a_This Request" dataDxfId="291" dataCellStyle="Comma"/>
    <tableColumn id="20" xr3:uid="{00000000-0010-0000-1700-000014000000}" name="Total_x000a_Approved" dataDxfId="290" dataCellStyle="Comma">
      <calculatedColumnFormula>S8+R8</calculatedColumnFormula>
    </tableColumn>
    <tableColumn id="21" xr3:uid="{00000000-0010-0000-1700-000015000000}" name="Remaining_x000a_Balance" dataDxfId="289" dataCellStyle="Comma">
      <calculatedColumnFormula>Q8-T8</calculatedColumnFormula>
    </tableColumn>
    <tableColumn id="22" xr3:uid="{00000000-0010-0000-1700-000016000000}" name="Column1" dataDxfId="288"/>
    <tableColumn id="23" xr3:uid="{00000000-0010-0000-1700-000017000000}" name="Column2" dataDxfId="287"/>
    <tableColumn id="24" xr3:uid="{00000000-0010-0000-1700-000018000000}" name="Column3" dataDxfId="286"/>
    <tableColumn id="25" xr3:uid="{00000000-0010-0000-1700-000019000000}" name="Column4" dataDxfId="285"/>
    <tableColumn id="26" xr3:uid="{00000000-0010-0000-1700-00001A000000}" name="Column5" dataDxfId="284"/>
    <tableColumn id="27" xr3:uid="{00000000-0010-0000-1700-00001B000000}" name="Column6" dataDxfId="283"/>
    <tableColumn id="28" xr3:uid="{00000000-0010-0000-1700-00001C000000}" name="Column7" dataDxfId="282"/>
    <tableColumn id="29" xr3:uid="{00000000-0010-0000-1700-00001D000000}" name="Column8" dataDxfId="281"/>
    <tableColumn id="30" xr3:uid="{00000000-0010-0000-1700-00001E000000}" name="Column9" dataDxfId="280"/>
    <tableColumn id="31" xr3:uid="{00000000-0010-0000-1700-00001F000000}" name="Column10" dataDxfId="279"/>
  </tableColumns>
  <tableStyleInfo name="TableStyleLight16" showFirstColumn="0" showLastColumn="0" showRowStripes="1" showColumnStripes="0"/>
  <extLst>
    <ext xmlns:x14="http://schemas.microsoft.com/office/spreadsheetml/2009/9/main" uri="{504A1905-F514-4f6f-8877-14C23A59335A}">
      <x14:table altTextSummary="Equipment tabl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8000000}" name="Table_Training" displayName="Table_Training" ref="A7:AA30" totalsRowShown="0" headerRowDxfId="276" dataDxfId="275" tableBorderDxfId="274">
  <autoFilter ref="A7:AA30" xr:uid="{00000000-0009-0000-0100-00001F000000}"/>
  <tableColumns count="27">
    <tableColumn id="1" xr3:uid="{00000000-0010-0000-1800-000001000000}" name="Project" dataDxfId="273"/>
    <tableColumn id="2" xr3:uid="{00000000-0010-0000-1800-000002000000}" name="Direct /_x000a_Subaward" dataDxfId="272"/>
    <tableColumn id="3" xr3:uid="{00000000-0010-0000-1800-000003000000}" name="Course_x000a_Name" dataDxfId="271"/>
    <tableColumn id="4" xr3:uid="{00000000-0010-0000-1800-000004000000}" name="Solution Area_x000a_Sub-Category" dataDxfId="270"/>
    <tableColumn id="5" xr3:uid="{00000000-0010-0000-1800-000005000000}" name="Expenditure_x000a_Category" dataDxfId="269"/>
    <tableColumn id="6" xr3:uid="{00000000-0010-0000-1800-000006000000}" name="Feedback_x000a_Number" dataDxfId="268" dataCellStyle="Comma"/>
    <tableColumn id="7" xr3:uid="{00000000-0010-0000-1800-000007000000}" name="Training_x000a_Activity " dataDxfId="267" dataCellStyle="Comma"/>
    <tableColumn id="8" xr3:uid="{00000000-0010-0000-1800-000008000000}" name="Total # of_x000a_Trainee(s)" dataDxfId="266" dataCellStyle="Comma"/>
    <tableColumn id="9" xr3:uid="{00000000-0010-0000-1800-000009000000}" name="Identified_x000a_Host " dataDxfId="265" dataCellStyle="Comma"/>
    <tableColumn id="10" xr3:uid="{00000000-0010-0000-1800-00000A000000}" name="Noncompetitive_x000a_Procurement_x000a_over 250k" dataDxfId="264"/>
    <tableColumn id="11" xr3:uid="{00000000-0010-0000-1800-00000B000000}" name="Hold_x000a_Trigger" dataDxfId="263" dataCellStyle="Comma"/>
    <tableColumn id="12" xr3:uid="{00000000-0010-0000-1800-00000C000000}" name="Approval_x000a_Date" dataDxfId="262" dataCellStyle="Comma"/>
    <tableColumn id="13" xr3:uid="{00000000-0010-0000-1800-00000D000000}" name="Budgeted_x000a_Cost" dataDxfId="261"/>
    <tableColumn id="14" xr3:uid="{00000000-0010-0000-1800-00000E000000}" name="Previously_x000a_Approved_x000a_Amount" dataDxfId="260"/>
    <tableColumn id="15" xr3:uid="{00000000-0010-0000-1800-00000F000000}" name="Amount_x000a_This Request" dataDxfId="259"/>
    <tableColumn id="16" xr3:uid="{00000000-0010-0000-1800-000010000000}" name="Total_x000a_Approved" dataDxfId="258" dataCellStyle="Comma">
      <calculatedColumnFormula>O8+N8</calculatedColumnFormula>
    </tableColumn>
    <tableColumn id="17" xr3:uid="{00000000-0010-0000-1800-000011000000}" name="Remaining_x000a_Balance" dataDxfId="257" dataCellStyle="Comma">
      <calculatedColumnFormula>M8-P8</calculatedColumnFormula>
    </tableColumn>
    <tableColumn id="18" xr3:uid="{00000000-0010-0000-1800-000012000000}" name="Column1" dataDxfId="256"/>
    <tableColumn id="19" xr3:uid="{00000000-0010-0000-1800-000013000000}" name="Column2" dataDxfId="255"/>
    <tableColumn id="20" xr3:uid="{00000000-0010-0000-1800-000014000000}" name="Column3" dataDxfId="254"/>
    <tableColumn id="21" xr3:uid="{00000000-0010-0000-1800-000015000000}" name="Column4" dataDxfId="253"/>
    <tableColumn id="22" xr3:uid="{00000000-0010-0000-1800-000016000000}" name="Column5" dataDxfId="252"/>
    <tableColumn id="23" xr3:uid="{00000000-0010-0000-1800-000017000000}" name="Column6" dataDxfId="251"/>
    <tableColumn id="24" xr3:uid="{00000000-0010-0000-1800-000018000000}" name="Column7" dataDxfId="250"/>
    <tableColumn id="25" xr3:uid="{00000000-0010-0000-1800-000019000000}" name="Column8" dataDxfId="249"/>
    <tableColumn id="26" xr3:uid="{00000000-0010-0000-1800-00001A000000}" name="Column9" dataDxfId="248"/>
    <tableColumn id="27" xr3:uid="{00000000-0010-0000-1800-00001B000000}" name="Column10" dataDxfId="247"/>
  </tableColumns>
  <tableStyleInfo name="TableStyleLight16" showFirstColumn="0" showLastColumn="0" showRowStripes="1" showColumnStripes="0"/>
  <extLst>
    <ext xmlns:x14="http://schemas.microsoft.com/office/spreadsheetml/2009/9/main" uri="{504A1905-F514-4f6f-8877-14C23A59335A}">
      <x14:table altTextSummary="Training tabl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9000000}" name="Table_Exercise" displayName="Table_Exercise" ref="A7:AA30" totalsRowShown="0" headerRowDxfId="244" dataDxfId="243" tableBorderDxfId="242">
  <autoFilter ref="A7:AA30" xr:uid="{00000000-0009-0000-0100-00002E000000}"/>
  <tableColumns count="27">
    <tableColumn id="1" xr3:uid="{00000000-0010-0000-1900-000001000000}" name="Project" dataDxfId="241"/>
    <tableColumn id="2" xr3:uid="{00000000-0010-0000-1900-000002000000}" name="Direct /_x000a_Subaward" dataDxfId="240"/>
    <tableColumn id="3" xr3:uid="{00000000-0010-0000-1900-000003000000}" name="Exercise_x000a_Title" dataDxfId="239"/>
    <tableColumn id="4" xr3:uid="{00000000-0010-0000-1900-000004000000}" name="Solution Area_x000a_Sub-Category" dataDxfId="238"/>
    <tableColumn id="5" xr3:uid="{00000000-0010-0000-1900-000005000000}" name="Expenditure_x000a_Category" dataDxfId="237"/>
    <tableColumn id="6" xr3:uid="{00000000-0010-0000-1900-000006000000}" name="Exercise_x000a_Type" dataDxfId="236"/>
    <tableColumn id="7" xr3:uid="{00000000-0010-0000-1900-000007000000}" name="Identified_x000a_Host" dataDxfId="235"/>
    <tableColumn id="8" xr3:uid="{00000000-0010-0000-1900-000008000000}" name="Date of_x000a_Exercise" dataDxfId="234" dataCellStyle="Comma"/>
    <tableColumn id="9" xr3:uid="{00000000-0010-0000-1900-000009000000}" name="Date AAR/IP_x000a_E-mailed to_x000a_HSEEP" dataDxfId="233"/>
    <tableColumn id="10" xr3:uid="{00000000-0010-0000-1900-00000A000000}" name="Noncompetitive_x000a_Procurement_x000a_over $250k" dataDxfId="232" dataCellStyle="Comma"/>
    <tableColumn id="11" xr3:uid="{00000000-0010-0000-1900-00000B000000}" name="Hold_x000a_Trigger" dataDxfId="231" dataCellStyle="Comma"/>
    <tableColumn id="12" xr3:uid="{00000000-0010-0000-1900-00000C000000}" name="Approval_x000a_Date" dataDxfId="230" dataCellStyle="Comma"/>
    <tableColumn id="13" xr3:uid="{00000000-0010-0000-1900-00000D000000}" name="Budgeted_x000a_Cost" dataDxfId="229"/>
    <tableColumn id="14" xr3:uid="{00000000-0010-0000-1900-00000E000000}" name="Previously_x000a_Approved_x000a_Amount" dataDxfId="228"/>
    <tableColumn id="15" xr3:uid="{00000000-0010-0000-1900-00000F000000}" name="Amount_x000a_This Request" dataDxfId="227"/>
    <tableColumn id="16" xr3:uid="{00000000-0010-0000-1900-000010000000}" name="Total_x000a_Approved" dataDxfId="226" dataCellStyle="Comma">
      <calculatedColumnFormula>O8+N8</calculatedColumnFormula>
    </tableColumn>
    <tableColumn id="17" xr3:uid="{00000000-0010-0000-1900-000011000000}" name="Remaining_x000a_Balance" dataDxfId="225" dataCellStyle="Comma">
      <calculatedColumnFormula>M8-P8</calculatedColumnFormula>
    </tableColumn>
    <tableColumn id="18" xr3:uid="{00000000-0010-0000-1900-000012000000}" name="Column1" dataDxfId="224"/>
    <tableColumn id="19" xr3:uid="{00000000-0010-0000-1900-000013000000}" name="Column2" dataDxfId="223"/>
    <tableColumn id="20" xr3:uid="{00000000-0010-0000-1900-000014000000}" name="Column3" dataDxfId="222"/>
    <tableColumn id="21" xr3:uid="{00000000-0010-0000-1900-000015000000}" name="Column4" dataDxfId="221"/>
    <tableColumn id="22" xr3:uid="{00000000-0010-0000-1900-000016000000}" name="Column5" dataDxfId="220"/>
    <tableColumn id="23" xr3:uid="{00000000-0010-0000-1900-000017000000}" name="Column6" dataDxfId="219"/>
    <tableColumn id="24" xr3:uid="{00000000-0010-0000-1900-000018000000}" name="Column7" dataDxfId="218"/>
    <tableColumn id="25" xr3:uid="{00000000-0010-0000-1900-000019000000}" name="Column8" dataDxfId="217"/>
    <tableColumn id="26" xr3:uid="{00000000-0010-0000-1900-00001A000000}" name="Column9" dataDxfId="216"/>
    <tableColumn id="27" xr3:uid="{00000000-0010-0000-1900-00001B000000}" name="Column10" dataDxfId="215"/>
  </tableColumns>
  <tableStyleInfo name="TableStyleLight16" showFirstColumn="0" showLastColumn="0" showRowStripes="1" showColumnStripes="0"/>
  <extLst>
    <ext xmlns:x14="http://schemas.microsoft.com/office/spreadsheetml/2009/9/main" uri="{504A1905-F514-4f6f-8877-14C23A59335A}">
      <x14:table altTextSummary="Exercise 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A000000}" name="Table_MA" displayName="Table_MA" ref="A7:T20" totalsRowShown="0" headerRowDxfId="212" dataDxfId="211" tableBorderDxfId="210" dataCellStyle="Comma">
  <autoFilter ref="A7:T20" xr:uid="{00000000-0009-0000-0100-00002F000000}"/>
  <tableColumns count="20">
    <tableColumn id="1" xr3:uid="{00000000-0010-0000-1A00-000001000000}" name="Project" dataDxfId="209"/>
    <tableColumn id="2" xr3:uid="{00000000-0010-0000-1A00-000002000000}" name="Activity" dataDxfId="208"/>
    <tableColumn id="3" xr3:uid="{00000000-0010-0000-1A00-000003000000}" name="Solution Area_x000a_Sub-Category" dataDxfId="207"/>
    <tableColumn id="4" xr3:uid="{00000000-0010-0000-1A00-000004000000}" name="Expenditure_x000a_Category" dataDxfId="206" dataCellStyle="Comma"/>
    <tableColumn id="5" xr3:uid="{00000000-0010-0000-1A00-000005000000}" name="Detail" dataDxfId="205" dataCellStyle="Comma"/>
    <tableColumn id="6" xr3:uid="{00000000-0010-0000-1A00-000006000000}" name="Budgeted_x000a_Cost" dataDxfId="204"/>
    <tableColumn id="7" xr3:uid="{00000000-0010-0000-1A00-000007000000}" name="Previously_x000a_Approved_x000a_Amount" dataDxfId="203" dataCellStyle="Comma"/>
    <tableColumn id="8" xr3:uid="{00000000-0010-0000-1A00-000008000000}" name="Amount_x000a_This Request" dataDxfId="202" dataCellStyle="Comma"/>
    <tableColumn id="9" xr3:uid="{00000000-0010-0000-1A00-000009000000}" name="Total_x000a_Approved" dataDxfId="201" dataCellStyle="Comma">
      <calculatedColumnFormula>H8+G8</calculatedColumnFormula>
    </tableColumn>
    <tableColumn id="10" xr3:uid="{00000000-0010-0000-1A00-00000A000000}" name="Remaining_x000a_Balance" dataDxfId="200" dataCellStyle="Comma">
      <calculatedColumnFormula>F8-I8</calculatedColumnFormula>
    </tableColumn>
    <tableColumn id="11" xr3:uid="{00000000-0010-0000-1A00-00000B000000}" name="Column1" dataDxfId="199" dataCellStyle="Comma"/>
    <tableColumn id="12" xr3:uid="{00000000-0010-0000-1A00-00000C000000}" name="Column2" dataDxfId="198" dataCellStyle="Comma"/>
    <tableColumn id="13" xr3:uid="{00000000-0010-0000-1A00-00000D000000}" name="Column3" dataDxfId="197" dataCellStyle="Comma"/>
    <tableColumn id="14" xr3:uid="{00000000-0010-0000-1A00-00000E000000}" name="Column4" dataDxfId="196" dataCellStyle="Comma"/>
    <tableColumn id="15" xr3:uid="{00000000-0010-0000-1A00-00000F000000}" name="Column5" dataDxfId="195" dataCellStyle="Comma"/>
    <tableColumn id="16" xr3:uid="{00000000-0010-0000-1A00-000010000000}" name="Column6" dataDxfId="194" dataCellStyle="Comma"/>
    <tableColumn id="17" xr3:uid="{00000000-0010-0000-1A00-000011000000}" name="Column7" dataDxfId="193" dataCellStyle="Comma"/>
    <tableColumn id="18" xr3:uid="{00000000-0010-0000-1A00-000012000000}" name="Column8" dataDxfId="192" dataCellStyle="Comma"/>
    <tableColumn id="19" xr3:uid="{00000000-0010-0000-1A00-000013000000}" name="Column9" dataDxfId="191" dataCellStyle="Comma"/>
    <tableColumn id="20" xr3:uid="{00000000-0010-0000-1A00-000014000000}" name="Column10" dataDxfId="190" dataCellStyle="Comma"/>
  </tableColumns>
  <tableStyleInfo name="TableStyleLight16" showFirstColumn="0" showLastColumn="0" showRowStripes="1" showColumnStripes="0"/>
  <extLst>
    <ext xmlns:x14="http://schemas.microsoft.com/office/spreadsheetml/2009/9/main" uri="{504A1905-F514-4f6f-8877-14C23A59335A}">
      <x14:table altTextSummary="M&amp;A 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B000000}" name="Table_Match" displayName="Table_Match" ref="A7:W50" totalsRowShown="0" headerRowDxfId="185" dataDxfId="184" tableBorderDxfId="183">
  <autoFilter ref="A7:W50" xr:uid="{00000000-0009-0000-0100-000033000000}"/>
  <tableColumns count="23">
    <tableColumn id="1" xr3:uid="{00000000-0010-0000-1B00-000001000000}" name="Project" dataDxfId="182"/>
    <tableColumn id="2" xr3:uid="{00000000-0010-0000-1B00-000002000000}" name="Direct /_x000a_Subaward" dataDxfId="181"/>
    <tableColumn id="3" xr3:uid="{00000000-0010-0000-1B00-000003000000}" name="Project Title" dataDxfId="180"/>
    <tableColumn id="4" xr3:uid="{00000000-0010-0000-1B00-000004000000}" name="Match Description" dataDxfId="179"/>
    <tableColumn id="5" xr3:uid="{00000000-0010-0000-1B00-000005000000}" name="Solution_x000a_Area" dataDxfId="178"/>
    <tableColumn id="6" xr3:uid="{00000000-0010-0000-1B00-000006000000}" name="Solution Area_x000a_Sub-Category" dataDxfId="177"/>
    <tableColumn id="7" xr3:uid="{00000000-0010-0000-1B00-000007000000}" name="Type of_x000a_Match" dataDxfId="176"/>
    <tableColumn id="8" xr3:uid="{00000000-0010-0000-1B00-000008000000}" name="Total_x000a_Budgeted_x000a_Match" dataDxfId="175" dataCellStyle="Comma"/>
    <tableColumn id="9" xr3:uid="{00000000-0010-0000-1B00-000009000000}" name="Previously_x000a_Expended_x000a_Match" dataDxfId="174" dataCellStyle="Comma"/>
    <tableColumn id="10" xr3:uid="{00000000-0010-0000-1B00-00000A000000}" name="Current_x000a_Match" dataDxfId="173" dataCellStyle="Comma"/>
    <tableColumn id="11" xr3:uid="{00000000-0010-0000-1B00-00000B000000}" name="Total Match_x000a_Expended" dataDxfId="172" dataCellStyle="Comma">
      <calculatedColumnFormula>J8+I8</calculatedColumnFormula>
    </tableColumn>
    <tableColumn id="12" xr3:uid="{00000000-0010-0000-1B00-00000C000000}" name="Remaining_x000a_Balance" dataDxfId="171" dataCellStyle="Comma">
      <calculatedColumnFormula>H8-K8</calculatedColumnFormula>
    </tableColumn>
    <tableColumn id="13" xr3:uid="{00000000-0010-0000-1B00-00000D000000}" name="Percentage_x000a_Expended" dataDxfId="170" dataCellStyle="Percent">
      <calculatedColumnFormula>IFERROR(K8/H8, 0)</calculatedColumnFormula>
    </tableColumn>
    <tableColumn id="14" xr3:uid="{00000000-0010-0000-1B00-00000E000000}" name="Column1" dataDxfId="169"/>
    <tableColumn id="15" xr3:uid="{00000000-0010-0000-1B00-00000F000000}" name="Column2" dataDxfId="168"/>
    <tableColumn id="16" xr3:uid="{00000000-0010-0000-1B00-000010000000}" name="Column3" dataDxfId="167"/>
    <tableColumn id="17" xr3:uid="{00000000-0010-0000-1B00-000011000000}" name="Column4" dataDxfId="166"/>
    <tableColumn id="18" xr3:uid="{00000000-0010-0000-1B00-000012000000}" name="Column5" dataDxfId="165"/>
    <tableColumn id="19" xr3:uid="{00000000-0010-0000-1B00-000013000000}" name="Column6" dataDxfId="164"/>
    <tableColumn id="20" xr3:uid="{00000000-0010-0000-1B00-000014000000}" name="Column7" dataDxfId="163"/>
    <tableColumn id="21" xr3:uid="{00000000-0010-0000-1B00-000015000000}" name="Column8" dataDxfId="162"/>
    <tableColumn id="22" xr3:uid="{00000000-0010-0000-1B00-000016000000}" name="Column9" dataDxfId="161"/>
    <tableColumn id="23" xr3:uid="{00000000-0010-0000-1B00-000017000000}" name="Column10" dataDxfId="160"/>
  </tableColumns>
  <tableStyleInfo name="TableStyleLight16" showFirstColumn="0" showLastColumn="0" showRowStripes="1" showColumnStripes="0"/>
  <extLst>
    <ext xmlns:x14="http://schemas.microsoft.com/office/spreadsheetml/2009/9/main" uri="{504A1905-F514-4f6f-8877-14C23A59335A}">
      <x14:table altTextSummary="Match 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C000000}" name="Table_CC" displayName="Table_CC" ref="A7:W30" totalsRowShown="0" headerRowDxfId="159" dataDxfId="158" tableBorderDxfId="157">
  <autoFilter ref="A7:W30" xr:uid="{00000000-0009-0000-0100-000031000000}"/>
  <tableColumns count="23">
    <tableColumn id="1" xr3:uid="{00000000-0010-0000-1C00-000001000000}" name="Project" dataDxfId="156"/>
    <tableColumn id="2" xr3:uid="{00000000-0010-0000-1C00-000002000000}" name="Consulting Firm /_x000a_Consultant Name" dataDxfId="155"/>
    <tableColumn id="3" xr3:uid="{00000000-0010-0000-1C00-000003000000}" name="Project /_x000a_Description of Services" dataDxfId="154"/>
    <tableColumn id="4" xr3:uid="{00000000-0010-0000-1C00-000004000000}" name="Deliverable" dataDxfId="153"/>
    <tableColumn id="5" xr3:uid="{00000000-0010-0000-1C00-000005000000}" name="Solution_x000a_Area" dataDxfId="152" dataCellStyle="Comma"/>
    <tableColumn id="6" xr3:uid="{00000000-0010-0000-1C00-000006000000}" name="Solution Area_x000a_Sub-Category" dataDxfId="151" dataCellStyle="Comma"/>
    <tableColumn id="7" xr3:uid="{00000000-0010-0000-1C00-000007000000}" name="Expenditure_x000a_Category" dataDxfId="150" dataCellStyle="Comma"/>
    <tableColumn id="8" xr3:uid="{00000000-0010-0000-1C00-000008000000}" name="Noncompetitive_x000a_Procurement_x000a_over $250k" dataDxfId="149"/>
    <tableColumn id="9" xr3:uid="{00000000-0010-0000-1C00-000009000000}" name="Hold_x000a_Trigger" dataDxfId="148"/>
    <tableColumn id="10" xr3:uid="{00000000-0010-0000-1C00-00000A000000}" name="Approval_x000a_Date" dataDxfId="147"/>
    <tableColumn id="11" xr3:uid="{00000000-0010-0000-1C00-00000B000000}" name="Period of_x000a_Expenditure" dataDxfId="146"/>
    <tableColumn id="12" xr3:uid="{00000000-0010-0000-1C00-00000C000000}" name="Fee for Deliverable" dataDxfId="145" dataCellStyle="Comma"/>
    <tableColumn id="13" xr3:uid="{00000000-0010-0000-1C00-00000D000000}" name="Total Cost Charged to Grant" dataDxfId="144" dataCellStyle="Comma"/>
    <tableColumn id="14" xr3:uid="{00000000-0010-0000-1C00-00000E000000}" name="Column1" dataDxfId="143"/>
    <tableColumn id="15" xr3:uid="{00000000-0010-0000-1C00-00000F000000}" name="Column2" dataDxfId="142"/>
    <tableColumn id="16" xr3:uid="{00000000-0010-0000-1C00-000010000000}" name="Column3" dataDxfId="141"/>
    <tableColumn id="17" xr3:uid="{00000000-0010-0000-1C00-000011000000}" name="Column4" dataDxfId="140"/>
    <tableColumn id="18" xr3:uid="{00000000-0010-0000-1C00-000012000000}" name="Column5" dataDxfId="139"/>
    <tableColumn id="19" xr3:uid="{00000000-0010-0000-1C00-000013000000}" name="Column6" dataDxfId="138"/>
    <tableColumn id="20" xr3:uid="{00000000-0010-0000-1C00-000014000000}" name="Column7" dataDxfId="137"/>
    <tableColumn id="21" xr3:uid="{00000000-0010-0000-1C00-000015000000}" name="Column8" dataDxfId="136"/>
    <tableColumn id="22" xr3:uid="{00000000-0010-0000-1C00-000016000000}" name="Column9" dataDxfId="135"/>
    <tableColumn id="23" xr3:uid="{00000000-0010-0000-1C00-000017000000}" name="Column10" dataDxfId="134"/>
  </tableColumns>
  <tableStyleInfo name="TableStyleLight16" showFirstColumn="0" showLastColumn="0" showRowStripes="1" showColumnStripes="0"/>
  <extLst>
    <ext xmlns:x14="http://schemas.microsoft.com/office/spreadsheetml/2009/9/main" uri="{504A1905-F514-4f6f-8877-14C23A59335A}">
      <x14:table altTextSummary="Consultant/Contractor 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D000000}" name="Table_Personnel" displayName="Table_Personnel" ref="A7:S30" totalsRowShown="0" headerRowDxfId="133" dataDxfId="132" tableBorderDxfId="131" dataCellStyle="Comma">
  <autoFilter ref="A7:S30" xr:uid="{00000000-0009-0000-0100-000032000000}"/>
  <tableColumns count="19">
    <tableColumn id="1" xr3:uid="{00000000-0010-0000-1D00-000001000000}" name="Project" dataDxfId="130"/>
    <tableColumn id="2" xr3:uid="{00000000-0010-0000-1D00-000002000000}" name="Employee Name" dataDxfId="129"/>
    <tableColumn id="3" xr3:uid="{00000000-0010-0000-1D00-000003000000}" name="Project /_x000a_Deliverable" dataDxfId="128"/>
    <tableColumn id="4" xr3:uid="{00000000-0010-0000-1D00-000004000000}" name="Solution_x000a_Area" dataDxfId="127" dataCellStyle="Comma"/>
    <tableColumn id="5" xr3:uid="{00000000-0010-0000-1D00-000005000000}" name="Solution Area_x000a_Sub-Category" dataDxfId="126" dataCellStyle="Comma"/>
    <tableColumn id="6" xr3:uid="{00000000-0010-0000-1D00-000006000000}" name="Dates of Payroll Period" dataDxfId="125" dataCellStyle="Comma"/>
    <tableColumn id="7" xr3:uid="{00000000-0010-0000-1D00-000007000000}" name="Total Salary &amp; Benefits Charged for this Reporting Period " dataDxfId="124" dataCellStyle="Comma"/>
    <tableColumn id="8" xr3:uid="{00000000-0010-0000-1D00-000008000000}" name="Total Project Hours" dataDxfId="123" dataCellStyle="Comma"/>
    <tableColumn id="9" xr3:uid="{00000000-0010-0000-1D00-000009000000}" name="Total Cost Charged to Grant" dataDxfId="122" dataCellStyle="Comma"/>
    <tableColumn id="10" xr3:uid="{00000000-0010-0000-1D00-00000A000000}" name="Column1" dataDxfId="121" dataCellStyle="Comma"/>
    <tableColumn id="11" xr3:uid="{00000000-0010-0000-1D00-00000B000000}" name="Column2" dataDxfId="120" dataCellStyle="Comma"/>
    <tableColumn id="12" xr3:uid="{00000000-0010-0000-1D00-00000C000000}" name="Column3" dataDxfId="119" dataCellStyle="Comma"/>
    <tableColumn id="13" xr3:uid="{00000000-0010-0000-1D00-00000D000000}" name="Column4" dataDxfId="118" dataCellStyle="Comma"/>
    <tableColumn id="14" xr3:uid="{00000000-0010-0000-1D00-00000E000000}" name="Column5" dataDxfId="117" dataCellStyle="Comma"/>
    <tableColumn id="15" xr3:uid="{00000000-0010-0000-1D00-00000F000000}" name="Column6" dataDxfId="116" dataCellStyle="Comma"/>
    <tableColumn id="16" xr3:uid="{00000000-0010-0000-1D00-000010000000}" name="Column7" dataDxfId="115" dataCellStyle="Comma"/>
    <tableColumn id="17" xr3:uid="{00000000-0010-0000-1D00-000011000000}" name="Column8" dataDxfId="114" dataCellStyle="Comma"/>
    <tableColumn id="18" xr3:uid="{00000000-0010-0000-1D00-000012000000}" name="Column9" dataDxfId="113" dataCellStyle="Comma"/>
    <tableColumn id="19" xr3:uid="{00000000-0010-0000-1D00-000013000000}" name="Column10" dataDxfId="112" dataCellStyle="Comma"/>
  </tableColumns>
  <tableStyleInfo name="TableStyleLight16" showFirstColumn="0" showLastColumn="0" showRowStripes="1" showColumnStripes="0"/>
  <extLst>
    <ext xmlns:x14="http://schemas.microsoft.com/office/spreadsheetml/2009/9/main" uri="{504A1905-F514-4f6f-8877-14C23A59335A}">
      <x14:table altTextSummary="Personnel 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E000000}" name="Table_Indirect" displayName="Table_Indirect" ref="A7:T30" totalsRowShown="0" headerRowDxfId="109" dataDxfId="108" tableBorderDxfId="107" dataCellStyle="Comma">
  <autoFilter ref="A7:T30" xr:uid="{00000000-0009-0000-0100-000030000000}"/>
  <tableColumns count="20">
    <tableColumn id="1" xr3:uid="{00000000-0010-0000-1E00-000001000000}" name="Project" dataDxfId="106"/>
    <tableColumn id="2" xr3:uid="{00000000-0010-0000-1E00-000002000000}" name="Activity" dataDxfId="105"/>
    <tableColumn id="3" xr3:uid="{00000000-0010-0000-1E00-000003000000}" name="Solution Area_x000a_Sub-Category" dataDxfId="104"/>
    <tableColumn id="4" xr3:uid="{00000000-0010-0000-1E00-000004000000}" name="ICR Base" dataDxfId="103" dataCellStyle="Comma"/>
    <tableColumn id="5" xr3:uid="{00000000-0010-0000-1E00-000005000000}" name="Rate" dataDxfId="102" dataCellStyle="Comma"/>
    <tableColumn id="6" xr3:uid="{00000000-0010-0000-1E00-000006000000}" name="Budgeted_x000a_Cost" dataDxfId="101" dataCellStyle="Comma"/>
    <tableColumn id="7" xr3:uid="{00000000-0010-0000-1E00-000007000000}" name="Previously Approved_x000a_Amount" dataDxfId="100" dataCellStyle="Comma"/>
    <tableColumn id="8" xr3:uid="{00000000-0010-0000-1E00-000008000000}" name="Amount_x000a_This Request" dataDxfId="99" dataCellStyle="Comma"/>
    <tableColumn id="9" xr3:uid="{00000000-0010-0000-1E00-000009000000}" name="Total _x000a_Approved" dataDxfId="98" dataCellStyle="Comma">
      <calculatedColumnFormula>H8+G8</calculatedColumnFormula>
    </tableColumn>
    <tableColumn id="10" xr3:uid="{00000000-0010-0000-1E00-00000A000000}" name="Remaining_x000a_Balance" dataDxfId="97" dataCellStyle="Comma">
      <calculatedColumnFormula>F8-I8</calculatedColumnFormula>
    </tableColumn>
    <tableColumn id="11" xr3:uid="{00000000-0010-0000-1E00-00000B000000}" name="Column1" dataDxfId="96" dataCellStyle="Comma"/>
    <tableColumn id="12" xr3:uid="{00000000-0010-0000-1E00-00000C000000}" name="Column2" dataDxfId="95" dataCellStyle="Comma"/>
    <tableColumn id="13" xr3:uid="{00000000-0010-0000-1E00-00000D000000}" name="Column3" dataDxfId="94" dataCellStyle="Comma"/>
    <tableColumn id="14" xr3:uid="{00000000-0010-0000-1E00-00000E000000}" name="Column4" dataDxfId="93" dataCellStyle="Comma"/>
    <tableColumn id="15" xr3:uid="{00000000-0010-0000-1E00-00000F000000}" name="Column5" dataDxfId="92" dataCellStyle="Comma"/>
    <tableColumn id="16" xr3:uid="{00000000-0010-0000-1E00-000010000000}" name="Column6" dataDxfId="91" dataCellStyle="Comma"/>
    <tableColumn id="17" xr3:uid="{00000000-0010-0000-1E00-000011000000}" name="Column7" dataDxfId="90" dataCellStyle="Comma"/>
    <tableColumn id="18" xr3:uid="{00000000-0010-0000-1E00-000012000000}" name="Column8" dataDxfId="89" dataCellStyle="Comma"/>
    <tableColumn id="19" xr3:uid="{00000000-0010-0000-1E00-000013000000}" name="Column9" dataDxfId="88" dataCellStyle="Comma"/>
    <tableColumn id="20" xr3:uid="{00000000-0010-0000-1E00-000014000000}" name="Column10" dataDxfId="87" dataCellStyle="Comma"/>
  </tableColumns>
  <tableStyleInfo name="TableStyleLight16" showFirstColumn="0" showLastColumn="0" showRowStripes="1" showColumnStripes="0"/>
  <extLst>
    <ext xmlns:x14="http://schemas.microsoft.com/office/spreadsheetml/2009/9/main" uri="{504A1905-F514-4f6f-8877-14C23A59335A}">
      <x14:table altTextSummary="Indirecct Costs tabl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F000000}" name="Table_ICR1" displayName="Table_ICR1" ref="A9:N15" totalsRowCount="1" headerRowDxfId="86" dataDxfId="84" headerRowBorderDxfId="85" tableBorderDxfId="83" totalsRowBorderDxfId="82">
  <autoFilter ref="A9:N14" xr:uid="{00000000-0009-0000-0100-000036000000}"/>
  <tableColumns count="14">
    <tableColumn id="1" xr3:uid="{00000000-0010-0000-1F00-000001000000}" name="DIRECT COSTS" totalsRowLabel="SUBTOTAL ELIGIBLE DIRECT COSTS" dataDxfId="81" totalsRowDxfId="80"/>
    <tableColumn id="2" xr3:uid="{00000000-0010-0000-1F00-000002000000}" name="TOTAL COSTS" totalsRowFunction="sum" dataDxfId="79" totalsRowDxfId="78"/>
    <tableColumn id="3" xr3:uid="{00000000-0010-0000-1F00-000003000000}" name="LESS DISTORTING COSTS" totalsRowFunction="sum" dataDxfId="77" totalsRowDxfId="76"/>
    <tableColumn id="4" xr3:uid="{00000000-0010-0000-1F00-000004000000}" name="COSTS APPLICABLE TO ICR" totalsRowFunction="sum" dataDxfId="75" totalsRowDxfId="74">
      <calculatedColumnFormula>(Table_ICR1[[#This Row],[TOTAL COSTS]])-(Table_ICR1[[#This Row],[LESS DISTORTING COSTS]])</calculatedColumnFormula>
    </tableColumn>
    <tableColumn id="5" xr3:uid="{00000000-0010-0000-1F00-000005000000}" name="Column1" dataDxfId="73" totalsRowDxfId="72"/>
    <tableColumn id="6" xr3:uid="{00000000-0010-0000-1F00-000006000000}" name="Column2" dataDxfId="71" totalsRowDxfId="70"/>
    <tableColumn id="7" xr3:uid="{00000000-0010-0000-1F00-000007000000}" name="Column3" dataDxfId="69" totalsRowDxfId="68"/>
    <tableColumn id="8" xr3:uid="{00000000-0010-0000-1F00-000008000000}" name="Column4" dataDxfId="67" totalsRowDxfId="66"/>
    <tableColumn id="9" xr3:uid="{00000000-0010-0000-1F00-000009000000}" name="Column5" dataDxfId="65" totalsRowDxfId="64"/>
    <tableColumn id="10" xr3:uid="{00000000-0010-0000-1F00-00000A000000}" name="Column6" dataDxfId="63" totalsRowDxfId="62"/>
    <tableColumn id="11" xr3:uid="{00000000-0010-0000-1F00-00000B000000}" name="Column7" dataDxfId="61" totalsRowDxfId="60"/>
    <tableColumn id="12" xr3:uid="{00000000-0010-0000-1F00-00000C000000}" name="Column8" dataDxfId="59" totalsRowDxfId="58"/>
    <tableColumn id="13" xr3:uid="{00000000-0010-0000-1F00-00000D000000}" name="Column9" dataDxfId="57" totalsRowDxfId="56"/>
    <tableColumn id="14" xr3:uid="{00000000-0010-0000-1F00-00000E000000}" name="Column10" totalsRowFunction="count" dataDxfId="55" totalsRowDxfId="54"/>
  </tableColumns>
  <tableStyleInfo name="TableStyleLight16" showFirstColumn="0" showLastColumn="0" showRowStripes="1" showColumnStripes="0"/>
  <extLst>
    <ext xmlns:x14="http://schemas.microsoft.com/office/spreadsheetml/2009/9/main" uri="{504A1905-F514-4f6f-8877-14C23A59335A}">
      <x14:table altTextSummary="Direct Costs 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0000000}" name="Table_ICR2" displayName="Table_ICR2" ref="A17:N26" totalsRowCount="1" headerRowDxfId="53" dataDxfId="52" tableBorderDxfId="51">
  <autoFilter ref="A17:N25" xr:uid="{00000000-0009-0000-0100-000037000000}"/>
  <tableColumns count="14">
    <tableColumn id="1" xr3:uid="{00000000-0010-0000-2000-000001000000}" name="SUBAWARDS" totalsRowLabel="SUBTOTAL ELIGIBLE SUBAWARD COSTS" dataDxfId="50" totalsRowDxfId="49"/>
    <tableColumn id="2" xr3:uid="{00000000-0010-0000-2000-000002000000}" name="TOTAL COSTS" totalsRowFunction="sum" dataDxfId="48" totalsRowDxfId="47"/>
    <tableColumn id="3" xr3:uid="{00000000-0010-0000-2000-000003000000}" name="LESS EXCLUDED SUBAWARD COSTS" totalsRowFunction="sum" dataDxfId="46" totalsRowDxfId="45">
      <calculatedColumnFormula>IF(Table_ICR2[[#This Row],[TOTAL COSTS]]&gt;25000,Table_ICR2[[#This Row],[TOTAL COSTS]]-25000,0)</calculatedColumnFormula>
    </tableColumn>
    <tableColumn id="4" xr3:uid="{00000000-0010-0000-2000-000004000000}" name="COSTS APPLICABLE TO ICR" totalsRowFunction="sum" dataDxfId="44" totalsRowDxfId="43">
      <calculatedColumnFormula>(Table_ICR2[[#This Row],[TOTAL COSTS]])-(Table_ICR2[[#This Row],[LESS EXCLUDED SUBAWARD COSTS]])</calculatedColumnFormula>
    </tableColumn>
    <tableColumn id="5" xr3:uid="{00000000-0010-0000-2000-000005000000}" name="Column1" dataDxfId="42" totalsRowDxfId="41"/>
    <tableColumn id="6" xr3:uid="{00000000-0010-0000-2000-000006000000}" name="Column2" dataDxfId="40" totalsRowDxfId="39"/>
    <tableColumn id="7" xr3:uid="{00000000-0010-0000-2000-000007000000}" name="Column3" dataDxfId="38" totalsRowDxfId="37"/>
    <tableColumn id="8" xr3:uid="{00000000-0010-0000-2000-000008000000}" name="Column4" dataDxfId="36" totalsRowDxfId="35"/>
    <tableColumn id="9" xr3:uid="{00000000-0010-0000-2000-000009000000}" name="Column5" dataDxfId="34" totalsRowDxfId="33"/>
    <tableColumn id="10" xr3:uid="{00000000-0010-0000-2000-00000A000000}" name="Column6" dataDxfId="32" totalsRowDxfId="31"/>
    <tableColumn id="11" xr3:uid="{00000000-0010-0000-2000-00000B000000}" name="Column7" dataDxfId="30" totalsRowDxfId="29"/>
    <tableColumn id="12" xr3:uid="{00000000-0010-0000-2000-00000C000000}" name="Column8" dataDxfId="28" totalsRowDxfId="27"/>
    <tableColumn id="13" xr3:uid="{00000000-0010-0000-2000-00000D000000}" name="Column9" dataDxfId="26" totalsRowDxfId="25"/>
    <tableColumn id="14" xr3:uid="{00000000-0010-0000-2000-00000E000000}" name="Column10" totalsRowFunction="count" dataDxfId="24" totalsRowDxfId="23"/>
  </tableColumns>
  <tableStyleInfo name="TableStyleLight16" showFirstColumn="0" showLastColumn="0" showRowStripes="1" showColumnStripes="0"/>
  <extLst>
    <ext xmlns:x14="http://schemas.microsoft.com/office/spreadsheetml/2009/9/main" uri="{504A1905-F514-4f6f-8877-14C23A59335A}">
      <x14:table altTextSummary="Subaward costs table"/>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1000000}" name="Table_ICR3" displayName="Table_ICR3" ref="A6:N7" totalsRowShown="0" headerRowDxfId="22" dataDxfId="20" headerRowBorderDxfId="21" tableBorderDxfId="19" totalsRowBorderDxfId="18">
  <autoFilter ref="A6:N7" xr:uid="{00000000-0009-0000-0100-000039000000}"/>
  <tableColumns count="14">
    <tableColumn id="4" xr3:uid="{00000000-0010-0000-2100-000004000000}" name="FUNDING SOURCE" dataDxfId="17"/>
    <tableColumn id="1" xr3:uid="{00000000-0010-0000-2100-000001000000}" name="ICR PERIOD (Mo/Yr through Mo/Yr)" dataDxfId="16"/>
    <tableColumn id="2" xr3:uid="{00000000-0010-0000-2100-000002000000}" name="INDIRECT COST RATE FOR PERIOD" dataDxfId="15"/>
    <tableColumn id="3" xr3:uid="{00000000-0010-0000-2100-000003000000}" name="ICR BASE" dataDxfId="14"/>
    <tableColumn id="5" xr3:uid="{00000000-0010-0000-2100-000005000000}" name="Column1" dataDxfId="13"/>
    <tableColumn id="6" xr3:uid="{00000000-0010-0000-2100-000006000000}" name="Column2" dataDxfId="12"/>
    <tableColumn id="7" xr3:uid="{00000000-0010-0000-2100-000007000000}" name="Column3" dataDxfId="11"/>
    <tableColumn id="8" xr3:uid="{00000000-0010-0000-2100-000008000000}" name="Column4" dataDxfId="10"/>
    <tableColumn id="9" xr3:uid="{00000000-0010-0000-2100-000009000000}" name="Column5" dataDxfId="9"/>
    <tableColumn id="10" xr3:uid="{00000000-0010-0000-2100-00000A000000}" name="Column6" dataDxfId="8"/>
    <tableColumn id="11" xr3:uid="{00000000-0010-0000-2100-00000B000000}" name="Column7" dataDxfId="7"/>
    <tableColumn id="12" xr3:uid="{00000000-0010-0000-2100-00000C000000}" name="Column8" dataDxfId="6"/>
    <tableColumn id="13" xr3:uid="{00000000-0010-0000-2100-00000D000000}" name="Column9" dataDxfId="5"/>
    <tableColumn id="14" xr3:uid="{00000000-0010-0000-2100-00000E000000}" name="Column10" dataDxfId="4"/>
  </tableColumns>
  <tableStyleInfo name="TableStyleLight16" showFirstColumn="0" showLastColumn="0" showRowStripes="1" showColumnStripes="0"/>
  <extLst>
    <ext xmlns:x14="http://schemas.microsoft.com/office/spreadsheetml/2009/9/main" uri="{504A1905-F514-4f6f-8877-14C23A59335A}">
      <x14:table altTextSummary="Indirect Cost Rate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13" Type="http://schemas.openxmlformats.org/officeDocument/2006/relationships/table" Target="../tables/table7.xml"/><Relationship Id="rId18" Type="http://schemas.openxmlformats.org/officeDocument/2006/relationships/table" Target="../tables/table12.xml"/><Relationship Id="rId3" Type="http://schemas.openxmlformats.org/officeDocument/2006/relationships/hyperlink" Target="mailto:hseep@fema.dhs.gov" TargetMode="External"/><Relationship Id="rId21" Type="http://schemas.openxmlformats.org/officeDocument/2006/relationships/table" Target="../tables/table15.xml"/><Relationship Id="rId7" Type="http://schemas.openxmlformats.org/officeDocument/2006/relationships/table" Target="../tables/table1.xml"/><Relationship Id="rId12" Type="http://schemas.openxmlformats.org/officeDocument/2006/relationships/table" Target="../tables/table6.xml"/><Relationship Id="rId17" Type="http://schemas.openxmlformats.org/officeDocument/2006/relationships/table" Target="../tables/table11.xml"/><Relationship Id="rId2" Type="http://schemas.openxmlformats.org/officeDocument/2006/relationships/hyperlink" Target="https://w3.calema.ca.gov/WebPage/trainreq.nsf/TrainRequest?OpenForm" TargetMode="External"/><Relationship Id="rId16" Type="http://schemas.openxmlformats.org/officeDocument/2006/relationships/table" Target="../tables/table10.xml"/><Relationship Id="rId20" Type="http://schemas.openxmlformats.org/officeDocument/2006/relationships/table" Target="../tables/table14.xml"/><Relationship Id="rId1" Type="http://schemas.openxmlformats.org/officeDocument/2006/relationships/hyperlink" Target="https://www.fema.gov/authorized-equipment-list" TargetMode="External"/><Relationship Id="rId6" Type="http://schemas.openxmlformats.org/officeDocument/2006/relationships/printerSettings" Target="../printerSettings/printerSettings2.bin"/><Relationship Id="rId11" Type="http://schemas.openxmlformats.org/officeDocument/2006/relationships/table" Target="../tables/table5.xml"/><Relationship Id="rId5"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15" Type="http://schemas.openxmlformats.org/officeDocument/2006/relationships/table" Target="../tables/table9.xml"/><Relationship Id="rId23" Type="http://schemas.openxmlformats.org/officeDocument/2006/relationships/table" Target="../tables/table17.xml"/><Relationship Id="rId10" Type="http://schemas.openxmlformats.org/officeDocument/2006/relationships/table" Target="../tables/table4.xml"/><Relationship Id="rId19" Type="http://schemas.openxmlformats.org/officeDocument/2006/relationships/table" Target="../tables/table13.xml"/><Relationship Id="rId4"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9" Type="http://schemas.openxmlformats.org/officeDocument/2006/relationships/table" Target="../tables/table3.xml"/><Relationship Id="rId14" Type="http://schemas.openxmlformats.org/officeDocument/2006/relationships/table" Target="../tables/table8.xml"/><Relationship Id="rId22" Type="http://schemas.openxmlformats.org/officeDocument/2006/relationships/table" Target="../tables/table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vmlDrawing" Target="../drawings/vmlDrawing3.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6.bin"/><Relationship Id="rId4" Type="http://schemas.openxmlformats.org/officeDocument/2006/relationships/table" Target="../tables/table3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ource">
    <tabColor theme="1" tint="0.34998626667073579"/>
  </sheetPr>
  <dimension ref="A1:H175"/>
  <sheetViews>
    <sheetView showGridLines="0" zoomScale="75" workbookViewId="0">
      <selection activeCell="A2" sqref="A2:G2"/>
    </sheetView>
  </sheetViews>
  <sheetFormatPr defaultRowHeight="13.2" x14ac:dyDescent="0.25"/>
  <cols>
    <col min="1" max="1" width="61.44140625" bestFit="1" customWidth="1"/>
    <col min="2" max="2" width="32.109375" bestFit="1" customWidth="1"/>
    <col min="3" max="3" width="10.6640625" style="89" customWidth="1"/>
    <col min="4" max="4" width="53.44140625" bestFit="1" customWidth="1"/>
    <col min="5" max="5" width="34.33203125" bestFit="1" customWidth="1"/>
    <col min="6" max="7" width="30" bestFit="1" customWidth="1"/>
    <col min="8" max="8" width="26.33203125" bestFit="1" customWidth="1"/>
  </cols>
  <sheetData>
    <row r="1" spans="1:8" s="408" customFormat="1" ht="13.8" thickBot="1" x14ac:dyDescent="0.3">
      <c r="A1" s="408" t="s">
        <v>593</v>
      </c>
    </row>
    <row r="2" spans="1:8" ht="30" customHeight="1" thickBot="1" x14ac:dyDescent="0.3">
      <c r="A2" s="528" t="s">
        <v>0</v>
      </c>
      <c r="B2" s="529"/>
      <c r="C2" s="530"/>
      <c r="D2" s="530"/>
      <c r="E2" s="530"/>
      <c r="F2" s="530"/>
      <c r="G2" s="531"/>
      <c r="H2" s="138"/>
    </row>
    <row r="3" spans="1:8" x14ac:dyDescent="0.25">
      <c r="A3" s="521" t="s">
        <v>491</v>
      </c>
      <c r="B3" s="522"/>
      <c r="C3" s="102"/>
      <c r="D3" s="137" t="s">
        <v>492</v>
      </c>
    </row>
    <row r="4" spans="1:8" x14ac:dyDescent="0.25">
      <c r="A4" s="104" t="s">
        <v>36</v>
      </c>
      <c r="B4" s="105" t="s">
        <v>482</v>
      </c>
      <c r="C4" s="131"/>
      <c r="D4" s="109" t="s">
        <v>212</v>
      </c>
    </row>
    <row r="5" spans="1:8" x14ac:dyDescent="0.25">
      <c r="A5" s="104" t="s">
        <v>22</v>
      </c>
      <c r="B5" s="105" t="s">
        <v>483</v>
      </c>
      <c r="C5" s="131"/>
      <c r="D5" s="109" t="s">
        <v>104</v>
      </c>
    </row>
    <row r="6" spans="1:8" x14ac:dyDescent="0.25">
      <c r="A6" s="104" t="s">
        <v>2</v>
      </c>
      <c r="B6" s="105" t="s">
        <v>484</v>
      </c>
      <c r="C6" s="131"/>
      <c r="D6" s="109" t="s">
        <v>105</v>
      </c>
    </row>
    <row r="7" spans="1:8" x14ac:dyDescent="0.25">
      <c r="A7" s="104" t="s">
        <v>19</v>
      </c>
      <c r="B7" s="105" t="s">
        <v>485</v>
      </c>
      <c r="C7" s="131"/>
      <c r="D7" s="109" t="s">
        <v>108</v>
      </c>
    </row>
    <row r="8" spans="1:8" x14ac:dyDescent="0.25">
      <c r="A8" s="104" t="s">
        <v>20</v>
      </c>
      <c r="B8" s="105" t="s">
        <v>486</v>
      </c>
      <c r="C8" s="131"/>
      <c r="D8" s="109" t="s">
        <v>106</v>
      </c>
    </row>
    <row r="9" spans="1:8" x14ac:dyDescent="0.25">
      <c r="A9" s="104" t="s">
        <v>66</v>
      </c>
      <c r="B9" s="105" t="s">
        <v>487</v>
      </c>
      <c r="C9" s="131"/>
      <c r="D9" s="109" t="s">
        <v>332</v>
      </c>
    </row>
    <row r="10" spans="1:8" ht="15" customHeight="1" x14ac:dyDescent="0.25">
      <c r="A10" s="104" t="s">
        <v>130</v>
      </c>
      <c r="B10" s="105" t="s">
        <v>488</v>
      </c>
      <c r="C10" s="131"/>
      <c r="D10" s="109" t="s">
        <v>113</v>
      </c>
    </row>
    <row r="11" spans="1:8" x14ac:dyDescent="0.25">
      <c r="A11" s="104" t="s">
        <v>133</v>
      </c>
      <c r="B11" s="105" t="s">
        <v>489</v>
      </c>
      <c r="C11" s="131"/>
      <c r="D11" s="109" t="s">
        <v>172</v>
      </c>
    </row>
    <row r="12" spans="1:8" ht="13.8" thickBot="1" x14ac:dyDescent="0.3">
      <c r="A12" s="106" t="s">
        <v>479</v>
      </c>
      <c r="B12" s="107" t="s">
        <v>490</v>
      </c>
      <c r="C12" s="131"/>
      <c r="D12" s="110" t="s">
        <v>103</v>
      </c>
    </row>
    <row r="13" spans="1:8" x14ac:dyDescent="0.25">
      <c r="A13" s="97"/>
      <c r="B13" s="97"/>
      <c r="C13" s="97"/>
      <c r="D13" s="109" t="s">
        <v>110</v>
      </c>
    </row>
    <row r="14" spans="1:8" x14ac:dyDescent="0.25">
      <c r="B14" s="103"/>
      <c r="C14" s="103"/>
      <c r="D14" s="109" t="s">
        <v>114</v>
      </c>
    </row>
    <row r="15" spans="1:8" ht="13.8" x14ac:dyDescent="0.25">
      <c r="B15" s="93"/>
      <c r="C15" s="93"/>
      <c r="D15" s="109" t="s">
        <v>116</v>
      </c>
    </row>
    <row r="16" spans="1:8" x14ac:dyDescent="0.25">
      <c r="B16" s="98"/>
      <c r="C16" s="98"/>
      <c r="D16" s="110" t="s">
        <v>107</v>
      </c>
    </row>
    <row r="17" spans="2:4" x14ac:dyDescent="0.25">
      <c r="B17" s="98"/>
      <c r="C17" s="98"/>
      <c r="D17" s="110" t="s">
        <v>111</v>
      </c>
    </row>
    <row r="18" spans="2:4" x14ac:dyDescent="0.25">
      <c r="B18" s="98"/>
      <c r="C18" s="98"/>
      <c r="D18" s="109" t="s">
        <v>171</v>
      </c>
    </row>
    <row r="19" spans="2:4" x14ac:dyDescent="0.25">
      <c r="B19" s="98"/>
      <c r="C19" s="98"/>
      <c r="D19" s="109" t="s">
        <v>109</v>
      </c>
    </row>
    <row r="20" spans="2:4" ht="15" customHeight="1" x14ac:dyDescent="0.25">
      <c r="B20" s="98"/>
      <c r="C20" s="98"/>
      <c r="D20" s="109" t="s">
        <v>118</v>
      </c>
    </row>
    <row r="21" spans="2:4" x14ac:dyDescent="0.25">
      <c r="B21" s="98"/>
      <c r="C21" s="98"/>
      <c r="D21" s="109" t="s">
        <v>213</v>
      </c>
    </row>
    <row r="22" spans="2:4" x14ac:dyDescent="0.25">
      <c r="B22" s="98"/>
      <c r="C22" s="98"/>
      <c r="D22" s="109" t="s">
        <v>119</v>
      </c>
    </row>
    <row r="23" spans="2:4" x14ac:dyDescent="0.25">
      <c r="B23" s="98"/>
      <c r="C23" s="98"/>
      <c r="D23" s="109" t="s">
        <v>170</v>
      </c>
    </row>
    <row r="24" spans="2:4" x14ac:dyDescent="0.25">
      <c r="B24" s="98"/>
      <c r="C24" s="98"/>
      <c r="D24" s="109" t="s">
        <v>122</v>
      </c>
    </row>
    <row r="25" spans="2:4" x14ac:dyDescent="0.25">
      <c r="B25" s="98"/>
      <c r="C25" s="98"/>
      <c r="D25" s="110" t="s">
        <v>102</v>
      </c>
    </row>
    <row r="26" spans="2:4" x14ac:dyDescent="0.25">
      <c r="B26" s="98"/>
      <c r="C26" s="98"/>
      <c r="D26" s="109" t="s">
        <v>117</v>
      </c>
    </row>
    <row r="27" spans="2:4" x14ac:dyDescent="0.25">
      <c r="B27" s="98"/>
      <c r="C27" s="98"/>
      <c r="D27" s="110" t="s">
        <v>36</v>
      </c>
    </row>
    <row r="28" spans="2:4" x14ac:dyDescent="0.25">
      <c r="B28" s="98"/>
      <c r="C28" s="98"/>
      <c r="D28" s="109" t="s">
        <v>181</v>
      </c>
    </row>
    <row r="29" spans="2:4" x14ac:dyDescent="0.25">
      <c r="B29" s="98"/>
      <c r="C29" s="98"/>
      <c r="D29" s="110" t="s">
        <v>101</v>
      </c>
    </row>
    <row r="30" spans="2:4" x14ac:dyDescent="0.25">
      <c r="B30" s="98"/>
      <c r="C30" s="98"/>
      <c r="D30" s="109" t="s">
        <v>112</v>
      </c>
    </row>
    <row r="31" spans="2:4" x14ac:dyDescent="0.25">
      <c r="B31" s="98"/>
      <c r="C31" s="98"/>
      <c r="D31" s="109" t="s">
        <v>120</v>
      </c>
    </row>
    <row r="32" spans="2:4" x14ac:dyDescent="0.25">
      <c r="B32" s="98"/>
      <c r="C32" s="98"/>
      <c r="D32" s="110" t="s">
        <v>115</v>
      </c>
    </row>
    <row r="33" spans="1:8" x14ac:dyDescent="0.25">
      <c r="B33" s="98"/>
      <c r="C33" s="98"/>
      <c r="D33" s="109" t="s">
        <v>123</v>
      </c>
    </row>
    <row r="34" spans="1:8" x14ac:dyDescent="0.25">
      <c r="B34" s="98"/>
      <c r="C34" s="98"/>
      <c r="D34" s="109" t="s">
        <v>121</v>
      </c>
    </row>
    <row r="35" spans="1:8" ht="15" customHeight="1" thickBot="1" x14ac:dyDescent="0.3">
      <c r="B35" s="98"/>
      <c r="C35" s="98"/>
      <c r="D35" s="111" t="s">
        <v>169</v>
      </c>
    </row>
    <row r="36" spans="1:8" ht="20.100000000000001" customHeight="1" thickBot="1" x14ac:dyDescent="0.3">
      <c r="B36" s="97"/>
      <c r="C36" s="97"/>
    </row>
    <row r="37" spans="1:8" ht="30" customHeight="1" thickBot="1" x14ac:dyDescent="0.3">
      <c r="A37" s="544" t="s">
        <v>432</v>
      </c>
      <c r="B37" s="545"/>
      <c r="C37" s="545"/>
      <c r="D37" s="545"/>
      <c r="E37" s="545"/>
      <c r="F37" s="545"/>
      <c r="G37" s="546"/>
      <c r="H37" s="89"/>
    </row>
    <row r="38" spans="1:8" x14ac:dyDescent="0.25">
      <c r="A38" s="534" t="s">
        <v>482</v>
      </c>
      <c r="B38" s="535"/>
      <c r="C38" s="102"/>
      <c r="D38" s="133" t="s">
        <v>493</v>
      </c>
      <c r="E38" s="136" t="s">
        <v>494</v>
      </c>
      <c r="F38" s="136" t="s">
        <v>495</v>
      </c>
      <c r="G38" s="134" t="s">
        <v>496</v>
      </c>
    </row>
    <row r="39" spans="1:8" x14ac:dyDescent="0.25">
      <c r="A39" s="112" t="s">
        <v>76</v>
      </c>
      <c r="B39" s="105" t="s">
        <v>493</v>
      </c>
      <c r="C39" s="100"/>
      <c r="D39" s="104" t="s">
        <v>497</v>
      </c>
      <c r="E39" s="94" t="s">
        <v>176</v>
      </c>
      <c r="F39" s="94" t="s">
        <v>176</v>
      </c>
      <c r="G39" s="117" t="s">
        <v>175</v>
      </c>
    </row>
    <row r="40" spans="1:8" x14ac:dyDescent="0.25">
      <c r="A40" s="112" t="s">
        <v>173</v>
      </c>
      <c r="B40" s="105" t="s">
        <v>494</v>
      </c>
      <c r="C40" s="100"/>
      <c r="D40" s="112" t="s">
        <v>176</v>
      </c>
      <c r="E40" s="94" t="s">
        <v>79</v>
      </c>
      <c r="F40" s="94" t="s">
        <v>79</v>
      </c>
      <c r="G40" s="117" t="s">
        <v>174</v>
      </c>
    </row>
    <row r="41" spans="1:8" x14ac:dyDescent="0.25">
      <c r="A41" s="112" t="s">
        <v>88</v>
      </c>
      <c r="B41" s="105" t="s">
        <v>495</v>
      </c>
      <c r="C41" s="100"/>
      <c r="D41" s="112" t="s">
        <v>87</v>
      </c>
      <c r="E41" s="94" t="s">
        <v>127</v>
      </c>
      <c r="F41" s="164" t="s">
        <v>89</v>
      </c>
      <c r="G41" s="117"/>
    </row>
    <row r="42" spans="1:8" ht="13.8" thickBot="1" x14ac:dyDescent="0.3">
      <c r="A42" s="113" t="s">
        <v>157</v>
      </c>
      <c r="B42" s="107" t="s">
        <v>496</v>
      </c>
      <c r="C42" s="100"/>
      <c r="D42" s="112" t="s">
        <v>156</v>
      </c>
      <c r="E42" s="94"/>
      <c r="F42" s="164" t="s">
        <v>156</v>
      </c>
      <c r="G42" s="117"/>
    </row>
    <row r="43" spans="1:8" ht="13.8" thickBot="1" x14ac:dyDescent="0.3">
      <c r="A43" s="92"/>
      <c r="B43" s="92"/>
      <c r="C43" s="99"/>
      <c r="D43" s="113" t="s">
        <v>31</v>
      </c>
      <c r="E43" s="118"/>
      <c r="F43" s="163" t="s">
        <v>31</v>
      </c>
      <c r="G43" s="119"/>
      <c r="H43" s="99"/>
    </row>
    <row r="44" spans="1:8" ht="20.100000000000001" customHeight="1" thickBot="1" x14ac:dyDescent="0.3"/>
    <row r="45" spans="1:8" ht="30" customHeight="1" thickBot="1" x14ac:dyDescent="0.3">
      <c r="A45" s="547" t="s">
        <v>431</v>
      </c>
      <c r="B45" s="548"/>
      <c r="C45" s="548"/>
      <c r="D45" s="549"/>
      <c r="E45" s="549"/>
      <c r="F45" s="548"/>
      <c r="G45" s="550"/>
    </row>
    <row r="46" spans="1:8" x14ac:dyDescent="0.25">
      <c r="A46" s="536" t="s">
        <v>483</v>
      </c>
      <c r="B46" s="537"/>
      <c r="C46" s="149"/>
      <c r="D46" s="114" t="s">
        <v>498</v>
      </c>
      <c r="E46" s="116" t="s">
        <v>499</v>
      </c>
    </row>
    <row r="47" spans="1:8" x14ac:dyDescent="0.25">
      <c r="A47" s="112" t="s">
        <v>129</v>
      </c>
      <c r="B47" s="122" t="s">
        <v>498</v>
      </c>
      <c r="C47" s="142"/>
      <c r="D47" s="120" t="s">
        <v>79</v>
      </c>
      <c r="E47" s="121" t="s">
        <v>176</v>
      </c>
    </row>
    <row r="48" spans="1:8" ht="13.8" thickBot="1" x14ac:dyDescent="0.3">
      <c r="A48" s="106" t="s">
        <v>477</v>
      </c>
      <c r="B48" s="126" t="s">
        <v>499</v>
      </c>
      <c r="C48" s="148"/>
      <c r="D48" s="160"/>
      <c r="E48" s="121" t="s">
        <v>178</v>
      </c>
    </row>
    <row r="49" spans="1:7" x14ac:dyDescent="0.25">
      <c r="D49" s="160"/>
      <c r="E49" s="122" t="s">
        <v>476</v>
      </c>
    </row>
    <row r="50" spans="1:7" x14ac:dyDescent="0.25">
      <c r="D50" s="160"/>
      <c r="E50" s="121" t="s">
        <v>78</v>
      </c>
    </row>
    <row r="51" spans="1:7" x14ac:dyDescent="0.25">
      <c r="D51" s="160"/>
      <c r="E51" s="121" t="s">
        <v>31</v>
      </c>
    </row>
    <row r="52" spans="1:7" ht="13.8" thickBot="1" x14ac:dyDescent="0.3">
      <c r="D52" s="161"/>
      <c r="E52" s="124" t="s">
        <v>167</v>
      </c>
    </row>
    <row r="53" spans="1:7" ht="20.100000000000001" customHeight="1" thickBot="1" x14ac:dyDescent="0.3"/>
    <row r="54" spans="1:7" ht="30" customHeight="1" thickBot="1" x14ac:dyDescent="0.3">
      <c r="A54" s="551" t="s">
        <v>429</v>
      </c>
      <c r="B54" s="552"/>
      <c r="C54" s="552"/>
      <c r="D54" s="552"/>
      <c r="E54" s="552"/>
      <c r="F54" s="552"/>
      <c r="G54" s="553"/>
    </row>
    <row r="55" spans="1:7" x14ac:dyDescent="0.25">
      <c r="A55" s="135" t="s">
        <v>484</v>
      </c>
    </row>
    <row r="56" spans="1:7" x14ac:dyDescent="0.25">
      <c r="A56" s="127" t="s">
        <v>422</v>
      </c>
    </row>
    <row r="57" spans="1:7" x14ac:dyDescent="0.25">
      <c r="A57" s="127" t="s">
        <v>420</v>
      </c>
    </row>
    <row r="58" spans="1:7" x14ac:dyDescent="0.25">
      <c r="A58" s="127" t="s">
        <v>450</v>
      </c>
    </row>
    <row r="59" spans="1:7" x14ac:dyDescent="0.25">
      <c r="A59" s="127" t="s">
        <v>421</v>
      </c>
    </row>
    <row r="60" spans="1:7" x14ac:dyDescent="0.25">
      <c r="A60" s="127" t="s">
        <v>436</v>
      </c>
    </row>
    <row r="61" spans="1:7" x14ac:dyDescent="0.25">
      <c r="A61" s="127" t="s">
        <v>437</v>
      </c>
    </row>
    <row r="62" spans="1:7" x14ac:dyDescent="0.25">
      <c r="A62" s="127" t="s">
        <v>451</v>
      </c>
    </row>
    <row r="63" spans="1:7" x14ac:dyDescent="0.25">
      <c r="A63" s="127" t="s">
        <v>452</v>
      </c>
    </row>
    <row r="64" spans="1:7" x14ac:dyDescent="0.25">
      <c r="A64" s="127" t="s">
        <v>423</v>
      </c>
    </row>
    <row r="65" spans="1:7" x14ac:dyDescent="0.25">
      <c r="A65" s="127" t="s">
        <v>424</v>
      </c>
    </row>
    <row r="66" spans="1:7" ht="13.8" thickBot="1" x14ac:dyDescent="0.3">
      <c r="A66" s="128" t="s">
        <v>425</v>
      </c>
    </row>
    <row r="67" spans="1:7" ht="20.100000000000001" customHeight="1" thickBot="1" x14ac:dyDescent="0.3"/>
    <row r="68" spans="1:7" ht="30" customHeight="1" thickBot="1" x14ac:dyDescent="0.3">
      <c r="A68" s="560" t="s">
        <v>430</v>
      </c>
      <c r="B68" s="561"/>
      <c r="C68" s="561"/>
      <c r="D68" s="561"/>
      <c r="E68" s="561"/>
      <c r="F68" s="561"/>
      <c r="G68" s="562"/>
    </row>
    <row r="69" spans="1:7" x14ac:dyDescent="0.25">
      <c r="A69" s="534" t="s">
        <v>485</v>
      </c>
      <c r="B69" s="535"/>
      <c r="C69" s="102"/>
      <c r="D69" s="114" t="s">
        <v>500</v>
      </c>
      <c r="E69" s="115" t="s">
        <v>501</v>
      </c>
      <c r="F69" s="116" t="s">
        <v>502</v>
      </c>
    </row>
    <row r="70" spans="1:7" x14ac:dyDescent="0.25">
      <c r="A70" s="120" t="s">
        <v>77</v>
      </c>
      <c r="B70" s="122" t="s">
        <v>500</v>
      </c>
      <c r="C70" s="142"/>
      <c r="D70" s="120" t="s">
        <v>331</v>
      </c>
      <c r="E70" s="96" t="s">
        <v>176</v>
      </c>
      <c r="F70" s="121" t="s">
        <v>176</v>
      </c>
    </row>
    <row r="71" spans="1:7" x14ac:dyDescent="0.25">
      <c r="A71" s="120" t="s">
        <v>188</v>
      </c>
      <c r="B71" s="122" t="s">
        <v>501</v>
      </c>
      <c r="C71" s="142"/>
      <c r="D71" s="162" t="s">
        <v>31</v>
      </c>
      <c r="E71" s="96" t="s">
        <v>79</v>
      </c>
      <c r="F71" s="121" t="s">
        <v>79</v>
      </c>
    </row>
    <row r="72" spans="1:7" ht="13.8" thickBot="1" x14ac:dyDescent="0.3">
      <c r="A72" s="123" t="s">
        <v>180</v>
      </c>
      <c r="B72" s="126" t="s">
        <v>502</v>
      </c>
      <c r="C72" s="142"/>
      <c r="D72" s="120" t="s">
        <v>90</v>
      </c>
      <c r="E72" s="96" t="s">
        <v>127</v>
      </c>
      <c r="F72" s="121" t="s">
        <v>331</v>
      </c>
    </row>
    <row r="73" spans="1:7" x14ac:dyDescent="0.25">
      <c r="D73" s="160"/>
      <c r="E73" s="96" t="s">
        <v>87</v>
      </c>
      <c r="F73" s="121" t="s">
        <v>127</v>
      </c>
    </row>
    <row r="74" spans="1:7" x14ac:dyDescent="0.25">
      <c r="D74" s="160"/>
      <c r="E74" s="96" t="s">
        <v>156</v>
      </c>
      <c r="F74" s="121" t="s">
        <v>31</v>
      </c>
    </row>
    <row r="75" spans="1:7" ht="13.8" thickBot="1" x14ac:dyDescent="0.3">
      <c r="D75" s="161"/>
      <c r="E75" s="129" t="s">
        <v>31</v>
      </c>
      <c r="F75" s="124" t="s">
        <v>90</v>
      </c>
    </row>
    <row r="76" spans="1:7" ht="20.100000000000001" customHeight="1" thickBot="1" x14ac:dyDescent="0.3"/>
    <row r="77" spans="1:7" ht="30" customHeight="1" thickBot="1" x14ac:dyDescent="0.3">
      <c r="A77" s="554" t="s">
        <v>67</v>
      </c>
      <c r="B77" s="555"/>
      <c r="C77" s="555"/>
      <c r="D77" s="555"/>
      <c r="E77" s="555"/>
      <c r="F77" s="555"/>
      <c r="G77" s="556"/>
    </row>
    <row r="78" spans="1:7" x14ac:dyDescent="0.25">
      <c r="A78" s="534" t="s">
        <v>486</v>
      </c>
      <c r="B78" s="535"/>
      <c r="C78" s="102"/>
      <c r="D78" s="130" t="s">
        <v>503</v>
      </c>
      <c r="E78" s="125" t="s">
        <v>504</v>
      </c>
      <c r="G78" s="90"/>
    </row>
    <row r="79" spans="1:7" x14ac:dyDescent="0.25">
      <c r="A79" s="120" t="s">
        <v>189</v>
      </c>
      <c r="B79" s="122" t="s">
        <v>503</v>
      </c>
      <c r="C79" s="142"/>
      <c r="D79" s="112" t="s">
        <v>176</v>
      </c>
      <c r="E79" s="117" t="s">
        <v>176</v>
      </c>
    </row>
    <row r="80" spans="1:7" ht="13.8" thickBot="1" x14ac:dyDescent="0.3">
      <c r="A80" s="123" t="s">
        <v>177</v>
      </c>
      <c r="B80" s="126" t="s">
        <v>504</v>
      </c>
      <c r="C80" s="142"/>
      <c r="D80" s="112" t="s">
        <v>79</v>
      </c>
      <c r="E80" s="117" t="s">
        <v>127</v>
      </c>
    </row>
    <row r="81" spans="1:7" x14ac:dyDescent="0.25">
      <c r="C81" s="101"/>
      <c r="D81" s="112" t="s">
        <v>87</v>
      </c>
      <c r="E81" s="117" t="s">
        <v>156</v>
      </c>
    </row>
    <row r="82" spans="1:7" ht="13.8" thickBot="1" x14ac:dyDescent="0.3">
      <c r="D82" s="113" t="s">
        <v>31</v>
      </c>
      <c r="E82" s="165"/>
    </row>
    <row r="83" spans="1:7" s="89" customFormat="1" ht="20.100000000000001" customHeight="1" thickBot="1" x14ac:dyDescent="0.3">
      <c r="D83" s="103"/>
      <c r="E83" s="103"/>
    </row>
    <row r="84" spans="1:7" s="89" customFormat="1" ht="30" customHeight="1" thickBot="1" x14ac:dyDescent="0.3">
      <c r="A84" s="517" t="s">
        <v>66</v>
      </c>
      <c r="B84" s="518"/>
      <c r="C84" s="519"/>
      <c r="D84" s="518"/>
      <c r="E84" s="519"/>
      <c r="F84" s="519"/>
      <c r="G84" s="520"/>
    </row>
    <row r="85" spans="1:7" s="89" customFormat="1" x14ac:dyDescent="0.25">
      <c r="A85" s="521" t="s">
        <v>487</v>
      </c>
      <c r="B85" s="522"/>
      <c r="D85" s="108" t="s">
        <v>505</v>
      </c>
      <c r="E85" s="103"/>
    </row>
    <row r="86" spans="1:7" s="89" customFormat="1" ht="13.8" thickBot="1" x14ac:dyDescent="0.3">
      <c r="A86" s="146" t="s">
        <v>18</v>
      </c>
      <c r="B86" s="126" t="s">
        <v>505</v>
      </c>
      <c r="D86" s="153" t="s">
        <v>176</v>
      </c>
      <c r="E86" s="103"/>
    </row>
    <row r="87" spans="1:7" s="89" customFormat="1" x14ac:dyDescent="0.25">
      <c r="A87" s="148"/>
      <c r="B87" s="148"/>
      <c r="D87" s="153" t="s">
        <v>79</v>
      </c>
      <c r="E87" s="103"/>
    </row>
    <row r="88" spans="1:7" s="89" customFormat="1" x14ac:dyDescent="0.25">
      <c r="A88" s="148"/>
      <c r="B88" s="148"/>
      <c r="D88" s="153" t="s">
        <v>78</v>
      </c>
      <c r="E88" s="103"/>
    </row>
    <row r="89" spans="1:7" s="89" customFormat="1" x14ac:dyDescent="0.25">
      <c r="A89" s="148"/>
      <c r="B89" s="148"/>
      <c r="D89" s="153" t="s">
        <v>480</v>
      </c>
      <c r="E89" s="103"/>
    </row>
    <row r="90" spans="1:7" s="89" customFormat="1" x14ac:dyDescent="0.25">
      <c r="A90" s="148"/>
      <c r="B90" s="148"/>
      <c r="D90" s="153" t="s">
        <v>476</v>
      </c>
      <c r="E90" s="103"/>
    </row>
    <row r="91" spans="1:7" s="89" customFormat="1" x14ac:dyDescent="0.25">
      <c r="A91" s="148"/>
      <c r="B91" s="148"/>
      <c r="D91" s="153" t="s">
        <v>31</v>
      </c>
      <c r="E91" s="103"/>
    </row>
    <row r="92" spans="1:7" s="89" customFormat="1" ht="13.8" thickBot="1" x14ac:dyDescent="0.3">
      <c r="A92" s="148"/>
      <c r="B92" s="148"/>
      <c r="D92" s="154" t="s">
        <v>167</v>
      </c>
      <c r="E92" s="103"/>
    </row>
    <row r="93" spans="1:7" s="89" customFormat="1" ht="20.100000000000001" customHeight="1" thickBot="1" x14ac:dyDescent="0.3">
      <c r="A93" s="148"/>
      <c r="B93" s="148"/>
      <c r="D93" s="103"/>
      <c r="E93" s="103"/>
    </row>
    <row r="94" spans="1:7" s="89" customFormat="1" ht="30" customHeight="1" thickBot="1" x14ac:dyDescent="0.3">
      <c r="A94" s="538" t="s">
        <v>538</v>
      </c>
      <c r="B94" s="539"/>
      <c r="C94" s="539"/>
      <c r="D94" s="539"/>
      <c r="E94" s="539"/>
      <c r="F94" s="539"/>
      <c r="G94" s="540"/>
    </row>
    <row r="95" spans="1:7" s="89" customFormat="1" x14ac:dyDescent="0.25">
      <c r="A95" s="157" t="s">
        <v>488</v>
      </c>
      <c r="B95" s="132"/>
      <c r="D95" s="149"/>
      <c r="E95" s="149"/>
    </row>
    <row r="96" spans="1:7" s="89" customFormat="1" x14ac:dyDescent="0.25">
      <c r="A96" s="155" t="s">
        <v>131</v>
      </c>
      <c r="B96" s="142"/>
      <c r="D96" s="103"/>
      <c r="E96" s="103"/>
    </row>
    <row r="97" spans="1:8" s="89" customFormat="1" ht="13.8" thickBot="1" x14ac:dyDescent="0.3">
      <c r="A97" s="156" t="s">
        <v>132</v>
      </c>
      <c r="B97" s="142"/>
      <c r="D97" s="103"/>
      <c r="E97" s="103"/>
    </row>
    <row r="98" spans="1:8" s="89" customFormat="1" ht="20.100000000000001" customHeight="1" thickBot="1" x14ac:dyDescent="0.3">
      <c r="A98" s="148"/>
      <c r="B98" s="148"/>
      <c r="D98" s="103"/>
      <c r="E98" s="103"/>
    </row>
    <row r="99" spans="1:8" s="89" customFormat="1" ht="30" customHeight="1" thickBot="1" x14ac:dyDescent="0.3">
      <c r="A99" s="541" t="s">
        <v>539</v>
      </c>
      <c r="B99" s="542"/>
      <c r="C99" s="542"/>
      <c r="D99" s="542"/>
      <c r="E99" s="542"/>
      <c r="F99" s="542"/>
      <c r="G99" s="543"/>
    </row>
    <row r="100" spans="1:8" s="89" customFormat="1" x14ac:dyDescent="0.25">
      <c r="A100" s="157" t="s">
        <v>489</v>
      </c>
      <c r="B100" s="148"/>
      <c r="D100" s="103"/>
      <c r="E100" s="103"/>
    </row>
    <row r="101" spans="1:8" s="89" customFormat="1" x14ac:dyDescent="0.25">
      <c r="A101" s="155" t="s">
        <v>134</v>
      </c>
      <c r="B101" s="148"/>
      <c r="D101" s="103"/>
      <c r="E101" s="103"/>
    </row>
    <row r="102" spans="1:8" s="89" customFormat="1" x14ac:dyDescent="0.25">
      <c r="A102" s="155" t="s">
        <v>135</v>
      </c>
      <c r="B102" s="148"/>
      <c r="D102" s="103"/>
      <c r="E102" s="103"/>
    </row>
    <row r="103" spans="1:8" s="89" customFormat="1" x14ac:dyDescent="0.25">
      <c r="A103" s="155" t="s">
        <v>136</v>
      </c>
      <c r="B103" s="148"/>
      <c r="D103" s="103"/>
      <c r="E103" s="103"/>
    </row>
    <row r="104" spans="1:8" s="89" customFormat="1" ht="13.8" thickBot="1" x14ac:dyDescent="0.3">
      <c r="A104" s="156" t="s">
        <v>137</v>
      </c>
      <c r="B104" s="148"/>
      <c r="D104" s="103"/>
      <c r="E104" s="103"/>
    </row>
    <row r="105" spans="1:8" s="89" customFormat="1" ht="20.100000000000001" customHeight="1" thickBot="1" x14ac:dyDescent="0.3">
      <c r="B105" s="158"/>
      <c r="C105" s="158"/>
      <c r="D105" s="158"/>
      <c r="E105" s="158"/>
      <c r="F105" s="158"/>
      <c r="G105" s="158"/>
    </row>
    <row r="106" spans="1:8" s="89" customFormat="1" ht="30" customHeight="1" thickBot="1" x14ac:dyDescent="0.3">
      <c r="A106" s="557" t="s">
        <v>166</v>
      </c>
      <c r="B106" s="558"/>
      <c r="C106" s="558"/>
      <c r="D106" s="558"/>
      <c r="E106" s="558"/>
      <c r="F106" s="558"/>
      <c r="G106" s="559"/>
    </row>
    <row r="107" spans="1:8" s="89" customFormat="1" x14ac:dyDescent="0.25">
      <c r="A107" s="145" t="s">
        <v>490</v>
      </c>
      <c r="B107" s="148"/>
      <c r="D107" s="103"/>
      <c r="E107" s="103"/>
    </row>
    <row r="108" spans="1:8" s="89" customFormat="1" ht="13.8" thickBot="1" x14ac:dyDescent="0.3">
      <c r="A108" s="156" t="s">
        <v>155</v>
      </c>
      <c r="B108" s="148"/>
      <c r="D108" s="131"/>
      <c r="E108" s="103"/>
    </row>
    <row r="109" spans="1:8" ht="20.100000000000001" customHeight="1" thickBot="1" x14ac:dyDescent="0.3">
      <c r="D109" s="89"/>
      <c r="E109" s="89"/>
      <c r="F109" s="89"/>
      <c r="G109" s="89"/>
    </row>
    <row r="110" spans="1:8" ht="30" customHeight="1" thickBot="1" x14ac:dyDescent="0.3">
      <c r="A110" s="571" t="s">
        <v>412</v>
      </c>
      <c r="B110" s="572"/>
      <c r="C110" s="572"/>
      <c r="D110" s="572"/>
      <c r="E110" s="572"/>
      <c r="F110" s="572"/>
      <c r="G110" s="573"/>
      <c r="H110" s="138"/>
    </row>
    <row r="111" spans="1:8" x14ac:dyDescent="0.25">
      <c r="A111" s="521" t="s">
        <v>506</v>
      </c>
      <c r="B111" s="522"/>
      <c r="C111" s="102"/>
    </row>
    <row r="112" spans="1:8" x14ac:dyDescent="0.25">
      <c r="A112" s="104" t="s">
        <v>36</v>
      </c>
      <c r="B112" s="105" t="s">
        <v>507</v>
      </c>
      <c r="C112" s="131"/>
    </row>
    <row r="113" spans="1:6" x14ac:dyDescent="0.25">
      <c r="A113" s="104" t="s">
        <v>22</v>
      </c>
      <c r="B113" s="105" t="s">
        <v>508</v>
      </c>
      <c r="C113" s="131"/>
    </row>
    <row r="114" spans="1:6" x14ac:dyDescent="0.25">
      <c r="A114" s="104" t="s">
        <v>2</v>
      </c>
      <c r="B114" s="105" t="s">
        <v>509</v>
      </c>
      <c r="C114" s="131"/>
    </row>
    <row r="115" spans="1:6" x14ac:dyDescent="0.25">
      <c r="A115" s="104" t="s">
        <v>19</v>
      </c>
      <c r="B115" s="105" t="s">
        <v>510</v>
      </c>
      <c r="C115" s="131"/>
    </row>
    <row r="116" spans="1:6" x14ac:dyDescent="0.25">
      <c r="A116" s="104" t="s">
        <v>20</v>
      </c>
      <c r="B116" s="105" t="s">
        <v>511</v>
      </c>
      <c r="C116" s="131"/>
    </row>
    <row r="117" spans="1:6" x14ac:dyDescent="0.25">
      <c r="A117" s="104" t="s">
        <v>66</v>
      </c>
      <c r="B117" s="105" t="s">
        <v>512</v>
      </c>
      <c r="C117" s="131"/>
    </row>
    <row r="118" spans="1:6" x14ac:dyDescent="0.25">
      <c r="A118" s="104" t="s">
        <v>130</v>
      </c>
      <c r="B118" s="105" t="s">
        <v>513</v>
      </c>
      <c r="C118" s="131"/>
    </row>
    <row r="119" spans="1:6" ht="13.8" thickBot="1" x14ac:dyDescent="0.3">
      <c r="A119" s="106" t="s">
        <v>133</v>
      </c>
      <c r="B119" s="107" t="s">
        <v>514</v>
      </c>
      <c r="C119" s="131"/>
    </row>
    <row r="120" spans="1:6" ht="20.100000000000001" customHeight="1" thickBot="1" x14ac:dyDescent="0.3"/>
    <row r="121" spans="1:6" x14ac:dyDescent="0.25">
      <c r="A121" s="532" t="s">
        <v>507</v>
      </c>
      <c r="B121" s="533"/>
      <c r="C121" s="149"/>
      <c r="D121" s="114" t="s">
        <v>515</v>
      </c>
      <c r="E121" s="115" t="s">
        <v>516</v>
      </c>
      <c r="F121" s="116" t="s">
        <v>517</v>
      </c>
    </row>
    <row r="122" spans="1:6" ht="13.8" thickBot="1" x14ac:dyDescent="0.3">
      <c r="A122" s="112" t="s">
        <v>76</v>
      </c>
      <c r="B122" s="105" t="s">
        <v>515</v>
      </c>
      <c r="C122" s="100"/>
      <c r="D122" s="106" t="s">
        <v>176</v>
      </c>
      <c r="E122" s="118" t="s">
        <v>176</v>
      </c>
      <c r="F122" s="119" t="s">
        <v>176</v>
      </c>
    </row>
    <row r="123" spans="1:6" x14ac:dyDescent="0.25">
      <c r="A123" s="112" t="s">
        <v>478</v>
      </c>
      <c r="B123" s="105" t="s">
        <v>516</v>
      </c>
      <c r="C123" s="100"/>
      <c r="D123" s="103"/>
      <c r="E123" s="103"/>
      <c r="F123" s="103"/>
    </row>
    <row r="124" spans="1:6" ht="13.8" thickBot="1" x14ac:dyDescent="0.3">
      <c r="A124" s="113" t="s">
        <v>88</v>
      </c>
      <c r="B124" s="107" t="s">
        <v>517</v>
      </c>
      <c r="C124" s="100"/>
      <c r="D124" s="103"/>
      <c r="E124" s="103"/>
      <c r="F124" s="103"/>
    </row>
    <row r="125" spans="1:6" ht="20.100000000000001" customHeight="1" thickBot="1" x14ac:dyDescent="0.3">
      <c r="A125" s="99"/>
      <c r="B125" s="100"/>
      <c r="C125" s="100"/>
      <c r="D125" s="99"/>
    </row>
    <row r="126" spans="1:6" x14ac:dyDescent="0.25">
      <c r="A126" s="536" t="s">
        <v>508</v>
      </c>
      <c r="B126" s="537"/>
      <c r="C126" s="149"/>
      <c r="D126" s="145" t="s">
        <v>519</v>
      </c>
    </row>
    <row r="127" spans="1:6" ht="13.8" thickBot="1" x14ac:dyDescent="0.3">
      <c r="A127" s="140" t="s">
        <v>222</v>
      </c>
      <c r="B127" s="141" t="s">
        <v>519</v>
      </c>
      <c r="C127" s="100"/>
      <c r="D127" s="143" t="s">
        <v>176</v>
      </c>
    </row>
    <row r="128" spans="1:6" ht="20.100000000000001" customHeight="1" thickBot="1" x14ac:dyDescent="0.3">
      <c r="A128" s="99"/>
      <c r="B128" s="100"/>
      <c r="C128" s="100"/>
      <c r="D128" s="101"/>
    </row>
    <row r="129" spans="1:5" x14ac:dyDescent="0.25">
      <c r="A129" s="532" t="s">
        <v>509</v>
      </c>
      <c r="B129" s="533"/>
      <c r="C129" s="149"/>
      <c r="D129" s="145" t="s">
        <v>521</v>
      </c>
      <c r="E129" s="101"/>
    </row>
    <row r="130" spans="1:5" ht="13.8" thickBot="1" x14ac:dyDescent="0.3">
      <c r="A130" s="106" t="s">
        <v>15</v>
      </c>
      <c r="B130" s="144" t="s">
        <v>521</v>
      </c>
      <c r="C130" s="139"/>
      <c r="D130" s="147" t="s">
        <v>176</v>
      </c>
      <c r="E130" s="101"/>
    </row>
    <row r="131" spans="1:5" ht="20.100000000000001" customHeight="1" thickBot="1" x14ac:dyDescent="0.3">
      <c r="A131" s="89"/>
      <c r="B131" s="101"/>
      <c r="C131" s="101"/>
      <c r="D131" s="101"/>
      <c r="E131" s="101"/>
    </row>
    <row r="132" spans="1:5" x14ac:dyDescent="0.25">
      <c r="A132" s="569" t="s">
        <v>510</v>
      </c>
      <c r="B132" s="570"/>
      <c r="C132" s="102"/>
      <c r="D132" s="114" t="s">
        <v>520</v>
      </c>
      <c r="E132" s="116" t="s">
        <v>522</v>
      </c>
    </row>
    <row r="133" spans="1:5" ht="13.8" thickBot="1" x14ac:dyDescent="0.3">
      <c r="A133" s="120" t="s">
        <v>188</v>
      </c>
      <c r="B133" s="122" t="s">
        <v>520</v>
      </c>
      <c r="C133" s="142"/>
      <c r="D133" s="106" t="s">
        <v>176</v>
      </c>
      <c r="E133" s="107" t="s">
        <v>176</v>
      </c>
    </row>
    <row r="134" spans="1:5" ht="13.8" thickBot="1" x14ac:dyDescent="0.3">
      <c r="A134" s="123" t="s">
        <v>180</v>
      </c>
      <c r="B134" s="126" t="s">
        <v>522</v>
      </c>
      <c r="C134" s="142"/>
      <c r="D134" s="89"/>
    </row>
    <row r="135" spans="1:5" ht="20.100000000000001" customHeight="1" thickBot="1" x14ac:dyDescent="0.3">
      <c r="A135" s="89"/>
      <c r="B135" s="89"/>
      <c r="C135" s="101"/>
      <c r="D135" s="89"/>
    </row>
    <row r="136" spans="1:5" x14ac:dyDescent="0.25">
      <c r="A136" s="521" t="s">
        <v>511</v>
      </c>
      <c r="B136" s="522"/>
      <c r="D136" s="114" t="s">
        <v>523</v>
      </c>
      <c r="E136" s="116" t="s">
        <v>524</v>
      </c>
    </row>
    <row r="137" spans="1:5" ht="13.8" thickBot="1" x14ac:dyDescent="0.3">
      <c r="A137" s="120" t="s">
        <v>189</v>
      </c>
      <c r="B137" s="122" t="s">
        <v>523</v>
      </c>
      <c r="D137" s="106" t="s">
        <v>176</v>
      </c>
      <c r="E137" s="107" t="s">
        <v>176</v>
      </c>
    </row>
    <row r="138" spans="1:5" ht="13.8" thickBot="1" x14ac:dyDescent="0.3">
      <c r="A138" s="123" t="s">
        <v>177</v>
      </c>
      <c r="B138" s="126" t="s">
        <v>524</v>
      </c>
    </row>
    <row r="139" spans="1:5" ht="20.100000000000001" customHeight="1" thickBot="1" x14ac:dyDescent="0.3"/>
    <row r="140" spans="1:5" x14ac:dyDescent="0.25">
      <c r="A140" s="569" t="s">
        <v>512</v>
      </c>
      <c r="B140" s="570"/>
      <c r="D140" s="145" t="s">
        <v>525</v>
      </c>
    </row>
    <row r="141" spans="1:5" ht="13.8" thickBot="1" x14ac:dyDescent="0.3">
      <c r="A141" s="146" t="s">
        <v>18</v>
      </c>
      <c r="B141" s="126" t="s">
        <v>525</v>
      </c>
      <c r="D141" s="147" t="s">
        <v>176</v>
      </c>
    </row>
    <row r="142" spans="1:5" ht="20.100000000000001" customHeight="1" thickBot="1" x14ac:dyDescent="0.3"/>
    <row r="143" spans="1:5" x14ac:dyDescent="0.25">
      <c r="A143" s="521" t="s">
        <v>513</v>
      </c>
      <c r="B143" s="522"/>
      <c r="D143" s="114" t="s">
        <v>526</v>
      </c>
      <c r="E143" s="116" t="s">
        <v>527</v>
      </c>
    </row>
    <row r="144" spans="1:5" ht="13.8" thickBot="1" x14ac:dyDescent="0.3">
      <c r="A144" s="120" t="s">
        <v>131</v>
      </c>
      <c r="B144" s="122" t="s">
        <v>526</v>
      </c>
      <c r="D144" s="150" t="s">
        <v>176</v>
      </c>
      <c r="E144" s="151" t="s">
        <v>176</v>
      </c>
    </row>
    <row r="145" spans="1:7" ht="13.8" thickBot="1" x14ac:dyDescent="0.3">
      <c r="A145" s="123" t="s">
        <v>132</v>
      </c>
      <c r="B145" s="126" t="s">
        <v>527</v>
      </c>
    </row>
    <row r="146" spans="1:7" ht="20.100000000000001" customHeight="1" thickBot="1" x14ac:dyDescent="0.3"/>
    <row r="147" spans="1:7" x14ac:dyDescent="0.25">
      <c r="A147" s="521" t="s">
        <v>514</v>
      </c>
      <c r="B147" s="522"/>
      <c r="D147" s="114" t="s">
        <v>518</v>
      </c>
      <c r="E147" s="115" t="s">
        <v>528</v>
      </c>
      <c r="F147" s="115" t="s">
        <v>529</v>
      </c>
      <c r="G147" s="116" t="s">
        <v>530</v>
      </c>
    </row>
    <row r="148" spans="1:7" ht="13.8" thickBot="1" x14ac:dyDescent="0.3">
      <c r="A148" s="120" t="s">
        <v>134</v>
      </c>
      <c r="B148" s="122" t="s">
        <v>518</v>
      </c>
      <c r="D148" s="150" t="s">
        <v>176</v>
      </c>
      <c r="E148" s="152" t="s">
        <v>176</v>
      </c>
      <c r="F148" s="152" t="s">
        <v>176</v>
      </c>
      <c r="G148" s="151" t="s">
        <v>176</v>
      </c>
    </row>
    <row r="149" spans="1:7" x14ac:dyDescent="0.25">
      <c r="A149" s="120" t="s">
        <v>135</v>
      </c>
      <c r="B149" s="122" t="s">
        <v>528</v>
      </c>
    </row>
    <row r="150" spans="1:7" x14ac:dyDescent="0.25">
      <c r="A150" s="120" t="s">
        <v>136</v>
      </c>
      <c r="B150" s="159" t="s">
        <v>529</v>
      </c>
    </row>
    <row r="151" spans="1:7" ht="13.8" thickBot="1" x14ac:dyDescent="0.3">
      <c r="A151" s="123" t="s">
        <v>137</v>
      </c>
      <c r="B151" s="151" t="s">
        <v>530</v>
      </c>
    </row>
    <row r="152" spans="1:7" ht="20.100000000000001" customHeight="1" thickBot="1" x14ac:dyDescent="0.3"/>
    <row r="153" spans="1:7" ht="30" customHeight="1" thickBot="1" x14ac:dyDescent="0.3">
      <c r="A153" s="576" t="s">
        <v>69</v>
      </c>
      <c r="B153" s="577"/>
      <c r="C153" s="577"/>
      <c r="D153" s="577"/>
      <c r="E153" s="577"/>
      <c r="F153" s="577"/>
      <c r="G153" s="578"/>
    </row>
    <row r="154" spans="1:7" x14ac:dyDescent="0.25">
      <c r="A154" s="521" t="s">
        <v>531</v>
      </c>
      <c r="B154" s="522"/>
      <c r="C154" s="102"/>
      <c r="D154" s="89"/>
      <c r="E154" s="89"/>
      <c r="F154" s="89"/>
      <c r="G154" s="89"/>
    </row>
    <row r="155" spans="1:7" x14ac:dyDescent="0.25">
      <c r="A155" s="104" t="s">
        <v>36</v>
      </c>
      <c r="B155" s="105" t="s">
        <v>532</v>
      </c>
      <c r="C155" s="131"/>
      <c r="D155" s="89"/>
      <c r="E155" s="89"/>
      <c r="F155" s="89"/>
      <c r="G155" s="89"/>
    </row>
    <row r="156" spans="1:7" x14ac:dyDescent="0.25">
      <c r="A156" s="104" t="s">
        <v>22</v>
      </c>
      <c r="B156" s="105" t="s">
        <v>533</v>
      </c>
      <c r="C156" s="131"/>
      <c r="D156" s="89"/>
      <c r="E156" s="89"/>
      <c r="F156" s="89"/>
      <c r="G156" s="89"/>
    </row>
    <row r="157" spans="1:7" x14ac:dyDescent="0.25">
      <c r="A157" s="104" t="s">
        <v>19</v>
      </c>
      <c r="B157" s="105" t="s">
        <v>534</v>
      </c>
      <c r="C157" s="131"/>
      <c r="D157" s="89"/>
      <c r="E157" s="89"/>
      <c r="F157" s="89"/>
      <c r="G157" s="89"/>
    </row>
    <row r="158" spans="1:7" x14ac:dyDescent="0.25">
      <c r="A158" s="104" t="s">
        <v>20</v>
      </c>
      <c r="B158" s="105" t="s">
        <v>535</v>
      </c>
      <c r="C158" s="131"/>
      <c r="D158" s="89"/>
      <c r="E158" s="89"/>
      <c r="F158" s="89"/>
      <c r="G158" s="89"/>
    </row>
    <row r="159" spans="1:7" x14ac:dyDescent="0.25">
      <c r="A159" s="104" t="s">
        <v>66</v>
      </c>
      <c r="B159" s="105" t="s">
        <v>536</v>
      </c>
      <c r="C159" s="131"/>
      <c r="D159" s="89"/>
      <c r="E159" s="89"/>
      <c r="F159" s="89"/>
      <c r="G159" s="89"/>
    </row>
    <row r="160" spans="1:7" ht="20.100000000000001" customHeight="1" thickBot="1" x14ac:dyDescent="0.3"/>
    <row r="161" spans="1:7" x14ac:dyDescent="0.25">
      <c r="A161" s="130" t="s">
        <v>537</v>
      </c>
      <c r="B161" s="579" t="s">
        <v>533</v>
      </c>
      <c r="C161" s="580"/>
      <c r="D161" s="115" t="s">
        <v>534</v>
      </c>
      <c r="E161" s="115" t="s">
        <v>535</v>
      </c>
      <c r="F161" s="116" t="s">
        <v>536</v>
      </c>
    </row>
    <row r="162" spans="1:7" x14ac:dyDescent="0.25">
      <c r="A162" s="120" t="s">
        <v>179</v>
      </c>
      <c r="B162" s="574" t="s">
        <v>129</v>
      </c>
      <c r="C162" s="575"/>
      <c r="D162" s="96" t="s">
        <v>77</v>
      </c>
      <c r="E162" s="95" t="s">
        <v>189</v>
      </c>
      <c r="F162" s="122" t="s">
        <v>18</v>
      </c>
    </row>
    <row r="163" spans="1:7" x14ac:dyDescent="0.25">
      <c r="A163" s="120" t="s">
        <v>88</v>
      </c>
      <c r="B163" s="574"/>
      <c r="C163" s="575"/>
      <c r="D163" s="96" t="s">
        <v>188</v>
      </c>
      <c r="E163" s="96"/>
      <c r="F163" s="121"/>
    </row>
    <row r="164" spans="1:7" ht="13.8" thickBot="1" x14ac:dyDescent="0.3">
      <c r="A164" s="123"/>
      <c r="B164" s="526"/>
      <c r="C164" s="527"/>
      <c r="D164" s="129" t="s">
        <v>180</v>
      </c>
      <c r="E164" s="129"/>
      <c r="F164" s="124"/>
    </row>
    <row r="165" spans="1:7" ht="20.100000000000001" customHeight="1" thickBot="1" x14ac:dyDescent="0.3">
      <c r="A165" s="91"/>
      <c r="B165" s="91"/>
      <c r="C165" s="91"/>
      <c r="D165" s="91"/>
      <c r="E165" s="91"/>
      <c r="F165" s="91"/>
    </row>
    <row r="166" spans="1:7" ht="30" customHeight="1" thickBot="1" x14ac:dyDescent="0.3">
      <c r="A166" s="523" t="s">
        <v>59</v>
      </c>
      <c r="B166" s="524"/>
      <c r="C166" s="524"/>
      <c r="D166" s="524"/>
      <c r="E166" s="524"/>
      <c r="F166" s="524"/>
      <c r="G166" s="525"/>
    </row>
    <row r="167" spans="1:7" x14ac:dyDescent="0.25">
      <c r="A167" s="566" t="s">
        <v>481</v>
      </c>
      <c r="B167" s="567"/>
      <c r="C167" s="567"/>
      <c r="D167" s="567"/>
      <c r="E167" s="567"/>
      <c r="F167" s="567"/>
      <c r="G167" s="567"/>
    </row>
    <row r="168" spans="1:7" x14ac:dyDescent="0.25">
      <c r="A168" s="568"/>
      <c r="B168" s="568"/>
      <c r="C168" s="568"/>
      <c r="D168" s="568"/>
      <c r="E168" s="568"/>
      <c r="F168" s="568"/>
      <c r="G168" s="568"/>
    </row>
    <row r="169" spans="1:7" ht="13.8" thickBot="1" x14ac:dyDescent="0.3"/>
    <row r="170" spans="1:7" ht="35.1" customHeight="1" thickBot="1" x14ac:dyDescent="0.3">
      <c r="A170" s="563" t="s">
        <v>585</v>
      </c>
      <c r="B170" s="564"/>
      <c r="C170" s="564"/>
      <c r="D170" s="564"/>
      <c r="E170" s="564"/>
      <c r="F170" s="564"/>
      <c r="G170" s="565"/>
    </row>
    <row r="172" spans="1:7" x14ac:dyDescent="0.25">
      <c r="A172" s="406" t="s">
        <v>586</v>
      </c>
    </row>
    <row r="173" spans="1:7" x14ac:dyDescent="0.25">
      <c r="A173" s="164" t="s">
        <v>589</v>
      </c>
    </row>
    <row r="174" spans="1:7" x14ac:dyDescent="0.25">
      <c r="A174" s="164" t="s">
        <v>587</v>
      </c>
    </row>
    <row r="175" spans="1:7" x14ac:dyDescent="0.25">
      <c r="A175" s="164" t="s">
        <v>588</v>
      </c>
    </row>
  </sheetData>
  <sheetProtection algorithmName="SHA-512" hashValue="b4M7b49X6RhoGt0jXSDehh0YxLEGk1y2Varcm56fpERmdnxahI5dxcb5B6poWgrT+uqJbF1B1yyaCKubEUdtXg==" saltValue="nVkDTRtYaJx7sG6/fFQpAw==" spinCount="100000" sheet="1" objects="1" scenarios="1"/>
  <sortState xmlns:xlrd2="http://schemas.microsoft.com/office/spreadsheetml/2017/richdata2" ref="A173:A175">
    <sortCondition ref="A173:A175"/>
  </sortState>
  <mergeCells count="35">
    <mergeCell ref="A170:G170"/>
    <mergeCell ref="A167:G168"/>
    <mergeCell ref="A132:B132"/>
    <mergeCell ref="A110:G110"/>
    <mergeCell ref="A136:B136"/>
    <mergeCell ref="A140:B140"/>
    <mergeCell ref="A143:B143"/>
    <mergeCell ref="A147:B147"/>
    <mergeCell ref="A126:B126"/>
    <mergeCell ref="A129:B129"/>
    <mergeCell ref="B162:C162"/>
    <mergeCell ref="B163:C163"/>
    <mergeCell ref="A153:G153"/>
    <mergeCell ref="B161:C161"/>
    <mergeCell ref="A2:G2"/>
    <mergeCell ref="A121:B121"/>
    <mergeCell ref="A69:B69"/>
    <mergeCell ref="A78:B78"/>
    <mergeCell ref="A111:B111"/>
    <mergeCell ref="A38:B38"/>
    <mergeCell ref="A46:B46"/>
    <mergeCell ref="A3:B3"/>
    <mergeCell ref="A94:G94"/>
    <mergeCell ref="A99:G99"/>
    <mergeCell ref="A37:G37"/>
    <mergeCell ref="A45:G45"/>
    <mergeCell ref="A54:G54"/>
    <mergeCell ref="A77:G77"/>
    <mergeCell ref="A106:G106"/>
    <mergeCell ref="A68:G68"/>
    <mergeCell ref="A84:G84"/>
    <mergeCell ref="A85:B85"/>
    <mergeCell ref="A154:B154"/>
    <mergeCell ref="A166:G166"/>
    <mergeCell ref="B164:C16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s">
    <tabColor theme="3" tint="-0.249977111117893"/>
    <pageSetUpPr fitToPage="1"/>
  </sheetPr>
  <dimension ref="A1:I271"/>
  <sheetViews>
    <sheetView showGridLines="0" zoomScale="70" zoomScaleNormal="70" zoomScaleSheetLayoutView="50" zoomScalePageLayoutView="70" workbookViewId="0">
      <selection sqref="A1:B1"/>
    </sheetView>
  </sheetViews>
  <sheetFormatPr defaultColWidth="0" defaultRowHeight="13.2" zeroHeight="1" x14ac:dyDescent="0.25"/>
  <cols>
    <col min="1" max="1" width="58.88671875" style="12" customWidth="1"/>
    <col min="2" max="2" width="171.109375" style="12" customWidth="1"/>
    <col min="3" max="3" width="0.44140625" style="12" customWidth="1"/>
    <col min="4" max="4" width="9.109375" style="12" hidden="1" customWidth="1"/>
    <col min="5" max="9" width="0" style="12" hidden="1" customWidth="1"/>
    <col min="10" max="16384" width="9.109375" style="12" hidden="1"/>
  </cols>
  <sheetData>
    <row r="1" spans="1:2" ht="27.9" customHeight="1" x14ac:dyDescent="0.25">
      <c r="A1" s="594" t="s">
        <v>322</v>
      </c>
      <c r="B1" s="595"/>
    </row>
    <row r="2" spans="1:2" ht="57.75" customHeight="1" thickBot="1" x14ac:dyDescent="0.3">
      <c r="A2" s="596" t="s">
        <v>595</v>
      </c>
      <c r="B2" s="596"/>
    </row>
    <row r="3" spans="1:2" s="13" customFormat="1" ht="24.9" customHeight="1" thickBot="1" x14ac:dyDescent="0.4">
      <c r="A3" s="581" t="s">
        <v>365</v>
      </c>
      <c r="B3" s="582"/>
    </row>
    <row r="4" spans="1:2" ht="55.5" customHeight="1" x14ac:dyDescent="0.25">
      <c r="A4" s="597" t="s">
        <v>366</v>
      </c>
      <c r="B4" s="598"/>
    </row>
    <row r="5" spans="1:2" s="14" customFormat="1" ht="24.9" customHeight="1" x14ac:dyDescent="0.25">
      <c r="A5" s="242" t="s">
        <v>275</v>
      </c>
      <c r="B5" s="243" t="s">
        <v>276</v>
      </c>
    </row>
    <row r="6" spans="1:2" s="15" customFormat="1" ht="155.1" customHeight="1" x14ac:dyDescent="0.25">
      <c r="A6" s="33" t="s">
        <v>273</v>
      </c>
      <c r="B6" s="34" t="s">
        <v>624</v>
      </c>
    </row>
    <row r="7" spans="1:2" s="15" customFormat="1" ht="250.5" customHeight="1" x14ac:dyDescent="0.25">
      <c r="A7" s="33" t="s">
        <v>274</v>
      </c>
      <c r="B7" s="34" t="s">
        <v>277</v>
      </c>
    </row>
    <row r="8" spans="1:2" s="15" customFormat="1" ht="249" customHeight="1" x14ac:dyDescent="0.25">
      <c r="A8" s="35" t="s">
        <v>600</v>
      </c>
      <c r="B8" s="36" t="s">
        <v>309</v>
      </c>
    </row>
    <row r="9" spans="1:2" ht="24.9" customHeight="1" x14ac:dyDescent="0.25">
      <c r="A9" s="599" t="s">
        <v>278</v>
      </c>
      <c r="B9" s="599"/>
    </row>
    <row r="10" spans="1:2" s="16" customFormat="1" ht="24.9" customHeight="1" x14ac:dyDescent="0.25">
      <c r="A10" s="250" t="s">
        <v>279</v>
      </c>
      <c r="B10" s="251" t="s">
        <v>280</v>
      </c>
    </row>
    <row r="11" spans="1:2" s="16" customFormat="1" ht="44.1" customHeight="1" x14ac:dyDescent="0.25">
      <c r="A11" s="503" t="s">
        <v>605</v>
      </c>
      <c r="B11" s="506" t="s">
        <v>606</v>
      </c>
    </row>
    <row r="12" spans="1:2" s="16" customFormat="1" ht="44.1" customHeight="1" x14ac:dyDescent="0.25">
      <c r="A12" s="503" t="s">
        <v>607</v>
      </c>
      <c r="B12" s="247" t="s">
        <v>608</v>
      </c>
    </row>
    <row r="13" spans="1:2" s="16" customFormat="1" ht="44.1" customHeight="1" x14ac:dyDescent="0.25">
      <c r="A13" s="503" t="s">
        <v>609</v>
      </c>
      <c r="B13" s="247" t="s">
        <v>610</v>
      </c>
    </row>
    <row r="14" spans="1:2" s="16" customFormat="1" ht="44.1" customHeight="1" x14ac:dyDescent="0.25">
      <c r="A14" s="503" t="s">
        <v>611</v>
      </c>
      <c r="B14" s="247" t="s">
        <v>623</v>
      </c>
    </row>
    <row r="15" spans="1:2" s="16" customFormat="1" ht="44.1" customHeight="1" x14ac:dyDescent="0.25">
      <c r="A15" s="37" t="s">
        <v>602</v>
      </c>
      <c r="B15" s="38" t="s">
        <v>282</v>
      </c>
    </row>
    <row r="16" spans="1:2" s="16" customFormat="1" ht="44.1" customHeight="1" x14ac:dyDescent="0.25">
      <c r="A16" s="37" t="s">
        <v>603</v>
      </c>
      <c r="B16" s="38" t="s">
        <v>283</v>
      </c>
    </row>
    <row r="17" spans="1:9" s="16" customFormat="1" ht="44.1" customHeight="1" x14ac:dyDescent="0.25">
      <c r="A17" s="37" t="s">
        <v>604</v>
      </c>
      <c r="B17" s="38" t="s">
        <v>284</v>
      </c>
    </row>
    <row r="18" spans="1:9" s="16" customFormat="1" ht="44.1" customHeight="1" x14ac:dyDescent="0.25">
      <c r="A18" s="37" t="s">
        <v>377</v>
      </c>
      <c r="B18" s="38" t="s">
        <v>376</v>
      </c>
    </row>
    <row r="19" spans="1:9" s="16" customFormat="1" ht="44.1" customHeight="1" x14ac:dyDescent="0.25">
      <c r="A19" s="37" t="s">
        <v>378</v>
      </c>
      <c r="B19" s="38" t="s">
        <v>363</v>
      </c>
    </row>
    <row r="20" spans="1:9" s="16" customFormat="1" ht="44.1" customHeight="1" x14ac:dyDescent="0.25">
      <c r="A20" s="37" t="s">
        <v>601</v>
      </c>
      <c r="B20" s="39" t="s">
        <v>612</v>
      </c>
    </row>
    <row r="21" spans="1:9" s="16" customFormat="1" ht="44.1" customHeight="1" x14ac:dyDescent="0.25">
      <c r="A21" s="37" t="s">
        <v>402</v>
      </c>
      <c r="B21" s="39" t="s">
        <v>438</v>
      </c>
    </row>
    <row r="22" spans="1:9" s="16" customFormat="1" ht="44.1" customHeight="1" x14ac:dyDescent="0.25">
      <c r="A22" s="37" t="s">
        <v>281</v>
      </c>
      <c r="B22" s="39" t="s">
        <v>285</v>
      </c>
    </row>
    <row r="23" spans="1:9" s="16" customFormat="1" ht="44.1" customHeight="1" x14ac:dyDescent="0.25">
      <c r="A23" s="37" t="s">
        <v>12</v>
      </c>
      <c r="B23" s="38" t="s">
        <v>286</v>
      </c>
    </row>
    <row r="24" spans="1:9" s="16" customFormat="1" ht="44.1" customHeight="1" x14ac:dyDescent="0.25">
      <c r="A24" s="37" t="s">
        <v>128</v>
      </c>
      <c r="B24" s="38" t="s">
        <v>403</v>
      </c>
    </row>
    <row r="25" spans="1:9" s="16" customFormat="1" ht="44.1" customHeight="1" x14ac:dyDescent="0.25">
      <c r="A25" s="40" t="s">
        <v>13</v>
      </c>
      <c r="B25" s="41" t="s">
        <v>404</v>
      </c>
      <c r="C25" s="17"/>
      <c r="D25" s="17"/>
      <c r="E25" s="17"/>
      <c r="F25" s="17"/>
      <c r="G25" s="17"/>
      <c r="H25" s="17"/>
      <c r="I25" s="17"/>
    </row>
    <row r="26" spans="1:9" s="18" customFormat="1" ht="24.9" customHeight="1" x14ac:dyDescent="0.25">
      <c r="A26" s="593" t="s">
        <v>434</v>
      </c>
      <c r="B26" s="593"/>
    </row>
    <row r="27" spans="1:9" s="18" customFormat="1" ht="24.9" customHeight="1" x14ac:dyDescent="0.25">
      <c r="A27" s="242" t="s">
        <v>435</v>
      </c>
      <c r="B27" s="243" t="s">
        <v>280</v>
      </c>
    </row>
    <row r="28" spans="1:9" s="18" customFormat="1" ht="44.1" customHeight="1" x14ac:dyDescent="0.25">
      <c r="A28" s="48" t="s">
        <v>564</v>
      </c>
      <c r="B28" s="247" t="s">
        <v>566</v>
      </c>
    </row>
    <row r="29" spans="1:9" s="18" customFormat="1" ht="44.1" customHeight="1" x14ac:dyDescent="0.25">
      <c r="A29" s="48" t="s">
        <v>591</v>
      </c>
      <c r="B29" s="407" t="s">
        <v>592</v>
      </c>
    </row>
    <row r="30" spans="1:9" s="18" customFormat="1" ht="44.1" customHeight="1" x14ac:dyDescent="0.25">
      <c r="A30" s="503" t="s">
        <v>598</v>
      </c>
      <c r="B30" s="504" t="s">
        <v>599</v>
      </c>
    </row>
    <row r="31" spans="1:9" s="18" customFormat="1" ht="44.1" customHeight="1" x14ac:dyDescent="0.25">
      <c r="A31" s="48" t="s">
        <v>565</v>
      </c>
      <c r="B31" s="248" t="s">
        <v>567</v>
      </c>
    </row>
    <row r="32" spans="1:9" s="18" customFormat="1" ht="24.9" customHeight="1" thickBot="1" x14ac:dyDescent="0.3">
      <c r="A32" s="603" t="s">
        <v>406</v>
      </c>
      <c r="B32" s="603"/>
    </row>
    <row r="33" spans="1:2" s="19" customFormat="1" ht="24.9" customHeight="1" thickBot="1" x14ac:dyDescent="0.3">
      <c r="A33" s="581" t="s">
        <v>367</v>
      </c>
      <c r="B33" s="582"/>
    </row>
    <row r="34" spans="1:2" s="20" customFormat="1" ht="84" customHeight="1" x14ac:dyDescent="0.25">
      <c r="A34" s="583" t="s">
        <v>613</v>
      </c>
      <c r="B34" s="583"/>
    </row>
    <row r="35" spans="1:2" s="21" customFormat="1" ht="24.9" customHeight="1" x14ac:dyDescent="0.25">
      <c r="A35" s="242" t="s">
        <v>287</v>
      </c>
      <c r="B35" s="243" t="s">
        <v>276</v>
      </c>
    </row>
    <row r="36" spans="1:2" ht="90" x14ac:dyDescent="0.25">
      <c r="A36" s="42" t="s">
        <v>148</v>
      </c>
      <c r="B36" s="34" t="s">
        <v>380</v>
      </c>
    </row>
    <row r="37" spans="1:2" ht="105" customHeight="1" x14ac:dyDescent="0.25">
      <c r="A37" s="501" t="s">
        <v>596</v>
      </c>
      <c r="B37" s="502" t="s">
        <v>597</v>
      </c>
    </row>
    <row r="38" spans="1:2" ht="44.1" customHeight="1" x14ac:dyDescent="0.25">
      <c r="A38" s="42" t="s">
        <v>290</v>
      </c>
      <c r="B38" s="34" t="s">
        <v>194</v>
      </c>
    </row>
    <row r="39" spans="1:2" ht="105" customHeight="1" x14ac:dyDescent="0.25">
      <c r="A39" s="501" t="s">
        <v>618</v>
      </c>
      <c r="B39" s="502" t="s">
        <v>597</v>
      </c>
    </row>
    <row r="40" spans="1:2" ht="44.1" customHeight="1" x14ac:dyDescent="0.25">
      <c r="A40" s="42" t="s">
        <v>289</v>
      </c>
      <c r="B40" s="34" t="s">
        <v>182</v>
      </c>
    </row>
    <row r="41" spans="1:2" ht="44.1" customHeight="1" x14ac:dyDescent="0.25">
      <c r="A41" s="42" t="s">
        <v>291</v>
      </c>
      <c r="B41" s="34" t="s">
        <v>183</v>
      </c>
    </row>
    <row r="42" spans="1:2" ht="44.1" customHeight="1" x14ac:dyDescent="0.25">
      <c r="A42" s="42" t="s">
        <v>292</v>
      </c>
      <c r="B42" s="34" t="s">
        <v>229</v>
      </c>
    </row>
    <row r="43" spans="1:2" ht="44.1" customHeight="1" x14ac:dyDescent="0.25">
      <c r="A43" s="42" t="s">
        <v>293</v>
      </c>
      <c r="B43" s="34" t="s">
        <v>230</v>
      </c>
    </row>
    <row r="44" spans="1:2" ht="65.099999999999994" customHeight="1" x14ac:dyDescent="0.25">
      <c r="A44" s="42" t="s">
        <v>294</v>
      </c>
      <c r="B44" s="34" t="s">
        <v>379</v>
      </c>
    </row>
    <row r="45" spans="1:2" ht="65.099999999999994" customHeight="1" x14ac:dyDescent="0.25">
      <c r="A45" s="42" t="s">
        <v>364</v>
      </c>
      <c r="B45" s="34" t="s">
        <v>333</v>
      </c>
    </row>
    <row r="46" spans="1:2" ht="44.1" customHeight="1" x14ac:dyDescent="0.25">
      <c r="A46" s="42" t="s">
        <v>99</v>
      </c>
      <c r="B46" s="34" t="s">
        <v>53</v>
      </c>
    </row>
    <row r="47" spans="1:2" ht="44.1" customHeight="1" x14ac:dyDescent="0.25">
      <c r="A47" s="43" t="s">
        <v>195</v>
      </c>
      <c r="B47" s="34" t="s">
        <v>193</v>
      </c>
    </row>
    <row r="48" spans="1:2" ht="44.1" customHeight="1" x14ac:dyDescent="0.25">
      <c r="A48" s="42" t="s">
        <v>288</v>
      </c>
      <c r="B48" s="34" t="s">
        <v>231</v>
      </c>
    </row>
    <row r="49" spans="1:5" ht="44.1" customHeight="1" x14ac:dyDescent="0.25">
      <c r="A49" s="44" t="s">
        <v>191</v>
      </c>
      <c r="B49" s="36" t="s">
        <v>405</v>
      </c>
    </row>
    <row r="50" spans="1:5" s="22" customFormat="1" ht="24.9" customHeight="1" thickBot="1" x14ac:dyDescent="0.3">
      <c r="A50" s="584" t="s">
        <v>406</v>
      </c>
      <c r="B50" s="584"/>
    </row>
    <row r="51" spans="1:5" ht="24.9" customHeight="1" thickBot="1" x14ac:dyDescent="0.3">
      <c r="A51" s="585" t="s">
        <v>573</v>
      </c>
      <c r="B51" s="586"/>
    </row>
    <row r="52" spans="1:5" s="18" customFormat="1" ht="45" customHeight="1" thickBot="1" x14ac:dyDescent="0.3">
      <c r="A52" s="583" t="s">
        <v>196</v>
      </c>
      <c r="B52" s="583"/>
      <c r="C52" s="23"/>
      <c r="D52" s="23"/>
      <c r="E52" s="23"/>
    </row>
    <row r="53" spans="1:5" s="19" customFormat="1" ht="24.9" customHeight="1" thickBot="1" x14ac:dyDescent="0.3">
      <c r="A53" s="585" t="s">
        <v>574</v>
      </c>
      <c r="B53" s="586"/>
    </row>
    <row r="54" spans="1:5" s="20" customFormat="1" ht="24.9" customHeight="1" x14ac:dyDescent="0.25">
      <c r="A54" s="583" t="s">
        <v>462</v>
      </c>
      <c r="B54" s="587"/>
    </row>
    <row r="55" spans="1:5" ht="24.9" customHeight="1" x14ac:dyDescent="0.25">
      <c r="A55" s="243" t="s">
        <v>326</v>
      </c>
      <c r="B55" s="243" t="s">
        <v>276</v>
      </c>
    </row>
    <row r="56" spans="1:5" ht="44.1" customHeight="1" x14ac:dyDescent="0.25">
      <c r="A56" s="45" t="s">
        <v>325</v>
      </c>
      <c r="B56" s="34" t="s">
        <v>472</v>
      </c>
    </row>
    <row r="57" spans="1:5" ht="44.1" customHeight="1" x14ac:dyDescent="0.25">
      <c r="A57" s="45" t="s">
        <v>224</v>
      </c>
      <c r="B57" s="34" t="s">
        <v>295</v>
      </c>
    </row>
    <row r="58" spans="1:5" ht="44.1" customHeight="1" x14ac:dyDescent="0.25">
      <c r="A58" s="45" t="s">
        <v>147</v>
      </c>
      <c r="B58" s="34" t="s">
        <v>168</v>
      </c>
    </row>
    <row r="59" spans="1:5" ht="44.1" customHeight="1" x14ac:dyDescent="0.25">
      <c r="A59" s="45" t="s">
        <v>25</v>
      </c>
      <c r="B59" s="34" t="s">
        <v>563</v>
      </c>
    </row>
    <row r="60" spans="1:5" ht="44.1" customHeight="1" x14ac:dyDescent="0.25">
      <c r="A60" s="45" t="s">
        <v>208</v>
      </c>
      <c r="B60" s="34" t="s">
        <v>299</v>
      </c>
    </row>
    <row r="61" spans="1:5" ht="44.1" customHeight="1" x14ac:dyDescent="0.25">
      <c r="A61" s="45" t="s">
        <v>8</v>
      </c>
      <c r="B61" s="34" t="s">
        <v>300</v>
      </c>
    </row>
    <row r="62" spans="1:5" ht="44.1" customHeight="1" x14ac:dyDescent="0.25">
      <c r="A62" s="45" t="s">
        <v>37</v>
      </c>
      <c r="B62" s="34" t="s">
        <v>200</v>
      </c>
    </row>
    <row r="63" spans="1:5" ht="44.1" customHeight="1" x14ac:dyDescent="0.25">
      <c r="A63" s="45" t="s">
        <v>38</v>
      </c>
      <c r="B63" s="34" t="s">
        <v>184</v>
      </c>
    </row>
    <row r="64" spans="1:5" ht="44.1" customHeight="1" x14ac:dyDescent="0.25">
      <c r="A64" s="45" t="s">
        <v>225</v>
      </c>
      <c r="B64" s="34" t="s">
        <v>226</v>
      </c>
    </row>
    <row r="65" spans="1:2" ht="44.1" customHeight="1" x14ac:dyDescent="0.25">
      <c r="A65" s="45" t="s">
        <v>227</v>
      </c>
      <c r="B65" s="34" t="s">
        <v>228</v>
      </c>
    </row>
    <row r="66" spans="1:2" ht="44.1" customHeight="1" x14ac:dyDescent="0.25">
      <c r="A66" s="45" t="s">
        <v>296</v>
      </c>
      <c r="B66" s="34" t="s">
        <v>297</v>
      </c>
    </row>
    <row r="67" spans="1:2" ht="44.1" customHeight="1" x14ac:dyDescent="0.25">
      <c r="A67" s="45" t="s">
        <v>298</v>
      </c>
      <c r="B67" s="34" t="s">
        <v>301</v>
      </c>
    </row>
    <row r="68" spans="1:2" ht="44.1" customHeight="1" x14ac:dyDescent="0.25">
      <c r="A68" s="45" t="s">
        <v>302</v>
      </c>
      <c r="B68" s="34" t="s">
        <v>381</v>
      </c>
    </row>
    <row r="69" spans="1:2" ht="44.1" customHeight="1" x14ac:dyDescent="0.25">
      <c r="A69" s="45" t="s">
        <v>23</v>
      </c>
      <c r="B69" s="34" t="s">
        <v>466</v>
      </c>
    </row>
    <row r="70" spans="1:2" ht="44.1" customHeight="1" x14ac:dyDescent="0.25">
      <c r="A70" s="45" t="s">
        <v>24</v>
      </c>
      <c r="B70" s="39" t="s">
        <v>399</v>
      </c>
    </row>
    <row r="71" spans="1:2" ht="44.1" customHeight="1" x14ac:dyDescent="0.25">
      <c r="A71" s="45" t="s">
        <v>400</v>
      </c>
      <c r="B71" s="39" t="s">
        <v>401</v>
      </c>
    </row>
    <row r="72" spans="1:2" ht="44.1" customHeight="1" x14ac:dyDescent="0.25">
      <c r="A72" s="45" t="s">
        <v>27</v>
      </c>
      <c r="B72" s="34" t="s">
        <v>304</v>
      </c>
    </row>
    <row r="73" spans="1:2" ht="44.1" customHeight="1" x14ac:dyDescent="0.25">
      <c r="A73" s="46" t="s">
        <v>199</v>
      </c>
      <c r="B73" s="36" t="s">
        <v>305</v>
      </c>
    </row>
    <row r="74" spans="1:2" ht="24.9" customHeight="1" thickBot="1" x14ac:dyDescent="0.3">
      <c r="A74" s="590" t="s">
        <v>406</v>
      </c>
      <c r="B74" s="591"/>
    </row>
    <row r="75" spans="1:2" ht="24.9" customHeight="1" thickBot="1" x14ac:dyDescent="0.3">
      <c r="A75" s="581" t="s">
        <v>409</v>
      </c>
      <c r="B75" s="582"/>
    </row>
    <row r="76" spans="1:2" s="22" customFormat="1" ht="24.9" customHeight="1" x14ac:dyDescent="0.25">
      <c r="A76" s="588" t="s">
        <v>406</v>
      </c>
      <c r="B76" s="588"/>
    </row>
    <row r="77" spans="1:2" ht="24.9" customHeight="1" x14ac:dyDescent="0.25">
      <c r="A77" s="242" t="s">
        <v>326</v>
      </c>
      <c r="B77" s="243" t="s">
        <v>276</v>
      </c>
    </row>
    <row r="78" spans="1:2" s="14" customFormat="1" ht="44.1" customHeight="1" x14ac:dyDescent="0.25">
      <c r="A78" s="37" t="s">
        <v>25</v>
      </c>
      <c r="B78" s="47" t="s">
        <v>382</v>
      </c>
    </row>
    <row r="79" spans="1:2" ht="44.1" customHeight="1" x14ac:dyDescent="0.25">
      <c r="A79" s="37" t="s">
        <v>147</v>
      </c>
      <c r="B79" s="47" t="s">
        <v>197</v>
      </c>
    </row>
    <row r="80" spans="1:2" ht="44.1" customHeight="1" x14ac:dyDescent="0.25">
      <c r="A80" s="37" t="s">
        <v>35</v>
      </c>
      <c r="B80" s="47" t="s">
        <v>1</v>
      </c>
    </row>
    <row r="81" spans="1:2" ht="44.1" customHeight="1" x14ac:dyDescent="0.25">
      <c r="A81" s="37" t="s">
        <v>38</v>
      </c>
      <c r="B81" s="47" t="s">
        <v>383</v>
      </c>
    </row>
    <row r="82" spans="1:2" ht="44.1" customHeight="1" x14ac:dyDescent="0.25">
      <c r="A82" s="37" t="s">
        <v>73</v>
      </c>
      <c r="B82" s="34" t="s">
        <v>185</v>
      </c>
    </row>
    <row r="83" spans="1:2" ht="44.1" customHeight="1" x14ac:dyDescent="0.25">
      <c r="A83" s="37" t="s">
        <v>10</v>
      </c>
      <c r="B83" s="34" t="s">
        <v>384</v>
      </c>
    </row>
    <row r="84" spans="1:2" ht="44.1" customHeight="1" x14ac:dyDescent="0.25">
      <c r="A84" s="37" t="s">
        <v>334</v>
      </c>
      <c r="B84" s="47" t="s">
        <v>61</v>
      </c>
    </row>
    <row r="85" spans="1:2" ht="44.1" customHeight="1" x14ac:dyDescent="0.25">
      <c r="A85" s="45" t="s">
        <v>40</v>
      </c>
      <c r="B85" s="34" t="s">
        <v>340</v>
      </c>
    </row>
    <row r="86" spans="1:2" s="19" customFormat="1" ht="44.1" customHeight="1" x14ac:dyDescent="0.25">
      <c r="A86" s="45" t="s">
        <v>41</v>
      </c>
      <c r="B86" s="34" t="s">
        <v>341</v>
      </c>
    </row>
    <row r="87" spans="1:2" s="19" customFormat="1" ht="44.1" customHeight="1" x14ac:dyDescent="0.25">
      <c r="A87" s="37" t="s">
        <v>158</v>
      </c>
      <c r="B87" s="47" t="s">
        <v>307</v>
      </c>
    </row>
    <row r="88" spans="1:2" s="19" customFormat="1" ht="44.1" customHeight="1" x14ac:dyDescent="0.25">
      <c r="A88" s="37" t="s">
        <v>302</v>
      </c>
      <c r="B88" s="34" t="s">
        <v>386</v>
      </c>
    </row>
    <row r="89" spans="1:2" s="19" customFormat="1" ht="44.1" customHeight="1" x14ac:dyDescent="0.25">
      <c r="A89" s="37" t="s">
        <v>23</v>
      </c>
      <c r="B89" s="34" t="s">
        <v>466</v>
      </c>
    </row>
    <row r="90" spans="1:2" ht="44.1" customHeight="1" x14ac:dyDescent="0.25">
      <c r="A90" s="37" t="s">
        <v>24</v>
      </c>
      <c r="B90" s="34" t="s">
        <v>303</v>
      </c>
    </row>
    <row r="91" spans="1:2" ht="44.1" customHeight="1" x14ac:dyDescent="0.25">
      <c r="A91" s="40" t="s">
        <v>27</v>
      </c>
      <c r="B91" s="36" t="s">
        <v>304</v>
      </c>
    </row>
    <row r="92" spans="1:2" ht="24.9" customHeight="1" thickBot="1" x14ac:dyDescent="0.3">
      <c r="A92" s="590" t="s">
        <v>406</v>
      </c>
      <c r="B92" s="590"/>
    </row>
    <row r="93" spans="1:2" ht="24.9" customHeight="1" thickBot="1" x14ac:dyDescent="0.3">
      <c r="A93" s="581" t="s">
        <v>408</v>
      </c>
      <c r="B93" s="582"/>
    </row>
    <row r="94" spans="1:2" ht="24.9" customHeight="1" x14ac:dyDescent="0.25">
      <c r="A94" s="589" t="s">
        <v>406</v>
      </c>
      <c r="B94" s="589"/>
    </row>
    <row r="95" spans="1:2" ht="24.9" customHeight="1" x14ac:dyDescent="0.25">
      <c r="A95" s="242" t="s">
        <v>326</v>
      </c>
      <c r="B95" s="243" t="s">
        <v>276</v>
      </c>
    </row>
    <row r="96" spans="1:2" s="16" customFormat="1" ht="44.1" customHeight="1" x14ac:dyDescent="0.25">
      <c r="A96" s="48" t="s">
        <v>25</v>
      </c>
      <c r="B96" s="49" t="s">
        <v>382</v>
      </c>
    </row>
    <row r="97" spans="1:2" s="24" customFormat="1" ht="44.1" customHeight="1" x14ac:dyDescent="0.35">
      <c r="A97" s="48" t="s">
        <v>147</v>
      </c>
      <c r="B97" s="49" t="s">
        <v>197</v>
      </c>
    </row>
    <row r="98" spans="1:2" s="19" customFormat="1" ht="44.1" customHeight="1" x14ac:dyDescent="0.25">
      <c r="A98" s="48" t="s">
        <v>22</v>
      </c>
      <c r="B98" s="49" t="s">
        <v>385</v>
      </c>
    </row>
    <row r="99" spans="1:2" s="20" customFormat="1" ht="44.1" customHeight="1" x14ac:dyDescent="0.25">
      <c r="A99" s="48" t="s">
        <v>38</v>
      </c>
      <c r="B99" s="49" t="s">
        <v>383</v>
      </c>
    </row>
    <row r="100" spans="1:2" ht="44.1" customHeight="1" x14ac:dyDescent="0.25">
      <c r="A100" s="48" t="s">
        <v>73</v>
      </c>
      <c r="B100" s="50" t="s">
        <v>185</v>
      </c>
    </row>
    <row r="101" spans="1:2" ht="44.1" customHeight="1" x14ac:dyDescent="0.25">
      <c r="A101" s="48" t="s">
        <v>60</v>
      </c>
      <c r="B101" s="49" t="s">
        <v>62</v>
      </c>
    </row>
    <row r="102" spans="1:2" ht="44.1" customHeight="1" x14ac:dyDescent="0.25">
      <c r="A102" s="48" t="s">
        <v>158</v>
      </c>
      <c r="B102" s="49" t="s">
        <v>307</v>
      </c>
    </row>
    <row r="103" spans="1:2" ht="44.1" customHeight="1" x14ac:dyDescent="0.25">
      <c r="A103" s="48" t="s">
        <v>302</v>
      </c>
      <c r="B103" s="51" t="s">
        <v>386</v>
      </c>
    </row>
    <row r="104" spans="1:2" ht="44.1" customHeight="1" x14ac:dyDescent="0.25">
      <c r="A104" s="48" t="s">
        <v>23</v>
      </c>
      <c r="B104" s="51" t="s">
        <v>466</v>
      </c>
    </row>
    <row r="105" spans="1:2" ht="44.1" customHeight="1" x14ac:dyDescent="0.25">
      <c r="A105" s="48" t="s">
        <v>24</v>
      </c>
      <c r="B105" s="51" t="s">
        <v>303</v>
      </c>
    </row>
    <row r="106" spans="1:2" ht="44.1" customHeight="1" x14ac:dyDescent="0.25">
      <c r="A106" s="52" t="s">
        <v>27</v>
      </c>
      <c r="B106" s="53" t="s">
        <v>304</v>
      </c>
    </row>
    <row r="107" spans="1:2" s="19" customFormat="1" ht="24.9" customHeight="1" thickBot="1" x14ac:dyDescent="0.3">
      <c r="A107" s="592" t="s">
        <v>406</v>
      </c>
      <c r="B107" s="592"/>
    </row>
    <row r="108" spans="1:2" ht="24.9" customHeight="1" thickBot="1" x14ac:dyDescent="0.3">
      <c r="A108" s="581" t="s">
        <v>411</v>
      </c>
      <c r="B108" s="582"/>
    </row>
    <row r="109" spans="1:2" ht="24.9" customHeight="1" x14ac:dyDescent="0.25">
      <c r="A109" s="615" t="s">
        <v>406</v>
      </c>
      <c r="B109" s="615"/>
    </row>
    <row r="110" spans="1:2" ht="24.9" customHeight="1" x14ac:dyDescent="0.25">
      <c r="A110" s="242" t="s">
        <v>326</v>
      </c>
      <c r="B110" s="243" t="s">
        <v>276</v>
      </c>
    </row>
    <row r="111" spans="1:2" ht="44.1" customHeight="1" x14ac:dyDescent="0.25">
      <c r="A111" s="45" t="s">
        <v>25</v>
      </c>
      <c r="B111" s="47" t="s">
        <v>382</v>
      </c>
    </row>
    <row r="112" spans="1:2" ht="44.1" customHeight="1" x14ac:dyDescent="0.25">
      <c r="A112" s="45" t="s">
        <v>335</v>
      </c>
      <c r="B112" s="34" t="s">
        <v>201</v>
      </c>
    </row>
    <row r="113" spans="1:2" ht="44.1" customHeight="1" x14ac:dyDescent="0.25">
      <c r="A113" s="45" t="s">
        <v>4</v>
      </c>
      <c r="B113" s="83" t="s">
        <v>469</v>
      </c>
    </row>
    <row r="114" spans="1:2" s="17" customFormat="1" ht="44.1" customHeight="1" x14ac:dyDescent="0.25">
      <c r="A114" s="45" t="s">
        <v>336</v>
      </c>
      <c r="B114" s="34" t="s">
        <v>198</v>
      </c>
    </row>
    <row r="115" spans="1:2" s="24" customFormat="1" ht="44.1" customHeight="1" x14ac:dyDescent="0.35">
      <c r="A115" s="45" t="s">
        <v>38</v>
      </c>
      <c r="B115" s="34" t="s">
        <v>383</v>
      </c>
    </row>
    <row r="116" spans="1:2" s="19" customFormat="1" ht="44.1" customHeight="1" x14ac:dyDescent="0.25">
      <c r="A116" s="45" t="s">
        <v>16</v>
      </c>
      <c r="B116" s="34" t="s">
        <v>164</v>
      </c>
    </row>
    <row r="117" spans="1:2" s="25" customFormat="1" ht="44.1" customHeight="1" x14ac:dyDescent="0.25">
      <c r="A117" s="45" t="s">
        <v>7</v>
      </c>
      <c r="B117" s="34" t="s">
        <v>3</v>
      </c>
    </row>
    <row r="118" spans="1:2" ht="44.1" customHeight="1" x14ac:dyDescent="0.25">
      <c r="A118" s="45" t="s">
        <v>32</v>
      </c>
      <c r="B118" s="34" t="s">
        <v>387</v>
      </c>
    </row>
    <row r="119" spans="1:2" ht="44.1" customHeight="1" x14ac:dyDescent="0.25">
      <c r="A119" s="45" t="s">
        <v>419</v>
      </c>
      <c r="B119" s="54" t="s">
        <v>388</v>
      </c>
    </row>
    <row r="120" spans="1:2" ht="44.1" customHeight="1" x14ac:dyDescent="0.25">
      <c r="A120" s="45" t="s">
        <v>11</v>
      </c>
      <c r="B120" s="34" t="s">
        <v>308</v>
      </c>
    </row>
    <row r="121" spans="1:2" ht="44.1" customHeight="1" x14ac:dyDescent="0.25">
      <c r="A121" s="45" t="s">
        <v>28</v>
      </c>
      <c r="B121" s="34" t="s">
        <v>30</v>
      </c>
    </row>
    <row r="122" spans="1:2" ht="44.1" customHeight="1" x14ac:dyDescent="0.25">
      <c r="A122" s="45" t="s">
        <v>338</v>
      </c>
      <c r="B122" s="34" t="s">
        <v>33</v>
      </c>
    </row>
    <row r="123" spans="1:2" ht="44.1" customHeight="1" x14ac:dyDescent="0.25">
      <c r="A123" s="45" t="s">
        <v>334</v>
      </c>
      <c r="B123" s="34" t="s">
        <v>61</v>
      </c>
    </row>
    <row r="124" spans="1:2" ht="44.1" customHeight="1" x14ac:dyDescent="0.25">
      <c r="A124" s="45" t="s">
        <v>40</v>
      </c>
      <c r="B124" s="34" t="s">
        <v>340</v>
      </c>
    </row>
    <row r="125" spans="1:2" ht="44.1" customHeight="1" x14ac:dyDescent="0.25">
      <c r="A125" s="45" t="s">
        <v>41</v>
      </c>
      <c r="B125" s="34" t="s">
        <v>341</v>
      </c>
    </row>
    <row r="126" spans="1:2" ht="44.1" customHeight="1" x14ac:dyDescent="0.25">
      <c r="A126" s="45" t="s">
        <v>158</v>
      </c>
      <c r="B126" s="47" t="s">
        <v>307</v>
      </c>
    </row>
    <row r="127" spans="1:2" ht="44.1" customHeight="1" x14ac:dyDescent="0.25">
      <c r="A127" s="45" t="s">
        <v>302</v>
      </c>
      <c r="B127" s="34" t="s">
        <v>386</v>
      </c>
    </row>
    <row r="128" spans="1:2" ht="44.1" customHeight="1" x14ac:dyDescent="0.25">
      <c r="A128" s="45" t="s">
        <v>23</v>
      </c>
      <c r="B128" s="34" t="s">
        <v>466</v>
      </c>
    </row>
    <row r="129" spans="1:2" ht="44.1" customHeight="1" x14ac:dyDescent="0.25">
      <c r="A129" s="45" t="s">
        <v>24</v>
      </c>
      <c r="B129" s="34" t="s">
        <v>303</v>
      </c>
    </row>
    <row r="130" spans="1:2" ht="44.1" customHeight="1" x14ac:dyDescent="0.25">
      <c r="A130" s="46" t="s">
        <v>27</v>
      </c>
      <c r="B130" s="36" t="s">
        <v>304</v>
      </c>
    </row>
    <row r="131" spans="1:2" ht="24.9" customHeight="1" thickBot="1" x14ac:dyDescent="0.3">
      <c r="A131" s="590" t="s">
        <v>406</v>
      </c>
      <c r="B131" s="591"/>
    </row>
    <row r="132" spans="1:2" ht="24.9" customHeight="1" thickBot="1" x14ac:dyDescent="0.3">
      <c r="A132" s="581" t="s">
        <v>407</v>
      </c>
      <c r="B132" s="582"/>
    </row>
    <row r="133" spans="1:2" ht="24.9" customHeight="1" x14ac:dyDescent="0.25">
      <c r="A133" s="604" t="s">
        <v>406</v>
      </c>
      <c r="B133" s="605"/>
    </row>
    <row r="134" spans="1:2" ht="24.9" customHeight="1" x14ac:dyDescent="0.25">
      <c r="A134" s="242" t="s">
        <v>326</v>
      </c>
      <c r="B134" s="243" t="s">
        <v>276</v>
      </c>
    </row>
    <row r="135" spans="1:2" ht="44.1" customHeight="1" x14ac:dyDescent="0.25">
      <c r="A135" s="37" t="s">
        <v>25</v>
      </c>
      <c r="B135" s="47" t="s">
        <v>382</v>
      </c>
    </row>
    <row r="136" spans="1:2" ht="44.1" customHeight="1" x14ac:dyDescent="0.25">
      <c r="A136" s="37" t="s">
        <v>147</v>
      </c>
      <c r="B136" s="47" t="s">
        <v>197</v>
      </c>
    </row>
    <row r="137" spans="1:2" ht="44.1" customHeight="1" x14ac:dyDescent="0.25">
      <c r="A137" s="37" t="s">
        <v>29</v>
      </c>
      <c r="B137" s="47" t="s">
        <v>9</v>
      </c>
    </row>
    <row r="138" spans="1:2" ht="44.1" customHeight="1" x14ac:dyDescent="0.25">
      <c r="A138" s="37" t="s">
        <v>38</v>
      </c>
      <c r="B138" s="47" t="s">
        <v>383</v>
      </c>
    </row>
    <row r="139" spans="1:2" ht="44.1" customHeight="1" x14ac:dyDescent="0.25">
      <c r="A139" s="37" t="s">
        <v>73</v>
      </c>
      <c r="B139" s="34" t="s">
        <v>185</v>
      </c>
    </row>
    <row r="140" spans="1:2" ht="44.1" customHeight="1" x14ac:dyDescent="0.25">
      <c r="A140" s="37" t="s">
        <v>34</v>
      </c>
      <c r="B140" s="55" t="s">
        <v>410</v>
      </c>
    </row>
    <row r="141" spans="1:2" ht="44.1" customHeight="1" x14ac:dyDescent="0.25">
      <c r="A141" s="37" t="s">
        <v>44</v>
      </c>
      <c r="B141" s="47" t="s">
        <v>45</v>
      </c>
    </row>
    <row r="142" spans="1:2" s="24" customFormat="1" ht="44.1" customHeight="1" x14ac:dyDescent="0.35">
      <c r="A142" s="37" t="s">
        <v>63</v>
      </c>
      <c r="B142" s="47" t="s">
        <v>85</v>
      </c>
    </row>
    <row r="143" spans="1:2" s="19" customFormat="1" ht="44.1" customHeight="1" x14ac:dyDescent="0.25">
      <c r="A143" s="37" t="s">
        <v>42</v>
      </c>
      <c r="B143" s="34" t="s">
        <v>43</v>
      </c>
    </row>
    <row r="144" spans="1:2" s="20" customFormat="1" ht="44.1" customHeight="1" x14ac:dyDescent="0.25">
      <c r="A144" s="37" t="s">
        <v>339</v>
      </c>
      <c r="B144" s="47" t="s">
        <v>61</v>
      </c>
    </row>
    <row r="145" spans="1:2" ht="44.1" customHeight="1" x14ac:dyDescent="0.25">
      <c r="A145" s="37" t="s">
        <v>40</v>
      </c>
      <c r="B145" s="34" t="s">
        <v>340</v>
      </c>
    </row>
    <row r="146" spans="1:2" ht="44.1" customHeight="1" x14ac:dyDescent="0.25">
      <c r="A146" s="37" t="s">
        <v>41</v>
      </c>
      <c r="B146" s="34" t="s">
        <v>341</v>
      </c>
    </row>
    <row r="147" spans="1:2" ht="44.1" customHeight="1" x14ac:dyDescent="0.25">
      <c r="A147" s="37" t="s">
        <v>158</v>
      </c>
      <c r="B147" s="47" t="s">
        <v>307</v>
      </c>
    </row>
    <row r="148" spans="1:2" ht="44.1" customHeight="1" x14ac:dyDescent="0.25">
      <c r="A148" s="37" t="s">
        <v>302</v>
      </c>
      <c r="B148" s="34" t="s">
        <v>386</v>
      </c>
    </row>
    <row r="149" spans="1:2" ht="44.1" customHeight="1" x14ac:dyDescent="0.25">
      <c r="A149" s="37" t="s">
        <v>23</v>
      </c>
      <c r="B149" s="34" t="s">
        <v>466</v>
      </c>
    </row>
    <row r="150" spans="1:2" ht="44.1" customHeight="1" x14ac:dyDescent="0.25">
      <c r="A150" s="37" t="s">
        <v>24</v>
      </c>
      <c r="B150" s="34" t="s">
        <v>303</v>
      </c>
    </row>
    <row r="151" spans="1:2" ht="44.1" customHeight="1" x14ac:dyDescent="0.25">
      <c r="A151" s="40" t="s">
        <v>27</v>
      </c>
      <c r="B151" s="36" t="s">
        <v>304</v>
      </c>
    </row>
    <row r="152" spans="1:2" ht="24.9" customHeight="1" thickBot="1" x14ac:dyDescent="0.3">
      <c r="A152" s="603" t="s">
        <v>406</v>
      </c>
      <c r="B152" s="603"/>
    </row>
    <row r="153" spans="1:2" ht="24.9" customHeight="1" thickBot="1" x14ac:dyDescent="0.3">
      <c r="A153" s="585" t="s">
        <v>575</v>
      </c>
      <c r="B153" s="586"/>
    </row>
    <row r="154" spans="1:2" ht="24.9" customHeight="1" x14ac:dyDescent="0.25">
      <c r="A154" s="604" t="s">
        <v>406</v>
      </c>
      <c r="B154" s="605"/>
    </row>
    <row r="155" spans="1:2" ht="24.9" customHeight="1" x14ac:dyDescent="0.25">
      <c r="A155" s="242" t="s">
        <v>326</v>
      </c>
      <c r="B155" s="243" t="s">
        <v>276</v>
      </c>
    </row>
    <row r="156" spans="1:2" ht="44.1" customHeight="1" x14ac:dyDescent="0.25">
      <c r="A156" s="76" t="s">
        <v>25</v>
      </c>
      <c r="B156" s="77" t="s">
        <v>382</v>
      </c>
    </row>
    <row r="157" spans="1:2" s="19" customFormat="1" ht="44.1" customHeight="1" x14ac:dyDescent="0.25">
      <c r="A157" s="76" t="s">
        <v>147</v>
      </c>
      <c r="B157" s="77" t="s">
        <v>197</v>
      </c>
    </row>
    <row r="158" spans="1:2" s="19" customFormat="1" ht="44.1" customHeight="1" x14ac:dyDescent="0.25">
      <c r="A158" s="76" t="s">
        <v>453</v>
      </c>
      <c r="B158" s="77" t="s">
        <v>454</v>
      </c>
    </row>
    <row r="159" spans="1:2" ht="44.1" customHeight="1" x14ac:dyDescent="0.25">
      <c r="A159" s="76" t="s">
        <v>38</v>
      </c>
      <c r="B159" s="77" t="s">
        <v>383</v>
      </c>
    </row>
    <row r="160" spans="1:2" ht="44.1" customHeight="1" x14ac:dyDescent="0.25">
      <c r="A160" s="76" t="s">
        <v>73</v>
      </c>
      <c r="B160" s="79" t="s">
        <v>185</v>
      </c>
    </row>
    <row r="161" spans="1:2" ht="44.1" customHeight="1" x14ac:dyDescent="0.25">
      <c r="A161" s="76" t="s">
        <v>455</v>
      </c>
      <c r="B161" s="77" t="s">
        <v>456</v>
      </c>
    </row>
    <row r="162" spans="1:2" ht="44.1" customHeight="1" x14ac:dyDescent="0.25">
      <c r="A162" s="76" t="s">
        <v>42</v>
      </c>
      <c r="B162" s="79" t="s">
        <v>43</v>
      </c>
    </row>
    <row r="163" spans="1:2" ht="44.1" customHeight="1" x14ac:dyDescent="0.25">
      <c r="A163" s="76" t="s">
        <v>457</v>
      </c>
      <c r="B163" s="77" t="s">
        <v>458</v>
      </c>
    </row>
    <row r="164" spans="1:2" ht="44.1" customHeight="1" x14ac:dyDescent="0.25">
      <c r="A164" s="76" t="s">
        <v>459</v>
      </c>
      <c r="B164" s="80" t="s">
        <v>460</v>
      </c>
    </row>
    <row r="165" spans="1:2" s="16" customFormat="1" ht="44.1" customHeight="1" x14ac:dyDescent="0.25">
      <c r="A165" s="76" t="s">
        <v>339</v>
      </c>
      <c r="B165" s="77" t="s">
        <v>61</v>
      </c>
    </row>
    <row r="166" spans="1:2" s="16" customFormat="1" ht="44.1" customHeight="1" x14ac:dyDescent="0.25">
      <c r="A166" s="76" t="s">
        <v>40</v>
      </c>
      <c r="B166" s="78" t="s">
        <v>340</v>
      </c>
    </row>
    <row r="167" spans="1:2" s="19" customFormat="1" ht="44.1" customHeight="1" x14ac:dyDescent="0.25">
      <c r="A167" s="76" t="s">
        <v>41</v>
      </c>
      <c r="B167" s="78" t="s">
        <v>341</v>
      </c>
    </row>
    <row r="168" spans="1:2" s="20" customFormat="1" ht="44.1" customHeight="1" x14ac:dyDescent="0.25">
      <c r="A168" s="76" t="s">
        <v>158</v>
      </c>
      <c r="B168" s="77" t="s">
        <v>307</v>
      </c>
    </row>
    <row r="169" spans="1:2" ht="44.1" customHeight="1" x14ac:dyDescent="0.25">
      <c r="A169" s="76" t="s">
        <v>302</v>
      </c>
      <c r="B169" s="78" t="s">
        <v>461</v>
      </c>
    </row>
    <row r="170" spans="1:2" ht="44.1" customHeight="1" x14ac:dyDescent="0.25">
      <c r="A170" s="76" t="s">
        <v>23</v>
      </c>
      <c r="B170" s="78" t="s">
        <v>466</v>
      </c>
    </row>
    <row r="171" spans="1:2" ht="44.1" customHeight="1" x14ac:dyDescent="0.25">
      <c r="A171" s="76" t="s">
        <v>24</v>
      </c>
      <c r="B171" s="78" t="s">
        <v>303</v>
      </c>
    </row>
    <row r="172" spans="1:2" ht="44.1" customHeight="1" x14ac:dyDescent="0.25">
      <c r="A172" s="81" t="s">
        <v>27</v>
      </c>
      <c r="B172" s="82" t="s">
        <v>304</v>
      </c>
    </row>
    <row r="173" spans="1:2" ht="24.9" customHeight="1" thickBot="1" x14ac:dyDescent="0.3">
      <c r="A173" s="590" t="s">
        <v>406</v>
      </c>
      <c r="B173" s="590"/>
    </row>
    <row r="174" spans="1:2" ht="24.9" customHeight="1" thickBot="1" x14ac:dyDescent="0.3">
      <c r="A174" s="600" t="s">
        <v>568</v>
      </c>
      <c r="B174" s="582"/>
    </row>
    <row r="175" spans="1:2" ht="24.9" customHeight="1" x14ac:dyDescent="0.25">
      <c r="A175" s="606" t="s">
        <v>406</v>
      </c>
      <c r="B175" s="606"/>
    </row>
    <row r="176" spans="1:2" ht="24.9" customHeight="1" x14ac:dyDescent="0.25">
      <c r="A176" s="242" t="s">
        <v>326</v>
      </c>
      <c r="B176" s="243" t="s">
        <v>276</v>
      </c>
    </row>
    <row r="177" spans="1:2" ht="44.1" customHeight="1" x14ac:dyDescent="0.25">
      <c r="A177" s="37" t="s">
        <v>25</v>
      </c>
      <c r="B177" s="47" t="s">
        <v>382</v>
      </c>
    </row>
    <row r="178" spans="1:2" ht="44.1" customHeight="1" x14ac:dyDescent="0.25">
      <c r="A178" s="37" t="s">
        <v>75</v>
      </c>
      <c r="B178" s="38" t="s">
        <v>81</v>
      </c>
    </row>
    <row r="179" spans="1:2" ht="44.1" customHeight="1" x14ac:dyDescent="0.25">
      <c r="A179" s="37" t="s">
        <v>38</v>
      </c>
      <c r="B179" s="47" t="s">
        <v>475</v>
      </c>
    </row>
    <row r="180" spans="1:2" ht="44.1" customHeight="1" x14ac:dyDescent="0.25">
      <c r="A180" s="37" t="s">
        <v>73</v>
      </c>
      <c r="B180" s="34" t="s">
        <v>185</v>
      </c>
    </row>
    <row r="181" spans="1:2" s="19" customFormat="1" ht="44.1" customHeight="1" x14ac:dyDescent="0.25">
      <c r="A181" s="37" t="s">
        <v>60</v>
      </c>
      <c r="B181" s="47" t="s">
        <v>62</v>
      </c>
    </row>
    <row r="182" spans="1:2" s="19" customFormat="1" ht="44.1" customHeight="1" x14ac:dyDescent="0.25">
      <c r="A182" s="37" t="s">
        <v>158</v>
      </c>
      <c r="B182" s="47" t="s">
        <v>307</v>
      </c>
    </row>
    <row r="183" spans="1:2" ht="44.1" customHeight="1" x14ac:dyDescent="0.25">
      <c r="A183" s="37" t="s">
        <v>302</v>
      </c>
      <c r="B183" s="34" t="s">
        <v>386</v>
      </c>
    </row>
    <row r="184" spans="1:2" ht="44.1" customHeight="1" x14ac:dyDescent="0.25">
      <c r="A184" s="37" t="s">
        <v>23</v>
      </c>
      <c r="B184" s="34" t="s">
        <v>466</v>
      </c>
    </row>
    <row r="185" spans="1:2" ht="44.1" customHeight="1" x14ac:dyDescent="0.25">
      <c r="A185" s="37" t="s">
        <v>24</v>
      </c>
      <c r="B185" s="34" t="s">
        <v>303</v>
      </c>
    </row>
    <row r="186" spans="1:2" ht="44.1" customHeight="1" x14ac:dyDescent="0.25">
      <c r="A186" s="40" t="s">
        <v>27</v>
      </c>
      <c r="B186" s="36" t="s">
        <v>304</v>
      </c>
    </row>
    <row r="187" spans="1:2" ht="24.9" customHeight="1" thickBot="1" x14ac:dyDescent="0.3">
      <c r="A187" s="603" t="s">
        <v>406</v>
      </c>
      <c r="B187" s="603"/>
    </row>
    <row r="188" spans="1:2" ht="24.9" customHeight="1" thickBot="1" x14ac:dyDescent="0.3">
      <c r="A188" s="600" t="s">
        <v>569</v>
      </c>
      <c r="B188" s="582"/>
    </row>
    <row r="189" spans="1:2" s="16" customFormat="1" ht="65.099999999999994" customHeight="1" x14ac:dyDescent="0.25">
      <c r="A189" s="607" t="s">
        <v>368</v>
      </c>
      <c r="B189" s="607"/>
    </row>
    <row r="190" spans="1:2" s="13" customFormat="1" ht="24.9" customHeight="1" x14ac:dyDescent="0.35">
      <c r="A190" s="242" t="s">
        <v>326</v>
      </c>
      <c r="B190" s="243" t="s">
        <v>276</v>
      </c>
    </row>
    <row r="191" spans="1:2" s="16" customFormat="1" ht="44.1" customHeight="1" x14ac:dyDescent="0.25">
      <c r="A191" s="37" t="s">
        <v>25</v>
      </c>
      <c r="B191" s="47" t="s">
        <v>382</v>
      </c>
    </row>
    <row r="192" spans="1:2" s="27" customFormat="1" ht="44.1" customHeight="1" x14ac:dyDescent="0.25">
      <c r="A192" s="37" t="s">
        <v>75</v>
      </c>
      <c r="B192" s="38" t="s">
        <v>152</v>
      </c>
    </row>
    <row r="193" spans="1:2" s="16" customFormat="1" ht="44.1" customHeight="1" x14ac:dyDescent="0.25">
      <c r="A193" s="37" t="s">
        <v>38</v>
      </c>
      <c r="B193" s="34" t="s">
        <v>474</v>
      </c>
    </row>
    <row r="194" spans="1:2" s="16" customFormat="1" ht="44.1" customHeight="1" x14ac:dyDescent="0.25">
      <c r="A194" s="37" t="s">
        <v>149</v>
      </c>
      <c r="B194" s="38" t="s">
        <v>153</v>
      </c>
    </row>
    <row r="195" spans="1:2" s="16" customFormat="1" ht="44.1" customHeight="1" x14ac:dyDescent="0.25">
      <c r="A195" s="37" t="s">
        <v>150</v>
      </c>
      <c r="B195" s="38" t="s">
        <v>202</v>
      </c>
    </row>
    <row r="196" spans="1:2" s="16" customFormat="1" ht="44.1" customHeight="1" x14ac:dyDescent="0.25">
      <c r="A196" s="37" t="s">
        <v>158</v>
      </c>
      <c r="B196" s="47" t="s">
        <v>307</v>
      </c>
    </row>
    <row r="197" spans="1:2" s="16" customFormat="1" ht="44.1" customHeight="1" x14ac:dyDescent="0.25">
      <c r="A197" s="37" t="s">
        <v>310</v>
      </c>
      <c r="B197" s="34" t="s">
        <v>386</v>
      </c>
    </row>
    <row r="198" spans="1:2" s="16" customFormat="1" ht="44.1" customHeight="1" x14ac:dyDescent="0.25">
      <c r="A198" s="37" t="s">
        <v>23</v>
      </c>
      <c r="B198" s="34" t="s">
        <v>466</v>
      </c>
    </row>
    <row r="199" spans="1:2" s="16" customFormat="1" ht="44.1" customHeight="1" x14ac:dyDescent="0.25">
      <c r="A199" s="37" t="s">
        <v>24</v>
      </c>
      <c r="B199" s="34" t="s">
        <v>303</v>
      </c>
    </row>
    <row r="200" spans="1:2" s="16" customFormat="1" ht="44.1" customHeight="1" x14ac:dyDescent="0.25">
      <c r="A200" s="40" t="s">
        <v>27</v>
      </c>
      <c r="B200" s="36" t="s">
        <v>304</v>
      </c>
    </row>
    <row r="201" spans="1:2" s="16" customFormat="1" ht="24.9" customHeight="1" thickBot="1" x14ac:dyDescent="0.3">
      <c r="A201" s="590" t="s">
        <v>406</v>
      </c>
      <c r="B201" s="590"/>
    </row>
    <row r="202" spans="1:2" s="16" customFormat="1" ht="24.9" customHeight="1" thickBot="1" x14ac:dyDescent="0.3">
      <c r="A202" s="600" t="s">
        <v>570</v>
      </c>
      <c r="B202" s="582"/>
    </row>
    <row r="203" spans="1:2" s="16" customFormat="1" ht="24.9" customHeight="1" x14ac:dyDescent="0.25">
      <c r="A203" s="601" t="s">
        <v>406</v>
      </c>
      <c r="B203" s="602"/>
    </row>
    <row r="204" spans="1:2" s="16" customFormat="1" ht="24.9" customHeight="1" x14ac:dyDescent="0.25">
      <c r="A204" s="242" t="s">
        <v>326</v>
      </c>
      <c r="B204" s="243" t="s">
        <v>276</v>
      </c>
    </row>
    <row r="205" spans="1:2" s="16" customFormat="1" ht="44.1" customHeight="1" x14ac:dyDescent="0.25">
      <c r="A205" s="37" t="s">
        <v>25</v>
      </c>
      <c r="B205" s="47" t="s">
        <v>382</v>
      </c>
    </row>
    <row r="206" spans="1:2" s="28" customFormat="1" ht="44.1" customHeight="1" x14ac:dyDescent="0.25">
      <c r="A206" s="37" t="s">
        <v>311</v>
      </c>
      <c r="B206" s="38" t="s">
        <v>100</v>
      </c>
    </row>
    <row r="207" spans="1:2" s="29" customFormat="1" ht="44.1" customHeight="1" x14ac:dyDescent="0.25">
      <c r="A207" s="37" t="s">
        <v>72</v>
      </c>
      <c r="B207" s="39" t="s">
        <v>371</v>
      </c>
    </row>
    <row r="208" spans="1:2" s="16" customFormat="1" ht="44.1" customHeight="1" x14ac:dyDescent="0.25">
      <c r="A208" s="37" t="s">
        <v>92</v>
      </c>
      <c r="B208" s="39" t="s">
        <v>312</v>
      </c>
    </row>
    <row r="209" spans="1:2" s="27" customFormat="1" ht="44.1" customHeight="1" x14ac:dyDescent="0.25">
      <c r="A209" s="37" t="s">
        <v>37</v>
      </c>
      <c r="B209" s="47" t="s">
        <v>84</v>
      </c>
    </row>
    <row r="210" spans="1:2" s="16" customFormat="1" ht="44.1" customHeight="1" x14ac:dyDescent="0.25">
      <c r="A210" s="37" t="s">
        <v>38</v>
      </c>
      <c r="B210" s="34" t="s">
        <v>390</v>
      </c>
    </row>
    <row r="211" spans="1:2" s="16" customFormat="1" ht="44.1" customHeight="1" x14ac:dyDescent="0.25">
      <c r="A211" s="37" t="s">
        <v>73</v>
      </c>
      <c r="B211" s="34" t="s">
        <v>185</v>
      </c>
    </row>
    <row r="212" spans="1:2" s="16" customFormat="1" ht="44.1" customHeight="1" x14ac:dyDescent="0.25">
      <c r="A212" s="37" t="s">
        <v>339</v>
      </c>
      <c r="B212" s="47" t="s">
        <v>61</v>
      </c>
    </row>
    <row r="213" spans="1:2" s="16" customFormat="1" ht="44.1" customHeight="1" x14ac:dyDescent="0.25">
      <c r="A213" s="37" t="s">
        <v>40</v>
      </c>
      <c r="B213" s="34" t="s">
        <v>340</v>
      </c>
    </row>
    <row r="214" spans="1:2" s="16" customFormat="1" ht="44.1" customHeight="1" x14ac:dyDescent="0.25">
      <c r="A214" s="37" t="s">
        <v>41</v>
      </c>
      <c r="B214" s="34" t="s">
        <v>341</v>
      </c>
    </row>
    <row r="215" spans="1:2" s="16" customFormat="1" ht="44.1" customHeight="1" x14ac:dyDescent="0.25">
      <c r="A215" s="37" t="s">
        <v>74</v>
      </c>
      <c r="B215" s="38" t="s">
        <v>96</v>
      </c>
    </row>
    <row r="216" spans="1:2" s="16" customFormat="1" ht="44.1" customHeight="1" x14ac:dyDescent="0.25">
      <c r="A216" s="37" t="s">
        <v>93</v>
      </c>
      <c r="B216" s="39" t="s">
        <v>370</v>
      </c>
    </row>
    <row r="217" spans="1:2" s="16" customFormat="1" ht="44.1" customHeight="1" x14ac:dyDescent="0.25">
      <c r="A217" s="40" t="s">
        <v>203</v>
      </c>
      <c r="B217" s="41" t="s">
        <v>97</v>
      </c>
    </row>
    <row r="218" spans="1:2" s="16" customFormat="1" ht="24.9" customHeight="1" thickBot="1" x14ac:dyDescent="0.3">
      <c r="A218" s="590" t="s">
        <v>406</v>
      </c>
      <c r="B218" s="591"/>
    </row>
    <row r="219" spans="1:2" s="16" customFormat="1" ht="24.9" customHeight="1" thickBot="1" x14ac:dyDescent="0.3">
      <c r="A219" s="600" t="s">
        <v>571</v>
      </c>
      <c r="B219" s="582"/>
    </row>
    <row r="220" spans="1:2" s="26" customFormat="1" ht="24.9" customHeight="1" x14ac:dyDescent="0.35">
      <c r="A220" s="601" t="s">
        <v>406</v>
      </c>
      <c r="B220" s="602"/>
    </row>
    <row r="221" spans="1:2" s="16" customFormat="1" ht="24.9" customHeight="1" x14ac:dyDescent="0.25">
      <c r="A221" s="242" t="s">
        <v>326</v>
      </c>
      <c r="B221" s="243" t="s">
        <v>276</v>
      </c>
    </row>
    <row r="222" spans="1:2" s="27" customFormat="1" ht="44.1" customHeight="1" x14ac:dyDescent="0.25">
      <c r="A222" s="37" t="s">
        <v>91</v>
      </c>
      <c r="B222" s="47" t="s">
        <v>382</v>
      </c>
    </row>
    <row r="223" spans="1:2" s="16" customFormat="1" ht="44.1" customHeight="1" x14ac:dyDescent="0.25">
      <c r="A223" s="37" t="s">
        <v>80</v>
      </c>
      <c r="B223" s="38" t="s">
        <v>83</v>
      </c>
    </row>
    <row r="224" spans="1:2" s="16" customFormat="1" ht="44.1" customHeight="1" x14ac:dyDescent="0.25">
      <c r="A224" s="37" t="s">
        <v>91</v>
      </c>
      <c r="B224" s="38" t="s">
        <v>82</v>
      </c>
    </row>
    <row r="225" spans="1:2" s="16" customFormat="1" ht="44.1" customHeight="1" x14ac:dyDescent="0.25">
      <c r="A225" s="37" t="s">
        <v>26</v>
      </c>
      <c r="B225" s="34" t="s">
        <v>473</v>
      </c>
    </row>
    <row r="226" spans="1:2" s="16" customFormat="1" ht="44.1" customHeight="1" x14ac:dyDescent="0.25">
      <c r="A226" s="37" t="s">
        <v>37</v>
      </c>
      <c r="B226" s="47" t="s">
        <v>84</v>
      </c>
    </row>
    <row r="227" spans="1:2" s="16" customFormat="1" ht="44.1" customHeight="1" x14ac:dyDescent="0.25">
      <c r="A227" s="37" t="s">
        <v>38</v>
      </c>
      <c r="B227" s="34" t="s">
        <v>184</v>
      </c>
    </row>
    <row r="228" spans="1:2" s="16" customFormat="1" ht="44.1" customHeight="1" x14ac:dyDescent="0.25">
      <c r="A228" s="37" t="s">
        <v>68</v>
      </c>
      <c r="B228" s="47" t="s">
        <v>95</v>
      </c>
    </row>
    <row r="229" spans="1:2" s="16" customFormat="1" ht="44.1" customHeight="1" x14ac:dyDescent="0.25">
      <c r="A229" s="45" t="s">
        <v>313</v>
      </c>
      <c r="B229" s="38" t="s">
        <v>94</v>
      </c>
    </row>
    <row r="230" spans="1:2" s="16" customFormat="1" ht="44.1" customHeight="1" x14ac:dyDescent="0.25">
      <c r="A230" s="37" t="s">
        <v>70</v>
      </c>
      <c r="B230" s="38" t="s">
        <v>98</v>
      </c>
    </row>
    <row r="231" spans="1:2" s="16" customFormat="1" ht="44.1" customHeight="1" x14ac:dyDescent="0.25">
      <c r="A231" s="40" t="s">
        <v>203</v>
      </c>
      <c r="B231" s="41" t="s">
        <v>97</v>
      </c>
    </row>
    <row r="232" spans="1:2" s="16" customFormat="1" ht="24.9" customHeight="1" thickBot="1" x14ac:dyDescent="0.3">
      <c r="A232" s="590" t="s">
        <v>406</v>
      </c>
      <c r="B232" s="591"/>
    </row>
    <row r="233" spans="1:2" s="16" customFormat="1" ht="24.9" customHeight="1" thickBot="1" x14ac:dyDescent="0.3">
      <c r="A233" s="600" t="s">
        <v>572</v>
      </c>
      <c r="B233" s="582"/>
    </row>
    <row r="234" spans="1:2" s="16" customFormat="1" ht="24.9" customHeight="1" x14ac:dyDescent="0.25">
      <c r="A234" s="609" t="s">
        <v>406</v>
      </c>
      <c r="B234" s="610"/>
    </row>
    <row r="235" spans="1:2" s="16" customFormat="1" ht="24.9" customHeight="1" x14ac:dyDescent="0.25">
      <c r="A235" s="242" t="s">
        <v>326</v>
      </c>
      <c r="B235" s="243" t="s">
        <v>276</v>
      </c>
    </row>
    <row r="236" spans="1:2" s="16" customFormat="1" ht="44.1" customHeight="1" x14ac:dyDescent="0.25">
      <c r="A236" s="37" t="s">
        <v>25</v>
      </c>
      <c r="B236" s="47" t="s">
        <v>382</v>
      </c>
    </row>
    <row r="237" spans="1:2" s="16" customFormat="1" ht="44.1" customHeight="1" x14ac:dyDescent="0.25">
      <c r="A237" s="37" t="s">
        <v>147</v>
      </c>
      <c r="B237" s="47" t="s">
        <v>168</v>
      </c>
    </row>
    <row r="238" spans="1:2" s="16" customFormat="1" ht="44.1" customHeight="1" x14ac:dyDescent="0.25">
      <c r="A238" s="37" t="s">
        <v>208</v>
      </c>
      <c r="B238" s="47" t="s">
        <v>6</v>
      </c>
    </row>
    <row r="239" spans="1:2" s="16" customFormat="1" ht="44.1" customHeight="1" x14ac:dyDescent="0.25">
      <c r="A239" s="37" t="s">
        <v>154</v>
      </c>
      <c r="B239" s="47" t="s">
        <v>391</v>
      </c>
    </row>
    <row r="240" spans="1:2" s="26" customFormat="1" ht="44.1" customHeight="1" x14ac:dyDescent="0.35">
      <c r="A240" s="37" t="s">
        <v>37</v>
      </c>
      <c r="B240" s="47" t="s">
        <v>186</v>
      </c>
    </row>
    <row r="241" spans="1:2" s="16" customFormat="1" ht="65.099999999999994" customHeight="1" x14ac:dyDescent="0.25">
      <c r="A241" s="37" t="s">
        <v>38</v>
      </c>
      <c r="B241" s="34" t="s">
        <v>187</v>
      </c>
    </row>
    <row r="242" spans="1:2" s="27" customFormat="1" ht="44.1" customHeight="1" x14ac:dyDescent="0.25">
      <c r="A242" s="37" t="s">
        <v>64</v>
      </c>
      <c r="B242" s="47" t="s">
        <v>392</v>
      </c>
    </row>
    <row r="243" spans="1:2" s="16" customFormat="1" ht="44.1" customHeight="1" x14ac:dyDescent="0.25">
      <c r="A243" s="37" t="s">
        <v>316</v>
      </c>
      <c r="B243" s="47" t="s">
        <v>317</v>
      </c>
    </row>
    <row r="244" spans="1:2" s="16" customFormat="1" ht="44.1" customHeight="1" x14ac:dyDescent="0.25">
      <c r="A244" s="37" t="s">
        <v>302</v>
      </c>
      <c r="B244" s="34" t="s">
        <v>318</v>
      </c>
    </row>
    <row r="245" spans="1:2" s="16" customFormat="1" ht="44.1" customHeight="1" x14ac:dyDescent="0.25">
      <c r="A245" s="37" t="s">
        <v>204</v>
      </c>
      <c r="B245" s="34" t="s">
        <v>465</v>
      </c>
    </row>
    <row r="246" spans="1:2" s="16" customFormat="1" ht="44.1" customHeight="1" x14ac:dyDescent="0.25">
      <c r="A246" s="37" t="s">
        <v>65</v>
      </c>
      <c r="B246" s="34" t="s">
        <v>319</v>
      </c>
    </row>
    <row r="247" spans="1:2" s="16" customFormat="1" ht="44.1" customHeight="1" x14ac:dyDescent="0.25">
      <c r="A247" s="37" t="s">
        <v>27</v>
      </c>
      <c r="B247" s="34" t="s">
        <v>320</v>
      </c>
    </row>
    <row r="248" spans="1:2" s="16" customFormat="1" ht="44.1" customHeight="1" x14ac:dyDescent="0.25">
      <c r="A248" s="40" t="s">
        <v>165</v>
      </c>
      <c r="B248" s="36" t="s">
        <v>321</v>
      </c>
    </row>
    <row r="249" spans="1:2" s="16" customFormat="1" ht="24.9" customHeight="1" thickBot="1" x14ac:dyDescent="0.3">
      <c r="A249" s="590" t="s">
        <v>406</v>
      </c>
      <c r="B249" s="591"/>
    </row>
    <row r="250" spans="1:2" s="16" customFormat="1" ht="24.9" customHeight="1" thickBot="1" x14ac:dyDescent="0.3">
      <c r="A250" s="585" t="s">
        <v>576</v>
      </c>
      <c r="B250" s="586"/>
    </row>
    <row r="251" spans="1:2" s="16" customFormat="1" ht="24.9" customHeight="1" x14ac:dyDescent="0.25">
      <c r="A251" s="611" t="s">
        <v>369</v>
      </c>
      <c r="B251" s="612"/>
    </row>
    <row r="252" spans="1:2" s="16" customFormat="1" ht="24.9" customHeight="1" x14ac:dyDescent="0.25">
      <c r="A252" s="242" t="s">
        <v>287</v>
      </c>
      <c r="B252" s="243" t="s">
        <v>276</v>
      </c>
    </row>
    <row r="253" spans="1:2" s="16" customFormat="1" ht="44.1" customHeight="1" x14ac:dyDescent="0.25">
      <c r="A253" s="37" t="s">
        <v>325</v>
      </c>
      <c r="B253" s="34" t="s">
        <v>324</v>
      </c>
    </row>
    <row r="254" spans="1:2" s="16" customFormat="1" ht="44.1" customHeight="1" x14ac:dyDescent="0.25">
      <c r="A254" s="37" t="s">
        <v>223</v>
      </c>
      <c r="B254" s="47" t="s">
        <v>323</v>
      </c>
    </row>
    <row r="255" spans="1:2" s="16" customFormat="1" ht="44.1" customHeight="1" x14ac:dyDescent="0.25">
      <c r="A255" s="37" t="s">
        <v>138</v>
      </c>
      <c r="B255" s="47" t="s">
        <v>463</v>
      </c>
    </row>
    <row r="256" spans="1:2" s="29" customFormat="1" ht="44.1" customHeight="1" x14ac:dyDescent="0.25">
      <c r="A256" s="37" t="s">
        <v>23</v>
      </c>
      <c r="B256" s="47" t="s">
        <v>464</v>
      </c>
    </row>
    <row r="257" spans="1:2" s="16" customFormat="1" ht="44.1" customHeight="1" x14ac:dyDescent="0.25">
      <c r="A257" s="40" t="s">
        <v>205</v>
      </c>
      <c r="B257" s="56" t="s">
        <v>614</v>
      </c>
    </row>
    <row r="258" spans="1:2" s="27" customFormat="1" ht="24.9" customHeight="1" thickBot="1" x14ac:dyDescent="0.3">
      <c r="A258" s="613" t="s">
        <v>406</v>
      </c>
      <c r="B258" s="614"/>
    </row>
    <row r="259" spans="1:2" s="16" customFormat="1" ht="24.9" customHeight="1" thickBot="1" x14ac:dyDescent="0.3">
      <c r="A259" s="585" t="s">
        <v>577</v>
      </c>
      <c r="B259" s="586"/>
    </row>
    <row r="260" spans="1:2" s="16" customFormat="1" ht="24.9" customHeight="1" x14ac:dyDescent="0.25">
      <c r="A260" s="606" t="s">
        <v>406</v>
      </c>
      <c r="B260" s="596"/>
    </row>
    <row r="261" spans="1:2" s="16" customFormat="1" ht="24.9" customHeight="1" x14ac:dyDescent="0.25">
      <c r="A261" s="242" t="s">
        <v>326</v>
      </c>
      <c r="B261" s="243" t="s">
        <v>276</v>
      </c>
    </row>
    <row r="262" spans="1:2" s="16" customFormat="1" ht="44.1" customHeight="1" x14ac:dyDescent="0.25">
      <c r="A262" s="37" t="s">
        <v>232</v>
      </c>
      <c r="B262" s="47" t="s">
        <v>398</v>
      </c>
    </row>
    <row r="263" spans="1:2" s="16" customFormat="1" ht="44.1" customHeight="1" x14ac:dyDescent="0.25">
      <c r="A263" s="37" t="s">
        <v>233</v>
      </c>
      <c r="B263" s="47" t="s">
        <v>234</v>
      </c>
    </row>
    <row r="264" spans="1:2" s="16" customFormat="1" ht="44.1" customHeight="1" x14ac:dyDescent="0.25">
      <c r="A264" s="37" t="s">
        <v>149</v>
      </c>
      <c r="B264" s="47" t="s">
        <v>235</v>
      </c>
    </row>
    <row r="265" spans="1:2" s="16" customFormat="1" ht="44.1" customHeight="1" x14ac:dyDescent="0.25">
      <c r="A265" s="37" t="s">
        <v>160</v>
      </c>
      <c r="B265" s="47" t="s">
        <v>396</v>
      </c>
    </row>
    <row r="266" spans="1:2" s="16" customFormat="1" ht="44.1" customHeight="1" x14ac:dyDescent="0.25">
      <c r="A266" s="37" t="s">
        <v>215</v>
      </c>
      <c r="B266" s="57" t="s">
        <v>397</v>
      </c>
    </row>
    <row r="267" spans="1:2" s="16" customFormat="1" ht="44.1" customHeight="1" x14ac:dyDescent="0.25">
      <c r="A267" s="40" t="s">
        <v>161</v>
      </c>
      <c r="B267" s="58" t="s">
        <v>306</v>
      </c>
    </row>
    <row r="268" spans="1:2" s="16" customFormat="1" ht="44.1" customHeight="1" x14ac:dyDescent="0.25">
      <c r="A268" s="59" t="s">
        <v>394</v>
      </c>
      <c r="B268" s="58" t="s">
        <v>306</v>
      </c>
    </row>
    <row r="269" spans="1:2" s="16" customFormat="1" ht="44.1" customHeight="1" x14ac:dyDescent="0.25">
      <c r="A269" s="59" t="s">
        <v>395</v>
      </c>
      <c r="B269" s="58" t="s">
        <v>306</v>
      </c>
    </row>
    <row r="270" spans="1:2" s="16" customFormat="1" ht="44.1" customHeight="1" x14ac:dyDescent="0.25">
      <c r="A270" s="59" t="s">
        <v>393</v>
      </c>
      <c r="B270" s="60" t="s">
        <v>414</v>
      </c>
    </row>
    <row r="271" spans="1:2" ht="15" x14ac:dyDescent="0.25">
      <c r="A271" s="608" t="s">
        <v>468</v>
      </c>
      <c r="B271" s="608"/>
    </row>
  </sheetData>
  <sheetProtection algorithmName="SHA-512" hashValue="TtCeH1hOW8QIFn8TNTPP/VcyGtWRqprWl5YVuqoSIBsaZJRKvK2Lkh3SZrMNMQMlfHNk637bisv9jUyK5S0TXw==" saltValue="GTT/rr7Vtg48OZVAuCvNLA==" spinCount="100000" sheet="1" objects="1" scenarios="1"/>
  <mergeCells count="51">
    <mergeCell ref="A32:B32"/>
    <mergeCell ref="A152:B152"/>
    <mergeCell ref="A271:B271"/>
    <mergeCell ref="A259:B259"/>
    <mergeCell ref="A260:B260"/>
    <mergeCell ref="A249:B249"/>
    <mergeCell ref="A232:B232"/>
    <mergeCell ref="A220:B220"/>
    <mergeCell ref="A233:B233"/>
    <mergeCell ref="A234:B234"/>
    <mergeCell ref="A250:B250"/>
    <mergeCell ref="A251:B251"/>
    <mergeCell ref="A258:B258"/>
    <mergeCell ref="A219:B219"/>
    <mergeCell ref="A109:B109"/>
    <mergeCell ref="A132:B132"/>
    <mergeCell ref="A202:B202"/>
    <mergeCell ref="A203:B203"/>
    <mergeCell ref="A131:B131"/>
    <mergeCell ref="A173:B173"/>
    <mergeCell ref="A218:B218"/>
    <mergeCell ref="A187:B187"/>
    <mergeCell ref="A201:B201"/>
    <mergeCell ref="A153:B153"/>
    <mergeCell ref="A154:B154"/>
    <mergeCell ref="A133:B133"/>
    <mergeCell ref="A174:B174"/>
    <mergeCell ref="A175:B175"/>
    <mergeCell ref="A188:B188"/>
    <mergeCell ref="A189:B189"/>
    <mergeCell ref="A26:B26"/>
    <mergeCell ref="A1:B1"/>
    <mergeCell ref="A2:B2"/>
    <mergeCell ref="A3:B3"/>
    <mergeCell ref="A4:B4"/>
    <mergeCell ref="A9:B9"/>
    <mergeCell ref="A108:B108"/>
    <mergeCell ref="A33:B33"/>
    <mergeCell ref="A34:B34"/>
    <mergeCell ref="A50:B50"/>
    <mergeCell ref="A51:B51"/>
    <mergeCell ref="A52:B52"/>
    <mergeCell ref="A53:B53"/>
    <mergeCell ref="A54:B54"/>
    <mergeCell ref="A75:B75"/>
    <mergeCell ref="A76:B76"/>
    <mergeCell ref="A93:B93"/>
    <mergeCell ref="A94:B94"/>
    <mergeCell ref="A74:B74"/>
    <mergeCell ref="A92:B92"/>
    <mergeCell ref="A107:B107"/>
  </mergeCells>
  <dataValidations count="1">
    <dataValidation allowBlank="1" showErrorMessage="1" prompt="This excel workbook has been created accessibly to the best of our ability.  There are 15 sets of instructions on this page. There are 15 work sheets. For guidance contact your program representative. " sqref="A1:B1" xr:uid="{00000000-0002-0000-0100-000000000000}"/>
  </dataValidations>
  <hyperlinks>
    <hyperlink ref="A51" location="'Auth Agent Contact Information'!A1" display="Auth. Agent Contact Information" xr:uid="{00000000-0004-0000-0100-000000000000}"/>
    <hyperlink ref="A33" location="Facesheet!A1" display="Grant Subaward Face Sheet" xr:uid="{00000000-0004-0000-0100-000001000000}"/>
    <hyperlink ref="A108" location="Equipment!A1" display="Equipment" xr:uid="{00000000-0004-0000-0100-000002000000}"/>
    <hyperlink ref="B113" r:id="rId1" tooltip="FEMA Authorized Equipment List (AEL)" display="https://www.fema.gov/authorized-equipment-list" xr:uid="{00000000-0004-0000-0100-000003000000}"/>
    <hyperlink ref="B140" r:id="rId2" tooltip=" CSTI Tracking Number Request Form" xr:uid="{00000000-0004-0000-0100-000004000000}"/>
    <hyperlink ref="A53:B53" location="'Project Ledger'!A1" tooltip="Section 4: Project Ledger" display="Section 4:  PROJECT LEDGER" xr:uid="{00000000-0004-0000-0100-000005000000}"/>
    <hyperlink ref="A75:B75" location="Planning!A1" tooltip="Section 5: Planning" display="Section 5:  PLANNING" xr:uid="{00000000-0004-0000-0100-000006000000}"/>
    <hyperlink ref="A93:B93" location="Organization!A1" tooltip="Section 6:  ORGANIZATION" display="Section 6:  ORGANIZATION" xr:uid="{00000000-0004-0000-0100-000007000000}"/>
    <hyperlink ref="A132:B132" location="Training!A1" tooltip="Section 8: Training" display="Section 8:  TRAINING" xr:uid="{00000000-0004-0000-0100-000008000000}"/>
    <hyperlink ref="A188:B188" location="'Indirect Costs'!A1" tooltip="Section 11:  INDIRECT COST" display="Section 11:  INDIRECT COST" xr:uid="{00000000-0004-0000-0100-000009000000}"/>
    <hyperlink ref="A202:B202" location="'Consultant-Contractor'!A1" tooltip="Section 12:  CONSULTANT / CONTRACTOR" display="Section 12:  CONSULTANT / CONTRACTOR" xr:uid="{00000000-0004-0000-0100-00000A000000}"/>
    <hyperlink ref="A219:B219" location="Personnel!A1" tooltip="Section 13:  PERSONNEL" display="Section 13:  PERSONNEL" xr:uid="{00000000-0004-0000-0100-00000B000000}"/>
    <hyperlink ref="A233:B233" location="Match!A1" tooltip="Section 14:  MATCH" display="Section 14:  MATCH" xr:uid="{00000000-0004-0000-0100-00000C000000}"/>
    <hyperlink ref="A250:B250" location="'AA Approval'!A1" tooltip="Section 15:  AUTHORIZED AGENT" display="Section 15:  AUTHORIZED AGENT" xr:uid="{00000000-0004-0000-0100-00000D000000}"/>
    <hyperlink ref="A259:B259" location="ICR!A1" tooltip="Section 16: ICR Summary" display="Section 16:  ICR SUMMARY" xr:uid="{00000000-0004-0000-0100-00000E000000}"/>
    <hyperlink ref="A33:B33" location="Facesheet!A1" tooltip="Grant Subaward Face Sheet" display="Section 2:   GRANT SUBAWARD FACE SHEET" xr:uid="{00000000-0004-0000-0100-00000F000000}"/>
    <hyperlink ref="A51:B51" location="'AA Info'!A1" tooltip="Section 3:  AUTHORIZED AGENT CONTACT INFORMATION" display="Section 3:  AUTHORIZED AGENT CONTACT INFORMATION" xr:uid="{00000000-0004-0000-0100-000010000000}"/>
    <hyperlink ref="A108:B108" location="Equipment!A1" tooltip="Section 7:  EQUIPMENT" display="Section 7:  EQUIPMENT" xr:uid="{00000000-0004-0000-0100-000011000000}"/>
    <hyperlink ref="A174:B174" location="'M&amp;A'!A1" tooltip="Section 10:  M&amp;A" display="Section 10:  M&amp;A" xr:uid="{00000000-0004-0000-0100-000012000000}"/>
    <hyperlink ref="A153:B153" location="Exercise!A1" tooltip="Section 9: Exercise" display="Section 9:  EXERCISE" xr:uid="{00000000-0004-0000-0100-000013000000}"/>
    <hyperlink ref="B164" r:id="rId3" tooltip="Email AAR/IP to hseep@fema.dhs.gov" xr:uid="{00000000-0004-0000-0100-000014000000}"/>
    <hyperlink ref="B37" r:id="rId4" display="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Unique Entity Identifier Update | GSA." xr:uid="{00000000-0004-0000-0100-000015000000}"/>
    <hyperlink ref="B39" r:id="rId5" display="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Unique Entity Identifier Update | GSA." xr:uid="{00000000-0004-0000-0100-000016000000}"/>
  </hyperlinks>
  <printOptions horizontalCentered="1"/>
  <pageMargins left="0.15" right="0.15" top="0.5" bottom="0.5" header="0.15" footer="0.15"/>
  <pageSetup scale="46" fitToHeight="0" orientation="portrait" r:id="rId6"/>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rowBreaks count="5" manualBreakCount="5">
    <brk id="32" max="16383" man="1"/>
    <brk id="74" max="16383" man="1"/>
    <brk id="131" max="16383" man="1"/>
    <brk id="187" max="1" man="1"/>
    <brk id="232" max="1" man="1"/>
  </rowBreaks>
  <tableParts count="17">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acesheet">
    <tabColor theme="8" tint="0.39997558519241921"/>
    <pageSetUpPr fitToPage="1"/>
  </sheetPr>
  <dimension ref="A1:L106"/>
  <sheetViews>
    <sheetView showGridLines="0" showZeros="0" tabSelected="1" zoomScale="70" zoomScaleNormal="70" zoomScaleSheetLayoutView="55" zoomScalePageLayoutView="60" workbookViewId="0">
      <selection sqref="A1:J1"/>
    </sheetView>
  </sheetViews>
  <sheetFormatPr defaultColWidth="0" defaultRowHeight="13.2" zeroHeight="1" x14ac:dyDescent="0.25"/>
  <cols>
    <col min="1" max="1" width="13.33203125" style="356" customWidth="1"/>
    <col min="2" max="2" width="12.6640625" style="356" customWidth="1"/>
    <col min="3" max="3" width="14.6640625" style="356" customWidth="1"/>
    <col min="4" max="4" width="22.33203125" style="356" customWidth="1"/>
    <col min="5" max="5" width="22.109375" style="356" customWidth="1"/>
    <col min="6" max="6" width="22.33203125" style="356" customWidth="1"/>
    <col min="7" max="7" width="23.5546875" style="356" customWidth="1"/>
    <col min="8" max="8" width="24.88671875" style="356" customWidth="1"/>
    <col min="9" max="9" width="22.6640625" style="356" customWidth="1"/>
    <col min="10" max="10" width="24" style="356" customWidth="1"/>
    <col min="11" max="12" width="0.33203125" style="356" customWidth="1"/>
    <col min="13" max="16384" width="10.6640625" style="356" hidden="1"/>
  </cols>
  <sheetData>
    <row r="1" spans="1:10" ht="32.25" customHeight="1" x14ac:dyDescent="0.25">
      <c r="A1" s="655" t="s">
        <v>140</v>
      </c>
      <c r="B1" s="655"/>
      <c r="C1" s="655"/>
      <c r="D1" s="655"/>
      <c r="E1" s="655"/>
      <c r="F1" s="655"/>
      <c r="G1" s="655"/>
      <c r="H1" s="655"/>
      <c r="I1" s="655"/>
      <c r="J1" s="655"/>
    </row>
    <row r="2" spans="1:10" ht="23.25" customHeight="1" x14ac:dyDescent="0.25">
      <c r="A2" s="656" t="s">
        <v>141</v>
      </c>
      <c r="B2" s="656"/>
      <c r="C2" s="657"/>
      <c r="D2" s="657"/>
      <c r="E2" s="404" t="s">
        <v>124</v>
      </c>
      <c r="F2" s="357"/>
      <c r="G2" s="404" t="s">
        <v>342</v>
      </c>
      <c r="H2" s="358"/>
      <c r="I2" s="404" t="s">
        <v>143</v>
      </c>
      <c r="J2" s="252" t="s">
        <v>615</v>
      </c>
    </row>
    <row r="3" spans="1:10" s="359" customFormat="1" ht="39.75" customHeight="1" x14ac:dyDescent="0.45">
      <c r="A3" s="658" t="s">
        <v>139</v>
      </c>
      <c r="B3" s="658"/>
      <c r="C3" s="658"/>
      <c r="D3" s="658"/>
      <c r="E3" s="658"/>
      <c r="F3" s="658"/>
      <c r="G3" s="658"/>
      <c r="H3" s="658"/>
      <c r="I3" s="658"/>
      <c r="J3" s="658"/>
    </row>
    <row r="4" spans="1:10" s="360" customFormat="1" ht="21" customHeight="1" x14ac:dyDescent="0.25">
      <c r="A4" s="659" t="s">
        <v>144</v>
      </c>
      <c r="B4" s="659"/>
      <c r="C4" s="659"/>
      <c r="D4" s="659"/>
      <c r="E4" s="659"/>
      <c r="F4" s="659"/>
      <c r="G4" s="659"/>
      <c r="H4" s="659"/>
      <c r="I4" s="659"/>
      <c r="J4" s="659"/>
    </row>
    <row r="5" spans="1:10" ht="27" customHeight="1" x14ac:dyDescent="0.25">
      <c r="A5" s="654" t="s">
        <v>145</v>
      </c>
      <c r="B5" s="654"/>
      <c r="C5" s="654"/>
      <c r="D5" s="654"/>
      <c r="E5" s="654"/>
      <c r="F5" s="654"/>
      <c r="G5" s="654"/>
      <c r="H5" s="654"/>
      <c r="I5" s="654"/>
      <c r="J5" s="654"/>
    </row>
    <row r="6" spans="1:10" s="362" customFormat="1" ht="28.5" customHeight="1" x14ac:dyDescent="0.3">
      <c r="A6" s="630" t="s">
        <v>146</v>
      </c>
      <c r="B6" s="630"/>
      <c r="C6" s="650"/>
      <c r="D6" s="650"/>
      <c r="E6" s="650"/>
      <c r="F6" s="650"/>
      <c r="G6" s="650"/>
      <c r="H6" s="361" t="s">
        <v>579</v>
      </c>
      <c r="I6" s="651"/>
      <c r="J6" s="651"/>
    </row>
    <row r="7" spans="1:10" s="362" customFormat="1" ht="34.5" customHeight="1" x14ac:dyDescent="0.3">
      <c r="A7" s="630" t="s">
        <v>86</v>
      </c>
      <c r="B7" s="630"/>
      <c r="C7" s="630"/>
      <c r="D7" s="652"/>
      <c r="E7" s="652"/>
      <c r="F7" s="652"/>
      <c r="G7" s="652"/>
      <c r="H7" s="361" t="s">
        <v>580</v>
      </c>
      <c r="I7" s="653"/>
      <c r="J7" s="653"/>
    </row>
    <row r="8" spans="1:10" s="363" customFormat="1" ht="34.5" customHeight="1" x14ac:dyDescent="0.3">
      <c r="A8" s="630" t="s">
        <v>343</v>
      </c>
      <c r="B8" s="630"/>
      <c r="C8" s="630"/>
      <c r="D8" s="630"/>
      <c r="E8" s="645"/>
      <c r="F8" s="645"/>
      <c r="G8" s="645"/>
      <c r="H8" s="646"/>
      <c r="I8" s="646"/>
      <c r="J8" s="9"/>
    </row>
    <row r="9" spans="1:10" ht="15.75" customHeight="1" x14ac:dyDescent="0.25">
      <c r="A9" s="647" t="s">
        <v>344</v>
      </c>
      <c r="B9" s="647"/>
      <c r="C9" s="647"/>
      <c r="D9" s="647"/>
      <c r="E9" s="647"/>
      <c r="F9" s="647"/>
      <c r="G9" s="647"/>
      <c r="H9" s="364" t="s">
        <v>345</v>
      </c>
      <c r="I9" s="364"/>
      <c r="J9" s="365" t="s">
        <v>346</v>
      </c>
    </row>
    <row r="10" spans="1:10" s="363" customFormat="1" ht="34.5" customHeight="1" x14ac:dyDescent="0.3">
      <c r="A10" s="641" t="s">
        <v>125</v>
      </c>
      <c r="B10" s="641"/>
      <c r="C10" s="641"/>
      <c r="D10" s="648"/>
      <c r="E10" s="648"/>
      <c r="F10" s="648"/>
      <c r="G10" s="648"/>
      <c r="H10" s="649"/>
      <c r="I10" s="649"/>
      <c r="J10" s="366"/>
    </row>
    <row r="11" spans="1:10" s="363" customFormat="1" ht="15.75" customHeight="1" x14ac:dyDescent="0.25">
      <c r="A11" s="634" t="s">
        <v>347</v>
      </c>
      <c r="B11" s="634"/>
      <c r="C11" s="634"/>
      <c r="D11" s="634"/>
      <c r="E11" s="634"/>
      <c r="F11" s="634"/>
      <c r="G11" s="634"/>
      <c r="H11" s="635" t="s">
        <v>348</v>
      </c>
      <c r="I11" s="635"/>
      <c r="J11" s="367" t="s">
        <v>346</v>
      </c>
    </row>
    <row r="12" spans="1:10" s="369" customFormat="1" ht="34.5" customHeight="1" x14ac:dyDescent="0.3">
      <c r="A12" s="636" t="s">
        <v>427</v>
      </c>
      <c r="B12" s="636"/>
      <c r="C12" s="636"/>
      <c r="D12" s="637" t="s">
        <v>581</v>
      </c>
      <c r="E12" s="637"/>
      <c r="F12" s="637"/>
      <c r="G12" s="638" t="s">
        <v>578</v>
      </c>
      <c r="H12" s="368">
        <v>44743</v>
      </c>
      <c r="I12" s="639" t="s">
        <v>372</v>
      </c>
      <c r="J12" s="84">
        <v>45473</v>
      </c>
    </row>
    <row r="13" spans="1:10" s="363" customFormat="1" ht="15.75" customHeight="1" x14ac:dyDescent="0.25">
      <c r="A13" s="640"/>
      <c r="B13" s="640"/>
      <c r="C13" s="640"/>
      <c r="D13" s="640"/>
      <c r="E13" s="640"/>
      <c r="F13" s="640"/>
      <c r="G13" s="638"/>
      <c r="H13" s="402" t="s">
        <v>349</v>
      </c>
      <c r="I13" s="639"/>
      <c r="J13" s="402" t="s">
        <v>426</v>
      </c>
    </row>
    <row r="14" spans="1:10" s="372" customFormat="1" ht="34.5" customHeight="1" x14ac:dyDescent="0.3">
      <c r="A14" s="641" t="s">
        <v>151</v>
      </c>
      <c r="B14" s="641"/>
      <c r="C14" s="641"/>
      <c r="D14" s="642" t="s">
        <v>449</v>
      </c>
      <c r="E14" s="642"/>
      <c r="F14" s="643" t="s">
        <v>373</v>
      </c>
      <c r="G14" s="643"/>
      <c r="H14" s="643"/>
      <c r="I14" s="370"/>
      <c r="J14" s="371" t="s">
        <v>192</v>
      </c>
    </row>
    <row r="15" spans="1:10" s="373" customFormat="1" ht="8.25" customHeight="1" x14ac:dyDescent="0.25">
      <c r="A15" s="644"/>
      <c r="B15" s="644"/>
      <c r="C15" s="644"/>
      <c r="D15" s="644"/>
      <c r="E15" s="644"/>
      <c r="F15" s="644"/>
      <c r="G15" s="644"/>
      <c r="H15" s="644"/>
      <c r="I15" s="644"/>
      <c r="J15" s="644"/>
    </row>
    <row r="16" spans="1:10" s="377" customFormat="1" ht="63.75" customHeight="1" x14ac:dyDescent="0.25">
      <c r="A16" s="374" t="s">
        <v>350</v>
      </c>
      <c r="B16" s="374" t="s">
        <v>14</v>
      </c>
      <c r="C16" s="374" t="s">
        <v>46</v>
      </c>
      <c r="D16" s="401" t="s">
        <v>351</v>
      </c>
      <c r="E16" s="401" t="s">
        <v>352</v>
      </c>
      <c r="F16" s="401" t="s">
        <v>353</v>
      </c>
      <c r="G16" s="375" t="s">
        <v>354</v>
      </c>
      <c r="H16" s="376" t="s">
        <v>355</v>
      </c>
      <c r="I16" s="375" t="s">
        <v>356</v>
      </c>
      <c r="J16" s="375" t="s">
        <v>582</v>
      </c>
    </row>
    <row r="17" spans="1:10" s="377" customFormat="1" ht="24.9" customHeight="1" x14ac:dyDescent="0.25">
      <c r="A17" s="378">
        <v>8</v>
      </c>
      <c r="B17" s="379">
        <v>2022</v>
      </c>
      <c r="C17" s="379" t="s">
        <v>58</v>
      </c>
      <c r="D17" s="380"/>
      <c r="E17" s="381"/>
      <c r="F17" s="355">
        <f>D17+E17</f>
        <v>0</v>
      </c>
      <c r="G17" s="382"/>
      <c r="H17" s="383"/>
      <c r="I17" s="355">
        <f>SUM(G17:H17)</f>
        <v>0</v>
      </c>
      <c r="J17" s="355">
        <f>F17+I17</f>
        <v>0</v>
      </c>
    </row>
    <row r="18" spans="1:10" s="377" customFormat="1" ht="24.9" customHeight="1" x14ac:dyDescent="0.25">
      <c r="A18" s="378">
        <v>9</v>
      </c>
      <c r="B18" s="379"/>
      <c r="C18" s="379"/>
      <c r="D18" s="384"/>
      <c r="E18" s="381"/>
      <c r="F18" s="355">
        <f>D18+E18</f>
        <v>0</v>
      </c>
      <c r="G18" s="385"/>
      <c r="H18" s="383"/>
      <c r="I18" s="355">
        <f>SUM(G18:H18)</f>
        <v>0</v>
      </c>
      <c r="J18" s="355">
        <f>F18+I18</f>
        <v>0</v>
      </c>
    </row>
    <row r="19" spans="1:10" s="377" customFormat="1" ht="24.9" customHeight="1" x14ac:dyDescent="0.25">
      <c r="A19" s="378">
        <v>10</v>
      </c>
      <c r="B19" s="379"/>
      <c r="C19" s="379"/>
      <c r="D19" s="384"/>
      <c r="E19" s="381"/>
      <c r="F19" s="355">
        <f>D19+E19</f>
        <v>0</v>
      </c>
      <c r="G19" s="382"/>
      <c r="H19" s="383"/>
      <c r="I19" s="355">
        <f>SUM(G19:H19)</f>
        <v>0</v>
      </c>
      <c r="J19" s="355">
        <f>F19+I19</f>
        <v>0</v>
      </c>
    </row>
    <row r="20" spans="1:10" s="377" customFormat="1" ht="24.9" customHeight="1" x14ac:dyDescent="0.25">
      <c r="A20" s="378">
        <v>11</v>
      </c>
      <c r="B20" s="379"/>
      <c r="C20" s="379"/>
      <c r="D20" s="384"/>
      <c r="E20" s="381"/>
      <c r="F20" s="355">
        <f>D20+E20</f>
        <v>0</v>
      </c>
      <c r="G20" s="382"/>
      <c r="H20" s="383"/>
      <c r="I20" s="355">
        <f>SUM(G20:H20)</f>
        <v>0</v>
      </c>
      <c r="J20" s="355">
        <f>F20+I20</f>
        <v>0</v>
      </c>
    </row>
    <row r="21" spans="1:10" s="377" customFormat="1" ht="24.9" customHeight="1" x14ac:dyDescent="0.25">
      <c r="A21" s="378">
        <v>12</v>
      </c>
      <c r="B21" s="379"/>
      <c r="C21" s="379"/>
      <c r="D21" s="386"/>
      <c r="E21" s="381"/>
      <c r="F21" s="355">
        <f>D21+E21</f>
        <v>0</v>
      </c>
      <c r="G21" s="382"/>
      <c r="H21" s="383"/>
      <c r="I21" s="355">
        <f>SUM(G21:H21)</f>
        <v>0</v>
      </c>
      <c r="J21" s="355">
        <f>F21+I21</f>
        <v>0</v>
      </c>
    </row>
    <row r="22" spans="1:10" ht="27.75" customHeight="1" x14ac:dyDescent="0.25">
      <c r="A22" s="387" t="s">
        <v>357</v>
      </c>
      <c r="B22" s="388" t="s">
        <v>25</v>
      </c>
      <c r="C22" s="389" t="s">
        <v>358</v>
      </c>
      <c r="D22" s="355">
        <f t="shared" ref="D22:J22" si="0">SUM(D17:D21)</f>
        <v>0</v>
      </c>
      <c r="E22" s="355">
        <f t="shared" si="0"/>
        <v>0</v>
      </c>
      <c r="F22" s="355">
        <f t="shared" si="0"/>
        <v>0</v>
      </c>
      <c r="G22" s="355">
        <f t="shared" si="0"/>
        <v>0</v>
      </c>
      <c r="H22" s="355">
        <f t="shared" si="0"/>
        <v>0</v>
      </c>
      <c r="I22" s="355">
        <f t="shared" si="0"/>
        <v>0</v>
      </c>
      <c r="J22" s="355">
        <f t="shared" si="0"/>
        <v>0</v>
      </c>
    </row>
    <row r="23" spans="1:10" ht="137.25" customHeight="1" x14ac:dyDescent="0.3">
      <c r="A23" s="636" t="s">
        <v>627</v>
      </c>
      <c r="B23" s="636"/>
      <c r="C23" s="636"/>
      <c r="D23" s="636"/>
      <c r="E23" s="636"/>
      <c r="F23" s="636"/>
      <c r="G23" s="636"/>
      <c r="H23" s="636"/>
      <c r="I23" s="636"/>
      <c r="J23" s="636"/>
    </row>
    <row r="24" spans="1:10" ht="94.5" customHeight="1" x14ac:dyDescent="0.25">
      <c r="A24" s="633" t="s">
        <v>628</v>
      </c>
      <c r="B24" s="633"/>
      <c r="C24" s="633"/>
      <c r="D24" s="633"/>
      <c r="E24" s="633"/>
      <c r="F24" s="633"/>
      <c r="G24" s="633"/>
      <c r="H24" s="633"/>
      <c r="I24" s="633"/>
      <c r="J24" s="633"/>
    </row>
    <row r="25" spans="1:10" ht="20.25" customHeight="1" x14ac:dyDescent="0.3">
      <c r="A25" s="623" t="s">
        <v>190</v>
      </c>
      <c r="B25" s="623"/>
      <c r="C25" s="623"/>
      <c r="D25" s="623"/>
      <c r="E25" s="623"/>
      <c r="F25" s="623"/>
      <c r="G25" s="623"/>
      <c r="H25" s="623"/>
      <c r="I25" s="623"/>
      <c r="J25" s="623"/>
    </row>
    <row r="26" spans="1:10" ht="34.5" customHeight="1" x14ac:dyDescent="0.25">
      <c r="A26" s="390" t="s">
        <v>47</v>
      </c>
      <c r="B26" s="624"/>
      <c r="C26" s="624"/>
      <c r="D26" s="624"/>
      <c r="E26" s="624"/>
      <c r="F26" s="403" t="s">
        <v>48</v>
      </c>
      <c r="G26" s="624"/>
      <c r="H26" s="624"/>
      <c r="I26" s="624"/>
      <c r="J26" s="624"/>
    </row>
    <row r="27" spans="1:10" ht="34.5" customHeight="1" x14ac:dyDescent="0.25">
      <c r="A27" s="625" t="s">
        <v>49</v>
      </c>
      <c r="B27" s="625"/>
      <c r="C27" s="625"/>
      <c r="D27" s="626"/>
      <c r="E27" s="626"/>
      <c r="F27" s="403" t="s">
        <v>50</v>
      </c>
      <c r="G27" s="627"/>
      <c r="H27" s="627"/>
      <c r="I27" s="391" t="s">
        <v>359</v>
      </c>
      <c r="J27" s="392"/>
    </row>
    <row r="28" spans="1:10" ht="34.5" customHeight="1" x14ac:dyDescent="0.35">
      <c r="A28" s="390" t="s">
        <v>51</v>
      </c>
      <c r="B28" s="390"/>
      <c r="C28" s="628"/>
      <c r="D28" s="628"/>
      <c r="E28" s="628"/>
      <c r="F28" s="628"/>
      <c r="G28" s="403" t="s">
        <v>21</v>
      </c>
      <c r="H28" s="629"/>
      <c r="I28" s="629"/>
      <c r="J28" s="629"/>
    </row>
    <row r="29" spans="1:10" ht="34.5" customHeight="1" x14ac:dyDescent="0.3">
      <c r="A29" s="630" t="s">
        <v>413</v>
      </c>
      <c r="B29" s="630"/>
      <c r="C29" s="630"/>
      <c r="D29" s="630"/>
      <c r="E29" s="631"/>
      <c r="F29" s="631"/>
      <c r="G29" s="632"/>
      <c r="H29" s="632"/>
      <c r="I29" s="632"/>
      <c r="J29" s="632"/>
    </row>
    <row r="30" spans="1:10" ht="5.25" customHeight="1" x14ac:dyDescent="0.3">
      <c r="A30" s="622"/>
      <c r="B30" s="622"/>
      <c r="C30" s="622"/>
      <c r="D30" s="622"/>
      <c r="E30" s="622"/>
      <c r="F30" s="622"/>
      <c r="G30" s="622"/>
      <c r="H30" s="622"/>
      <c r="I30" s="622"/>
      <c r="J30" s="622"/>
    </row>
    <row r="31" spans="1:10" ht="18.75" customHeight="1" x14ac:dyDescent="0.25">
      <c r="A31" s="617" t="s">
        <v>142</v>
      </c>
      <c r="B31" s="617"/>
      <c r="C31" s="617"/>
      <c r="D31" s="617"/>
      <c r="E31" s="617"/>
      <c r="F31" s="617"/>
      <c r="G31" s="617"/>
      <c r="H31" s="617"/>
      <c r="I31" s="617"/>
      <c r="J31" s="617"/>
    </row>
    <row r="32" spans="1:10" ht="21.75" customHeight="1" x14ac:dyDescent="0.25">
      <c r="A32" s="618" t="s">
        <v>52</v>
      </c>
      <c r="B32" s="618"/>
      <c r="C32" s="618"/>
      <c r="D32" s="618"/>
      <c r="E32" s="618"/>
      <c r="F32" s="618"/>
      <c r="G32" s="618"/>
      <c r="H32" s="618"/>
      <c r="I32" s="618"/>
      <c r="J32" s="618"/>
    </row>
    <row r="33" spans="1:10" ht="34.5" customHeight="1" x14ac:dyDescent="0.25">
      <c r="A33" s="619"/>
      <c r="B33" s="619"/>
      <c r="C33" s="619"/>
      <c r="D33" s="619"/>
      <c r="E33" s="619"/>
      <c r="F33" s="393"/>
      <c r="G33" s="619"/>
      <c r="H33" s="619"/>
      <c r="I33" s="619"/>
      <c r="J33" s="619"/>
    </row>
    <row r="34" spans="1:10" ht="15" x14ac:dyDescent="0.25">
      <c r="A34" s="620" t="s">
        <v>360</v>
      </c>
      <c r="B34" s="620"/>
      <c r="C34" s="620"/>
      <c r="D34" s="620"/>
      <c r="E34" s="394" t="s">
        <v>361</v>
      </c>
      <c r="F34" s="395"/>
      <c r="G34" s="621" t="s">
        <v>362</v>
      </c>
      <c r="H34" s="621"/>
      <c r="I34" s="621"/>
      <c r="J34" s="396" t="s">
        <v>361</v>
      </c>
    </row>
    <row r="35" spans="1:10" x14ac:dyDescent="0.25">
      <c r="A35" s="616"/>
      <c r="B35" s="616"/>
      <c r="C35" s="616"/>
      <c r="D35" s="616"/>
      <c r="E35" s="616"/>
      <c r="F35" s="616"/>
      <c r="G35" s="616"/>
      <c r="H35" s="616"/>
      <c r="I35" s="616"/>
      <c r="J35" s="616"/>
    </row>
    <row r="37" spans="1:10" ht="15" hidden="1" x14ac:dyDescent="0.25">
      <c r="C37" s="397"/>
    </row>
    <row r="39" spans="1:10" hidden="1" x14ac:dyDescent="0.25">
      <c r="D39" s="377"/>
    </row>
    <row r="40" spans="1:10" hidden="1" x14ac:dyDescent="0.25">
      <c r="D40" s="398" t="s">
        <v>58</v>
      </c>
      <c r="E40" s="398" t="s">
        <v>470</v>
      </c>
      <c r="F40" s="398"/>
    </row>
    <row r="41" spans="1:10" hidden="1" x14ac:dyDescent="0.25">
      <c r="D41" s="399">
        <f>SUMIF($C$17:$C$21,"EMPG",$E$17:$E$21)</f>
        <v>0</v>
      </c>
      <c r="E41" s="398">
        <f>SUMIF($C$17:$C$21,"EMPG-A",$E$17:$E$21)</f>
        <v>0</v>
      </c>
      <c r="F41" s="398"/>
    </row>
    <row r="42" spans="1:10" hidden="1" x14ac:dyDescent="0.25">
      <c r="D42" s="398"/>
      <c r="E42" s="398"/>
      <c r="F42" s="398"/>
    </row>
    <row r="49" spans="4:4" ht="12" hidden="1" customHeight="1" x14ac:dyDescent="0.25"/>
    <row r="56" spans="4:4" hidden="1" x14ac:dyDescent="0.25">
      <c r="D56" s="400"/>
    </row>
    <row r="106" spans="4:9" hidden="1" x14ac:dyDescent="0.25">
      <c r="D106" s="377"/>
      <c r="G106" s="377"/>
      <c r="H106" s="377"/>
      <c r="I106" s="377"/>
    </row>
  </sheetData>
  <sheetProtection password="FF80" sheet="1" objects="1" scenarios="1"/>
  <mergeCells count="51">
    <mergeCell ref="A5:J5"/>
    <mergeCell ref="A1:J1"/>
    <mergeCell ref="A2:B2"/>
    <mergeCell ref="C2:D2"/>
    <mergeCell ref="A3:J3"/>
    <mergeCell ref="A4:J4"/>
    <mergeCell ref="A6:B6"/>
    <mergeCell ref="C6:G6"/>
    <mergeCell ref="I6:J6"/>
    <mergeCell ref="A7:C7"/>
    <mergeCell ref="D7:G7"/>
    <mergeCell ref="I7:J7"/>
    <mergeCell ref="A8:D8"/>
    <mergeCell ref="E8:G8"/>
    <mergeCell ref="H8:I8"/>
    <mergeCell ref="A9:G9"/>
    <mergeCell ref="A10:C10"/>
    <mergeCell ref="D10:G10"/>
    <mergeCell ref="H10:I10"/>
    <mergeCell ref="A24:J24"/>
    <mergeCell ref="A11:G11"/>
    <mergeCell ref="H11:I11"/>
    <mergeCell ref="A12:C12"/>
    <mergeCell ref="D12:F12"/>
    <mergeCell ref="G12:G13"/>
    <mergeCell ref="I12:I13"/>
    <mergeCell ref="A13:F13"/>
    <mergeCell ref="A14:C14"/>
    <mergeCell ref="D14:E14"/>
    <mergeCell ref="F14:H14"/>
    <mergeCell ref="A15:J15"/>
    <mergeCell ref="A23:J23"/>
    <mergeCell ref="A30:J30"/>
    <mergeCell ref="A25:J25"/>
    <mergeCell ref="B26:E26"/>
    <mergeCell ref="G26:J26"/>
    <mergeCell ref="A27:C27"/>
    <mergeCell ref="D27:E27"/>
    <mergeCell ref="G27:H27"/>
    <mergeCell ref="C28:F28"/>
    <mergeCell ref="H28:J28"/>
    <mergeCell ref="A29:D29"/>
    <mergeCell ref="E29:F29"/>
    <mergeCell ref="G29:J29"/>
    <mergeCell ref="A35:J35"/>
    <mergeCell ref="A31:J31"/>
    <mergeCell ref="A32:J32"/>
    <mergeCell ref="A33:E33"/>
    <mergeCell ref="G33:J33"/>
    <mergeCell ref="A34:D34"/>
    <mergeCell ref="G34:I34"/>
  </mergeCells>
  <conditionalFormatting sqref="A17:A20">
    <cfRule type="expression" dxfId="483" priority="7" stopIfTrue="1">
      <formula>#REF!&gt;0</formula>
    </cfRule>
  </conditionalFormatting>
  <conditionalFormatting sqref="A21">
    <cfRule type="expression" dxfId="482" priority="6" stopIfTrue="1">
      <formula>#REF!&gt;0</formula>
    </cfRule>
  </conditionalFormatting>
  <conditionalFormatting sqref="G17">
    <cfRule type="expression" dxfId="481" priority="5" stopIfTrue="1">
      <formula>#REF!&gt;0</formula>
    </cfRule>
  </conditionalFormatting>
  <conditionalFormatting sqref="G18">
    <cfRule type="expression" dxfId="480" priority="4" stopIfTrue="1">
      <formula>#REF!&gt;0</formula>
    </cfRule>
  </conditionalFormatting>
  <conditionalFormatting sqref="G19">
    <cfRule type="expression" dxfId="479" priority="3" stopIfTrue="1">
      <formula>#REF!&gt;0</formula>
    </cfRule>
  </conditionalFormatting>
  <conditionalFormatting sqref="G20">
    <cfRule type="expression" dxfId="478" priority="2" stopIfTrue="1">
      <formula>#REF!&gt;0</formula>
    </cfRule>
  </conditionalFormatting>
  <conditionalFormatting sqref="G21">
    <cfRule type="expression" dxfId="477" priority="1" stopIfTrue="1">
      <formula>#REF!&gt;0</formula>
    </cfRule>
  </conditionalFormatting>
  <dataValidations count="43">
    <dataValidation type="list" allowBlank="1" showInputMessage="1" showErrorMessage="1" sqref="D12:F12" xr:uid="{00000000-0002-0000-0200-000000000000}">
      <formula1>"Emergency Management Performance Grant"</formula1>
    </dataValidation>
    <dataValidation type="list" allowBlank="1" showErrorMessage="1" promptTitle="8.Grant Year " prompt="Select Grant Year from Drop down List. " sqref="B18:B21 B17" xr:uid="{00000000-0002-0000-0200-000001000000}">
      <formula1>"2021, 2022, 2023, 2024"</formula1>
    </dataValidation>
    <dataValidation allowBlank="1" errorTitle="Payment Address Zip Code" error="Please enter the complete nine digit zip code" promptTitle="Payment Mailing Zip code +4" prompt="Please enter the complete nine diget zip code for the payment mailing address" sqref="J27" xr:uid="{00000000-0002-0000-0200-000002000000}"/>
    <dataValidation allowBlank="1" showErrorMessage="1" sqref="D27:E27" xr:uid="{00000000-0002-0000-0200-000003000000}"/>
    <dataValidation allowBlank="1" showInputMessage="1" sqref="H7 A17" xr:uid="{00000000-0002-0000-0200-000004000000}"/>
    <dataValidation allowBlank="1" showInputMessage="1" showErrorMessage="1" promptTitle="For Cal OES Use Only" prompt="Do not enter information. " sqref="C2" xr:uid="{00000000-0002-0000-0200-000005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200-000006000000}">
      <formula1>"(Select), N/A, 10% de Minimus, Federally Approved ICR"</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200-000007000000}"/>
    <dataValidation allowBlank="1" showErrorMessage="1" promptTitle="2. Implementing Agency" prompt="Enter the Implementing Agency name." sqref="D7:G7" xr:uid="{00000000-0002-0000-0200-000008000000}"/>
    <dataValidation allowBlank="1" showErrorMessage="1" promptTitle="3. Implementing Agency Address" prompt="Enter the street address of the Implementing Agency." sqref="E8:G8" xr:uid="{00000000-0002-0000-0200-000009000000}"/>
    <dataValidation allowBlank="1" showErrorMessage="1" promptTitle="Implementing Agency City" prompt="Enter the city of the Implementing Agency." sqref="H8:I8" xr:uid="{00000000-0002-0000-0200-00000A000000}"/>
    <dataValidation type="textLength" allowBlank="1" showErrorMessage="1" errorTitle="Implementing Agency Zip Code +4" error="Please enter the complete nine digit zip code" promptTitle="Implementing Agency Zip Code" prompt="Enter the Zip code +4 of the Implementing Agency." sqref="J8" xr:uid="{00000000-0002-0000-0200-00000B000000}">
      <formula1>9</formula1>
      <formula2>10</formula2>
    </dataValidation>
    <dataValidation type="textLength" allowBlank="1" showErrorMessage="1" errorTitle="Location of Project Zip Code" error="Please enter the complete nine digit zip code. " promptTitle="Location of Project Zip Code" prompt="Please enter the complete nine diget zip code" sqref="J10" xr:uid="{00000000-0002-0000-0200-00000C000000}">
      <formula1>9</formula1>
      <formula2>10</formula2>
    </dataValidation>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200-00000D000000}"/>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xr:uid="{00000000-0002-0000-0200-00000E000000}"/>
    <dataValidation type="textLength" allowBlank="1" showErrorMessage="1" promptTitle="Federally Approved ICR %" prompt="If your Indirect Cost is Fedarally approved, please enter your Federally approved ICR." sqref="I14" xr:uid="{00000000-0002-0000-0200-00000F000000}">
      <formula1>0</formula1>
      <formula2>100</formula2>
    </dataValidation>
    <dataValidation allowBlank="1" showErrorMessage="1" promptTitle="Location of Project County" prompt="Enter the County/Operational Area where the project is located. " sqref="H10" xr:uid="{00000000-0002-0000-0200-000010000000}"/>
    <dataValidation allowBlank="1" showErrorMessage="1" promptTitle="Certification and Public Records" prompt="Please read item number 13. Certification Found in Row 23A and 14. CA Public Records Act (Found in Row 24A , before signing this document _x000a_" sqref="A23:J23" xr:uid="{00000000-0002-0000-0200-000011000000}"/>
    <dataValidation type="whole" operator="greaterThanOrEqual" allowBlank="1" showErrorMessage="1" promptTitle="12A.  State Funds" prompt="If the fund soure selected for number 12  is a State Fund, please provide amount funded. " sqref="D21" xr:uid="{00000000-0002-0000-0200-000012000000}">
      <formula1>0</formula1>
    </dataValidation>
    <dataValidation type="whole" operator="greaterThanOrEqual" allowBlank="1" showErrorMessage="1" promptTitle="11A.  State Funds" prompt="If the fund soure selected for number 11 is a State Fund, please provide amount funded. " sqref="D20" xr:uid="{00000000-0002-0000-0200-000013000000}">
      <formula1>0</formula1>
    </dataValidation>
    <dataValidation type="whole" operator="greaterThanOrEqual" allowBlank="1" showErrorMessage="1" promptTitle="10A.  State Funds" prompt="If the fund soure selected for number 10 is a State Fund, please provide amount funded. " sqref="D19" xr:uid="{00000000-0002-0000-0200-000014000000}">
      <formula1>0</formula1>
    </dataValidation>
    <dataValidation type="whole" operator="greaterThanOrEqual" allowBlank="1" showErrorMessage="1" promptTitle="9A.  State Funds" prompt="If the fund soure selected for number 9 is a State Fund, please provide amount funded. " sqref="D18" xr:uid="{00000000-0002-0000-0200-000015000000}">
      <formula1>0</formula1>
    </dataValidation>
    <dataValidation type="whole" operator="greaterThanOrEqual" allowBlank="1" showErrorMessage="1" promptTitle="8A.  State Funds" prompt="If the fund soure selected for number 8  is a State Fund, please provide amount funded. " sqref="D17" xr:uid="{00000000-0002-0000-0200-000016000000}">
      <formula1>0</formula1>
    </dataValidation>
    <dataValidation type="whole" operator="greaterThanOrEqual" allowBlank="1" showErrorMessage="1" promptTitle="12B. Federal Funds" prompt="If the fund soure selected for number 12 is a Federal Fund, please provide amount funded. " sqref="E21" xr:uid="{00000000-0002-0000-0200-000017000000}">
      <formula1>0</formula1>
    </dataValidation>
    <dataValidation type="whole" operator="greaterThanOrEqual" allowBlank="1" showErrorMessage="1" promptTitle="11B. Federal Funds" prompt="If the fund soure selected for number 11  is a Federal Fund, please provide amount funded. " sqref="E20" xr:uid="{00000000-0002-0000-0200-000018000000}">
      <formula1>0</formula1>
    </dataValidation>
    <dataValidation type="whole" operator="greaterThanOrEqual" allowBlank="1" showErrorMessage="1" promptTitle="10B. Federal Funds" prompt="If the fund soure selected for number 10 is a Federal Fund, please provide amount funded. " sqref="E19" xr:uid="{00000000-0002-0000-0200-000019000000}">
      <formula1>0</formula1>
    </dataValidation>
    <dataValidation type="whole" operator="greaterThanOrEqual" allowBlank="1" showErrorMessage="1" promptTitle="9B. Federal Funds" prompt="If the fund soure selected for number 9 is a Federal Fund, please provide amount funded. " sqref="E18" xr:uid="{00000000-0002-0000-0200-00001A000000}">
      <formula1>0</formula1>
    </dataValidation>
    <dataValidation type="whole" operator="greaterThanOrEqual" allowBlank="1" showErrorMessage="1" promptTitle="8B. Federal Funds" prompt="If the fund soure selected for number 8  is a Federal Fund, please provide amount funded. " sqref="E17" xr:uid="{00000000-0002-0000-0200-00001B000000}">
      <formula1>0</formula1>
    </dataValidation>
    <dataValidation type="whole" operator="greaterThanOrEqual" allowBlank="1" showErrorMessage="1" promptTitle="12D. Cash Match" prompt="Cash Match for fund source selected on number 12." sqref="G21" xr:uid="{00000000-0002-0000-0200-00001C000000}">
      <formula1>0</formula1>
    </dataValidation>
    <dataValidation type="whole" operator="greaterThanOrEqual" allowBlank="1" showErrorMessage="1" promptTitle="11D. Cash Match" prompt="Cash Match for fund source selected on number 11." sqref="G20" xr:uid="{00000000-0002-0000-0200-00001D000000}">
      <formula1>0</formula1>
    </dataValidation>
    <dataValidation type="whole" operator="greaterThanOrEqual" allowBlank="1" showErrorMessage="1" promptTitle="10D. Cash Match" prompt="Cash Match for fund source selected on number 10." sqref="G19" xr:uid="{00000000-0002-0000-0200-00001E000000}">
      <formula1>0</formula1>
    </dataValidation>
    <dataValidation type="whole" operator="greaterThanOrEqual" allowBlank="1" showErrorMessage="1" promptTitle="9D. Cash Match" prompt="Cash Match for fund source selected on number 9." sqref="G18" xr:uid="{00000000-0002-0000-0200-00001F000000}">
      <formula1>0</formula1>
    </dataValidation>
    <dataValidation type="whole" operator="greaterThanOrEqual" allowBlank="1" showErrorMessage="1" promptTitle="8D. Cash Match" prompt="Cash Match for fund source selected on number 8." sqref="G17" xr:uid="{00000000-0002-0000-0200-000020000000}">
      <formula1>0</formula1>
    </dataValidation>
    <dataValidation type="whole" operator="greaterThanOrEqual" allowBlank="1" showErrorMessage="1" promptTitle="12F. Total Match " prompt="In-Kind Match for the fund source selected on number 12. " sqref="H21" xr:uid="{00000000-0002-0000-0200-000021000000}">
      <formula1>0</formula1>
    </dataValidation>
    <dataValidation type="whole" operator="greaterThanOrEqual" allowBlank="1" showErrorMessage="1" promptTitle="11F. Total Match " prompt="In-Kind Match for the fund source selected on number 11. " sqref="H20" xr:uid="{00000000-0002-0000-0200-000022000000}">
      <formula1>0</formula1>
    </dataValidation>
    <dataValidation type="whole" operator="greaterThanOrEqual" allowBlank="1" showErrorMessage="1" promptTitle="10F. Total Match " prompt="In-Kind Match for the fund source selected on number 10. " sqref="H19" xr:uid="{00000000-0002-0000-0200-000023000000}">
      <formula1>0</formula1>
    </dataValidation>
    <dataValidation type="whole" operator="greaterThanOrEqual" allowBlank="1" showErrorMessage="1" promptTitle="9F. Total Match " prompt="In-Kind Match for the fund source selected on number 9. " sqref="H18" xr:uid="{00000000-0002-0000-0200-000024000000}">
      <formula1>0</formula1>
    </dataValidation>
    <dataValidation type="whole" operator="greaterThanOrEqual" allowBlank="1" showErrorMessage="1" promptTitle="8F. Total Match " prompt="In-Kind Match for the fund source selected on number 8. " sqref="H17" xr:uid="{00000000-0002-0000-0200-000025000000}">
      <formula1>0</formula1>
    </dataValidation>
    <dataValidation allowBlank="1" showErrorMessage="1" errorTitle="Signature Date" error="Enter the signature date this document is signed. (mm/dd/yy)" promptTitle="Signature Date." prompt="Enter the signature date this document is signed. (mm/dd/yy)" sqref="H28:J28" xr:uid="{00000000-0002-0000-0200-000026000000}"/>
    <dataValidation allowBlank="1" showErrorMessage="1" promptTitle="City" prompt="Enter the city of the payment mailing address." sqref="G27:H27" xr:uid="{00000000-0002-0000-0200-000027000000}"/>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200-000028000000}"/>
    <dataValidation allowBlank="1" showErrorMessage="1" promptTitle="For Cal OES Use Only" prompt="Do not enter information." sqref="J2 F2" xr:uid="{00000000-0002-0000-0200-000029000000}"/>
    <dataValidation type="list" allowBlank="1" showErrorMessage="1" promptTitle="8. Fund Source" prompt="Select the Fund Source from Dropdown List. " sqref="C17:C21" xr:uid="{00000000-0002-0000-0200-00002A000000}">
      <formula1>"EMPG"</formula1>
    </dataValidation>
  </dataValidations>
  <printOptions horizontalCentered="1"/>
  <pageMargins left="0.15" right="0.15" top="0.5" bottom="0.5" header="0.15" footer="0.15"/>
  <pageSetup scale="52" fitToHeight="0" orientation="portrait"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Gothic,Regular"&amp;8Grant Subaward Face Sheet Cal OES 2-101 (Revised 05/2023)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AInfo">
    <tabColor rgb="FFC598F2"/>
    <pageSetUpPr fitToPage="1"/>
  </sheetPr>
  <dimension ref="A1:H23"/>
  <sheetViews>
    <sheetView showGridLines="0" showZeros="0" zoomScale="65" zoomScaleNormal="65" zoomScaleSheetLayoutView="50" zoomScalePageLayoutView="40" workbookViewId="0">
      <selection sqref="A1:Q1"/>
    </sheetView>
  </sheetViews>
  <sheetFormatPr defaultColWidth="9.109375" defaultRowHeight="13.2" x14ac:dyDescent="0.25"/>
  <cols>
    <col min="1" max="1" width="22.6640625" customWidth="1"/>
    <col min="2" max="2" width="39.33203125" customWidth="1"/>
    <col min="3" max="3" width="40.6640625" customWidth="1"/>
    <col min="4" max="4" width="55.6640625" customWidth="1"/>
    <col min="5" max="5" width="30.6640625" customWidth="1"/>
    <col min="6" max="6" width="20.6640625" customWidth="1"/>
    <col min="7" max="7" width="24.6640625" customWidth="1"/>
    <col min="8" max="8" width="65.6640625" customWidth="1"/>
  </cols>
  <sheetData>
    <row r="1" spans="1:8" ht="35.1" customHeight="1" x14ac:dyDescent="0.25">
      <c r="A1" s="662" t="s">
        <v>126</v>
      </c>
      <c r="B1" s="662"/>
      <c r="C1" s="662"/>
      <c r="D1" s="662"/>
      <c r="E1" s="662"/>
      <c r="F1" s="662"/>
      <c r="G1" s="662"/>
      <c r="H1" s="662"/>
    </row>
    <row r="2" spans="1:8" ht="30" customHeight="1" x14ac:dyDescent="0.35">
      <c r="A2" s="495">
        <f>Facesheet!$C$6</f>
        <v>0</v>
      </c>
      <c r="B2" s="495"/>
      <c r="C2" s="495"/>
      <c r="D2" s="495"/>
      <c r="E2" s="495"/>
      <c r="F2" s="495"/>
      <c r="G2" s="497" t="s">
        <v>325</v>
      </c>
      <c r="H2" s="500"/>
    </row>
    <row r="3" spans="1:8" ht="30" customHeight="1" x14ac:dyDescent="0.4">
      <c r="A3" s="496">
        <f>Facesheet!$F$2</f>
        <v>0</v>
      </c>
      <c r="B3" s="496"/>
      <c r="C3" s="496"/>
      <c r="D3" s="496"/>
      <c r="E3" s="496"/>
      <c r="F3" s="496"/>
      <c r="G3" s="516" t="s">
        <v>626</v>
      </c>
      <c r="H3" s="500"/>
    </row>
    <row r="4" spans="1:8" ht="30" customHeight="1" x14ac:dyDescent="0.25">
      <c r="A4" s="498" t="str">
        <f>Facesheet!$J$2</f>
        <v>2022-0005</v>
      </c>
      <c r="B4" s="499"/>
      <c r="C4" s="499"/>
      <c r="D4" s="499"/>
      <c r="E4" s="499"/>
      <c r="F4" s="499"/>
      <c r="G4" s="245" t="s">
        <v>471</v>
      </c>
      <c r="H4" s="246"/>
    </row>
    <row r="5" spans="1:8" ht="50.1" customHeight="1" x14ac:dyDescent="0.25">
      <c r="A5" s="663"/>
      <c r="B5" s="663"/>
      <c r="C5" s="663"/>
      <c r="D5" s="663"/>
      <c r="E5" s="663"/>
      <c r="F5" s="663"/>
      <c r="G5" s="663"/>
      <c r="H5" s="663"/>
    </row>
    <row r="6" spans="1:8" ht="39.9" customHeight="1" x14ac:dyDescent="0.25">
      <c r="A6" s="505" t="s">
        <v>620</v>
      </c>
      <c r="B6" s="505" t="s">
        <v>374</v>
      </c>
      <c r="C6" s="505" t="s">
        <v>17</v>
      </c>
      <c r="D6" s="505" t="s">
        <v>621</v>
      </c>
      <c r="E6" s="505" t="s">
        <v>56</v>
      </c>
      <c r="F6" s="505" t="s">
        <v>57</v>
      </c>
      <c r="G6" s="505" t="s">
        <v>54</v>
      </c>
      <c r="H6" s="505" t="s">
        <v>55</v>
      </c>
    </row>
    <row r="7" spans="1:8" ht="39.9" customHeight="1" x14ac:dyDescent="0.25">
      <c r="A7" s="228"/>
      <c r="B7" s="228"/>
      <c r="C7" s="228"/>
      <c r="D7" s="228"/>
      <c r="E7" s="228"/>
      <c r="F7" s="229"/>
      <c r="G7" s="230"/>
      <c r="H7" s="231"/>
    </row>
    <row r="8" spans="1:8" ht="39.9" customHeight="1" x14ac:dyDescent="0.25">
      <c r="A8" s="228"/>
      <c r="B8" s="228"/>
      <c r="C8" s="228"/>
      <c r="D8" s="228"/>
      <c r="E8" s="228"/>
      <c r="F8" s="229"/>
      <c r="G8" s="230"/>
      <c r="H8" s="231"/>
    </row>
    <row r="9" spans="1:8" ht="39.9" customHeight="1" x14ac:dyDescent="0.25">
      <c r="A9" s="228"/>
      <c r="B9" s="228"/>
      <c r="C9" s="228"/>
      <c r="D9" s="228"/>
      <c r="E9" s="228"/>
      <c r="F9" s="229"/>
      <c r="G9" s="230"/>
      <c r="H9" s="231"/>
    </row>
    <row r="10" spans="1:8" ht="39.9" customHeight="1" x14ac:dyDescent="0.25">
      <c r="A10" s="228"/>
      <c r="B10" s="228"/>
      <c r="C10" s="228"/>
      <c r="D10" s="228"/>
      <c r="E10" s="228"/>
      <c r="F10" s="229"/>
      <c r="G10" s="230"/>
      <c r="H10" s="231"/>
    </row>
    <row r="11" spans="1:8" ht="39.9" customHeight="1" x14ac:dyDescent="0.25">
      <c r="A11" s="228"/>
      <c r="B11" s="228"/>
      <c r="C11" s="228"/>
      <c r="D11" s="228"/>
      <c r="E11" s="228"/>
      <c r="F11" s="229"/>
      <c r="G11" s="230"/>
      <c r="H11" s="231"/>
    </row>
    <row r="12" spans="1:8" ht="39.9" customHeight="1" x14ac:dyDescent="0.25">
      <c r="A12" s="228"/>
      <c r="B12" s="228"/>
      <c r="C12" s="228"/>
      <c r="D12" s="228"/>
      <c r="E12" s="228"/>
      <c r="F12" s="229"/>
      <c r="G12" s="230"/>
      <c r="H12" s="231"/>
    </row>
    <row r="13" spans="1:8" ht="23.25" customHeight="1" x14ac:dyDescent="0.25">
      <c r="A13" s="661" t="s">
        <v>622</v>
      </c>
      <c r="B13" s="661"/>
      <c r="C13" s="661"/>
      <c r="D13" s="661"/>
      <c r="E13" s="661"/>
      <c r="F13" s="661"/>
      <c r="G13" s="661"/>
      <c r="H13" s="661"/>
    </row>
    <row r="14" spans="1:8" ht="39.9" customHeight="1" x14ac:dyDescent="0.25">
      <c r="A14" s="660"/>
      <c r="B14" s="660"/>
      <c r="C14" s="660"/>
      <c r="D14" s="660"/>
      <c r="E14" s="660"/>
      <c r="F14" s="660"/>
      <c r="G14" s="660"/>
      <c r="H14" s="660"/>
    </row>
    <row r="15" spans="1:8" ht="39.9" customHeight="1" x14ac:dyDescent="0.25">
      <c r="A15" s="505" t="s">
        <v>620</v>
      </c>
      <c r="B15" s="505" t="s">
        <v>583</v>
      </c>
      <c r="C15" s="505" t="s">
        <v>17</v>
      </c>
      <c r="D15" s="505" t="s">
        <v>621</v>
      </c>
      <c r="E15" s="505" t="s">
        <v>56</v>
      </c>
      <c r="F15" s="505" t="s">
        <v>57</v>
      </c>
      <c r="G15" s="505" t="s">
        <v>54</v>
      </c>
      <c r="H15" s="505" t="s">
        <v>55</v>
      </c>
    </row>
    <row r="16" spans="1:8" ht="39.9" customHeight="1" x14ac:dyDescent="0.25">
      <c r="A16" s="228"/>
      <c r="B16" s="228"/>
      <c r="C16" s="228"/>
      <c r="D16" s="228"/>
      <c r="E16" s="228"/>
      <c r="F16" s="229"/>
      <c r="G16" s="230"/>
      <c r="H16" s="231"/>
    </row>
    <row r="17" spans="1:8" ht="39.9" customHeight="1" x14ac:dyDescent="0.25">
      <c r="A17" s="228"/>
      <c r="B17" s="228"/>
      <c r="C17" s="228"/>
      <c r="D17" s="228"/>
      <c r="E17" s="228"/>
      <c r="F17" s="229"/>
      <c r="G17" s="230"/>
      <c r="H17" s="231"/>
    </row>
    <row r="18" spans="1:8" ht="39.9" customHeight="1" x14ac:dyDescent="0.25">
      <c r="A18" s="228"/>
      <c r="B18" s="228"/>
      <c r="C18" s="228"/>
      <c r="D18" s="228"/>
      <c r="E18" s="228"/>
      <c r="F18" s="229"/>
      <c r="G18" s="230"/>
      <c r="H18" s="231"/>
    </row>
    <row r="19" spans="1:8" ht="39.9" customHeight="1" x14ac:dyDescent="0.25">
      <c r="A19" s="228"/>
      <c r="B19" s="228"/>
      <c r="C19" s="228"/>
      <c r="D19" s="228"/>
      <c r="E19" s="228"/>
      <c r="F19" s="229"/>
      <c r="G19" s="230"/>
      <c r="H19" s="231"/>
    </row>
    <row r="20" spans="1:8" ht="39.9" customHeight="1" x14ac:dyDescent="0.25">
      <c r="A20" s="228"/>
      <c r="B20" s="228"/>
      <c r="C20" s="228"/>
      <c r="D20" s="228"/>
      <c r="E20" s="228"/>
      <c r="F20" s="229"/>
      <c r="G20" s="230"/>
      <c r="H20" s="231"/>
    </row>
    <row r="21" spans="1:8" ht="39.9" customHeight="1" x14ac:dyDescent="0.25">
      <c r="A21" s="2"/>
      <c r="B21" s="3"/>
      <c r="C21" s="3"/>
      <c r="D21" s="3"/>
      <c r="E21" s="3"/>
      <c r="F21" s="3"/>
      <c r="G21" s="3"/>
      <c r="H21" s="3"/>
    </row>
    <row r="22" spans="1:8" ht="39.9" customHeight="1" x14ac:dyDescent="0.25"/>
    <row r="23" spans="1:8" ht="39.9" customHeight="1" x14ac:dyDescent="0.25"/>
  </sheetData>
  <sheetProtection formatColumns="0" sort="0" autoFilter="0"/>
  <mergeCells count="4">
    <mergeCell ref="A14:H14"/>
    <mergeCell ref="A13:H13"/>
    <mergeCell ref="A1:H1"/>
    <mergeCell ref="A5:H5"/>
  </mergeCells>
  <phoneticPr fontId="2" type="noConversion"/>
  <dataValidations count="1">
    <dataValidation type="list" allowBlank="1" showInputMessage="1" showErrorMessage="1" sqref="H2" xr:uid="{00000000-0002-0000-0300-000000000000}">
      <formula1>"Application, Modification"</formula1>
    </dataValidation>
  </dataValidations>
  <printOptions horizontalCentered="1"/>
  <pageMargins left="0.15" right="0.15" top="0.5" bottom="0.5" header="0.15" footer="0.15"/>
  <pageSetup scale="46"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rojectLedger">
    <tabColor rgb="FF7DBADF"/>
    <pageSetUpPr fitToPage="1"/>
  </sheetPr>
  <dimension ref="A1:AA51"/>
  <sheetViews>
    <sheetView showGridLines="0" showZeros="0" zoomScale="65" zoomScaleNormal="65" zoomScaleSheetLayoutView="50" workbookViewId="0">
      <pane ySplit="8" topLeftCell="A23" activePane="bottomLeft" state="frozen"/>
      <selection sqref="A1:Q1"/>
      <selection pane="bottomLeft" sqref="A1:Q1"/>
    </sheetView>
  </sheetViews>
  <sheetFormatPr defaultColWidth="9.109375" defaultRowHeight="26.25" customHeight="1" x14ac:dyDescent="0.25"/>
  <cols>
    <col min="1" max="1" width="12.6640625" customWidth="1"/>
    <col min="2" max="2" width="15.6640625" customWidth="1"/>
    <col min="3" max="3" width="12.6640625" customWidth="1"/>
    <col min="4" max="4" width="30.6640625" customWidth="1"/>
    <col min="5" max="5" width="65.6640625" customWidth="1"/>
    <col min="6" max="6" width="18.6640625" customWidth="1"/>
    <col min="7" max="7" width="25.6640625" customWidth="1"/>
    <col min="8" max="8" width="22.88671875" customWidth="1"/>
    <col min="9" max="9" width="15.6640625" customWidth="1"/>
    <col min="10" max="10" width="21.5546875" customWidth="1"/>
    <col min="11" max="11" width="22.44140625" customWidth="1"/>
    <col min="12" max="12" width="22.5546875" customWidth="1"/>
    <col min="13" max="17" width="20.6640625" customWidth="1"/>
    <col min="18" max="18" width="15.109375" hidden="1" customWidth="1"/>
    <col min="19" max="19" width="17.44140625" hidden="1" customWidth="1"/>
    <col min="20" max="27" width="15.6640625" hidden="1" customWidth="1"/>
  </cols>
  <sheetData>
    <row r="1" spans="1:27" ht="35.1" customHeight="1" x14ac:dyDescent="0.25">
      <c r="A1" s="666" t="s">
        <v>0</v>
      </c>
      <c r="B1" s="667"/>
      <c r="C1" s="667"/>
      <c r="D1" s="667"/>
      <c r="E1" s="667"/>
      <c r="F1" s="667"/>
      <c r="G1" s="667"/>
      <c r="H1" s="667"/>
      <c r="I1" s="667"/>
      <c r="J1" s="667"/>
      <c r="K1" s="667"/>
      <c r="L1" s="667"/>
      <c r="M1" s="667"/>
      <c r="N1" s="667"/>
      <c r="O1" s="667"/>
      <c r="P1" s="667"/>
      <c r="Q1" s="667"/>
      <c r="R1" s="85"/>
      <c r="S1" s="85"/>
      <c r="T1" s="166"/>
      <c r="U1" s="166"/>
      <c r="V1" s="166"/>
      <c r="W1" s="166"/>
      <c r="X1" s="166"/>
      <c r="Y1" s="166"/>
      <c r="Z1" s="166"/>
      <c r="AA1" s="166"/>
    </row>
    <row r="2" spans="1:27" ht="30" customHeight="1" x14ac:dyDescent="0.35">
      <c r="A2" s="685">
        <f>Facesheet!$C$6</f>
        <v>0</v>
      </c>
      <c r="B2" s="685"/>
      <c r="C2" s="685"/>
      <c r="D2" s="685"/>
      <c r="E2" s="685"/>
      <c r="F2" s="685"/>
      <c r="G2" s="685"/>
      <c r="H2" s="685"/>
      <c r="I2" s="685"/>
      <c r="J2" s="685"/>
      <c r="K2" s="685"/>
      <c r="L2" s="685"/>
      <c r="M2" s="686"/>
      <c r="N2" s="674" t="s">
        <v>325</v>
      </c>
      <c r="O2" s="675"/>
      <c r="P2" s="670"/>
      <c r="Q2" s="671"/>
      <c r="R2" s="167"/>
      <c r="S2" s="167"/>
      <c r="T2" s="167"/>
      <c r="U2" s="167"/>
      <c r="V2" s="167"/>
      <c r="W2" s="167"/>
      <c r="X2" s="167"/>
      <c r="Y2" s="167"/>
      <c r="Z2" s="167"/>
      <c r="AA2" s="167"/>
    </row>
    <row r="3" spans="1:27" ht="30" customHeight="1" x14ac:dyDescent="0.4">
      <c r="A3" s="687">
        <f>Facesheet!$F$2</f>
        <v>0</v>
      </c>
      <c r="B3" s="687"/>
      <c r="C3" s="687"/>
      <c r="D3" s="687"/>
      <c r="E3" s="687"/>
      <c r="F3" s="687"/>
      <c r="G3" s="687"/>
      <c r="H3" s="687"/>
      <c r="I3" s="687"/>
      <c r="J3" s="687"/>
      <c r="K3" s="687"/>
      <c r="L3" s="687"/>
      <c r="M3" s="687"/>
      <c r="N3" s="676" t="s">
        <v>626</v>
      </c>
      <c r="O3" s="677"/>
      <c r="P3" s="672"/>
      <c r="Q3" s="673"/>
      <c r="R3" s="168"/>
      <c r="S3" s="168"/>
      <c r="T3" s="168"/>
      <c r="U3" s="168"/>
      <c r="V3" s="168"/>
      <c r="W3" s="168"/>
      <c r="X3" s="168"/>
      <c r="Y3" s="168"/>
      <c r="Z3" s="168"/>
      <c r="AA3" s="168"/>
    </row>
    <row r="4" spans="1:27" ht="30" customHeight="1" x14ac:dyDescent="0.25">
      <c r="A4" s="688" t="str">
        <f>Facesheet!$J$2</f>
        <v>2022-0005</v>
      </c>
      <c r="B4" s="688"/>
      <c r="C4" s="688"/>
      <c r="D4" s="688"/>
      <c r="E4" s="688"/>
      <c r="F4" s="688"/>
      <c r="G4" s="688"/>
      <c r="H4" s="688"/>
      <c r="I4" s="688"/>
      <c r="J4" s="416" t="s">
        <v>594</v>
      </c>
      <c r="K4" s="417" t="s">
        <v>616</v>
      </c>
      <c r="L4" s="417" t="s">
        <v>617</v>
      </c>
      <c r="M4" s="411"/>
      <c r="N4" s="674" t="s">
        <v>216</v>
      </c>
      <c r="O4" s="683"/>
      <c r="P4" s="679">
        <f>Facesheet!$H$12</f>
        <v>44743</v>
      </c>
      <c r="Q4" s="680"/>
      <c r="R4" s="168"/>
      <c r="S4" s="168"/>
      <c r="T4" s="168"/>
      <c r="U4" s="168"/>
      <c r="V4" s="168"/>
      <c r="W4" s="168"/>
      <c r="X4" s="168"/>
      <c r="Y4" s="168"/>
      <c r="Z4" s="168"/>
      <c r="AA4" s="168"/>
    </row>
    <row r="5" spans="1:27" ht="30" customHeight="1" x14ac:dyDescent="0.25">
      <c r="A5" s="664"/>
      <c r="B5" s="664"/>
      <c r="C5" s="664"/>
      <c r="D5" s="664"/>
      <c r="E5" s="664"/>
      <c r="F5" s="664"/>
      <c r="G5" s="664"/>
      <c r="H5" s="664"/>
      <c r="I5" s="665"/>
      <c r="J5" s="418">
        <f>Facesheet!$E$22</f>
        <v>0</v>
      </c>
      <c r="K5" s="419">
        <f>SUMIF(RangeSolutionArea, "M&amp;A",RangeApproved)</f>
        <v>0</v>
      </c>
      <c r="L5" s="420">
        <f>IFERROR(Table1[[#This Row],[Total M&amp;A Expended]]/TotalApproved,0)</f>
        <v>0</v>
      </c>
      <c r="M5" s="412"/>
      <c r="N5" s="674" t="s">
        <v>217</v>
      </c>
      <c r="O5" s="683"/>
      <c r="P5" s="681">
        <f>Facesheet!$J$12</f>
        <v>45473</v>
      </c>
      <c r="Q5" s="682"/>
      <c r="R5" s="168"/>
      <c r="S5" s="168"/>
      <c r="T5" s="168"/>
      <c r="U5" s="168"/>
      <c r="V5" s="168"/>
      <c r="W5" s="168"/>
      <c r="X5" s="168"/>
      <c r="Y5" s="168"/>
      <c r="Z5" s="168"/>
      <c r="AA5" s="168"/>
    </row>
    <row r="6" spans="1:27" ht="30" customHeight="1" x14ac:dyDescent="0.25">
      <c r="A6" s="668"/>
      <c r="B6" s="668"/>
      <c r="C6" s="668"/>
      <c r="D6" s="668"/>
      <c r="E6" s="668"/>
      <c r="F6" s="668"/>
      <c r="G6" s="668"/>
      <c r="H6" s="668"/>
      <c r="I6" s="668"/>
      <c r="J6" s="668"/>
      <c r="K6" s="668"/>
      <c r="L6" s="668"/>
      <c r="M6" s="669"/>
      <c r="N6" s="684" t="s">
        <v>471</v>
      </c>
      <c r="O6" s="684"/>
      <c r="P6" s="678"/>
      <c r="Q6" s="678"/>
      <c r="R6" s="169"/>
      <c r="S6" s="169"/>
      <c r="T6" s="169"/>
      <c r="U6" s="169"/>
      <c r="V6" s="169"/>
      <c r="W6" s="169"/>
      <c r="X6" s="169"/>
      <c r="Y6" s="169"/>
      <c r="Z6" s="169"/>
      <c r="AA6" s="169"/>
    </row>
    <row r="7" spans="1:27" ht="50.1" customHeight="1" x14ac:dyDescent="0.25">
      <c r="A7" s="414" t="s">
        <v>209</v>
      </c>
      <c r="B7" s="414" t="s">
        <v>327</v>
      </c>
      <c r="C7" s="414" t="s">
        <v>25</v>
      </c>
      <c r="D7" s="414" t="s">
        <v>258</v>
      </c>
      <c r="E7" s="414" t="s">
        <v>241</v>
      </c>
      <c r="F7" s="414" t="s">
        <v>242</v>
      </c>
      <c r="G7" s="414" t="s">
        <v>207</v>
      </c>
      <c r="H7" s="414" t="s">
        <v>210</v>
      </c>
      <c r="I7" s="414" t="s">
        <v>211</v>
      </c>
      <c r="J7" s="414" t="s">
        <v>236</v>
      </c>
      <c r="K7" s="413" t="s">
        <v>259</v>
      </c>
      <c r="L7" s="413" t="s">
        <v>257</v>
      </c>
      <c r="M7" s="413" t="s">
        <v>243</v>
      </c>
      <c r="N7" s="413" t="s">
        <v>238</v>
      </c>
      <c r="O7" s="413" t="s">
        <v>467</v>
      </c>
      <c r="P7" s="413" t="s">
        <v>219</v>
      </c>
      <c r="Q7" s="413" t="s">
        <v>428</v>
      </c>
      <c r="R7" s="172" t="s">
        <v>439</v>
      </c>
      <c r="S7" s="172" t="s">
        <v>440</v>
      </c>
      <c r="T7" s="172" t="s">
        <v>441</v>
      </c>
      <c r="U7" s="172" t="s">
        <v>442</v>
      </c>
      <c r="V7" s="172" t="s">
        <v>443</v>
      </c>
      <c r="W7" s="172" t="s">
        <v>444</v>
      </c>
      <c r="X7" s="172" t="s">
        <v>445</v>
      </c>
      <c r="Y7" s="172" t="s">
        <v>446</v>
      </c>
      <c r="Z7" s="172" t="s">
        <v>447</v>
      </c>
      <c r="AA7" s="172" t="s">
        <v>448</v>
      </c>
    </row>
    <row r="8" spans="1:27" ht="20.399999999999999" x14ac:dyDescent="0.25">
      <c r="A8" s="413"/>
      <c r="B8" s="413"/>
      <c r="C8" s="413">
        <v>0</v>
      </c>
      <c r="D8" s="413"/>
      <c r="E8" s="413"/>
      <c r="F8" s="413">
        <v>0</v>
      </c>
      <c r="G8" s="413">
        <v>0</v>
      </c>
      <c r="H8" s="413"/>
      <c r="I8" s="413"/>
      <c r="J8" s="413"/>
      <c r="K8" s="422">
        <f>SUM(RangeCost)</f>
        <v>0</v>
      </c>
      <c r="L8" s="422">
        <f>SUM(RangePrevious)</f>
        <v>0</v>
      </c>
      <c r="M8" s="422">
        <f>SUM(RangeThisRequest)</f>
        <v>0</v>
      </c>
      <c r="N8" s="422">
        <f>SUM(RangeApproved)</f>
        <v>0</v>
      </c>
      <c r="O8" s="422">
        <f>SUM(RangeProjectTotal)</f>
        <v>0</v>
      </c>
      <c r="P8" s="422">
        <f>SUM(RangeBalance)</f>
        <v>0</v>
      </c>
      <c r="Q8" s="423">
        <f>ROUNDDOWN(IFERROR(TotalApproved/TotalCost,0),3)</f>
        <v>0</v>
      </c>
      <c r="R8" s="415"/>
      <c r="S8" s="173"/>
      <c r="T8" s="173"/>
      <c r="U8" s="173"/>
      <c r="V8" s="173"/>
      <c r="W8" s="173"/>
      <c r="X8" s="173"/>
      <c r="Y8" s="173"/>
      <c r="Z8" s="173"/>
      <c r="AA8" s="173"/>
    </row>
    <row r="9" spans="1:27" ht="0.15" customHeight="1" x14ac:dyDescent="0.25">
      <c r="A9" s="253">
        <v>0</v>
      </c>
      <c r="B9" s="253">
        <v>0</v>
      </c>
      <c r="C9" s="253">
        <v>0</v>
      </c>
      <c r="D9" s="254">
        <v>0</v>
      </c>
      <c r="E9" s="254">
        <v>0</v>
      </c>
      <c r="F9" s="254">
        <v>0</v>
      </c>
      <c r="G9" s="254">
        <v>0</v>
      </c>
      <c r="H9" s="254">
        <v>0</v>
      </c>
      <c r="I9" s="254">
        <v>0</v>
      </c>
      <c r="J9" s="254">
        <v>0</v>
      </c>
      <c r="K9" s="410">
        <v>0</v>
      </c>
      <c r="L9" s="409">
        <v>0</v>
      </c>
      <c r="M9" s="409">
        <v>0</v>
      </c>
      <c r="N9" s="409">
        <v>0</v>
      </c>
      <c r="O9" s="409">
        <v>0</v>
      </c>
      <c r="P9" s="197">
        <v>0</v>
      </c>
      <c r="Q9" s="421">
        <v>0</v>
      </c>
      <c r="R9" s="174">
        <v>0</v>
      </c>
      <c r="S9" s="174">
        <v>0</v>
      </c>
      <c r="T9" s="174">
        <v>0</v>
      </c>
      <c r="U9" s="174">
        <v>0</v>
      </c>
      <c r="V9" s="174">
        <v>0</v>
      </c>
      <c r="W9" s="174">
        <v>0</v>
      </c>
      <c r="X9" s="174">
        <v>0</v>
      </c>
      <c r="Y9" s="174">
        <v>0</v>
      </c>
      <c r="Z9" s="174">
        <v>0</v>
      </c>
      <c r="AA9" s="174">
        <v>0</v>
      </c>
    </row>
    <row r="10" spans="1:27" ht="21" x14ac:dyDescent="0.25">
      <c r="A10" s="187"/>
      <c r="B10" s="181"/>
      <c r="C10" s="181"/>
      <c r="D10" s="181"/>
      <c r="E10" s="181"/>
      <c r="F10" s="181"/>
      <c r="G10" s="181"/>
      <c r="H10" s="181"/>
      <c r="I10" s="181"/>
      <c r="J10" s="181"/>
      <c r="K10" s="190"/>
      <c r="L10" s="197"/>
      <c r="M10" s="190"/>
      <c r="N10" s="197">
        <f t="shared" ref="N10:N50" si="0">M10+L10</f>
        <v>0</v>
      </c>
      <c r="O10" s="197">
        <f t="shared" ref="O10:O50" si="1">N10*2</f>
        <v>0</v>
      </c>
      <c r="P10" s="197">
        <f t="shared" ref="P10:P50" si="2">K10-N10</f>
        <v>0</v>
      </c>
      <c r="Q10" s="424">
        <f t="shared" ref="Q10:Q50" si="3">ROUNDDOWN(IFERROR(N10/K10, 0),3)</f>
        <v>0</v>
      </c>
      <c r="R10" s="189"/>
      <c r="S10" s="187"/>
      <c r="T10" s="187"/>
      <c r="U10" s="187"/>
      <c r="V10" s="187"/>
      <c r="W10" s="187"/>
      <c r="X10" s="187"/>
      <c r="Y10" s="187"/>
      <c r="Z10" s="187"/>
      <c r="AA10" s="187"/>
    </row>
    <row r="11" spans="1:27" ht="21" x14ac:dyDescent="0.25">
      <c r="A11" s="187"/>
      <c r="B11" s="181"/>
      <c r="C11" s="181"/>
      <c r="D11" s="181"/>
      <c r="E11" s="181"/>
      <c r="F11" s="181"/>
      <c r="G11" s="181"/>
      <c r="H11" s="181"/>
      <c r="I11" s="181"/>
      <c r="J11" s="181"/>
      <c r="K11" s="227"/>
      <c r="L11" s="197"/>
      <c r="M11" s="227"/>
      <c r="N11" s="425">
        <f t="shared" si="0"/>
        <v>0</v>
      </c>
      <c r="O11" s="425">
        <f t="shared" si="1"/>
        <v>0</v>
      </c>
      <c r="P11" s="425">
        <f t="shared" si="2"/>
        <v>0</v>
      </c>
      <c r="Q11" s="424">
        <f t="shared" si="3"/>
        <v>0</v>
      </c>
      <c r="R11" s="189"/>
      <c r="S11" s="187"/>
      <c r="T11" s="187"/>
      <c r="U11" s="187"/>
      <c r="V11" s="187"/>
      <c r="W11" s="187"/>
      <c r="X11" s="187"/>
      <c r="Y11" s="187"/>
      <c r="Z11" s="187"/>
      <c r="AA11" s="187"/>
    </row>
    <row r="12" spans="1:27" ht="21" x14ac:dyDescent="0.25">
      <c r="A12" s="187"/>
      <c r="B12" s="181"/>
      <c r="C12" s="181"/>
      <c r="D12" s="181"/>
      <c r="E12" s="181"/>
      <c r="F12" s="181"/>
      <c r="G12" s="181"/>
      <c r="H12" s="181"/>
      <c r="I12" s="181"/>
      <c r="J12" s="181"/>
      <c r="K12" s="227"/>
      <c r="L12" s="197"/>
      <c r="M12" s="227"/>
      <c r="N12" s="425">
        <f t="shared" si="0"/>
        <v>0</v>
      </c>
      <c r="O12" s="425">
        <f t="shared" si="1"/>
        <v>0</v>
      </c>
      <c r="P12" s="425">
        <f t="shared" si="2"/>
        <v>0</v>
      </c>
      <c r="Q12" s="424">
        <f t="shared" si="3"/>
        <v>0</v>
      </c>
      <c r="R12" s="189"/>
      <c r="S12" s="187"/>
      <c r="T12" s="187"/>
      <c r="U12" s="187"/>
      <c r="V12" s="187"/>
      <c r="W12" s="187"/>
      <c r="X12" s="187"/>
      <c r="Y12" s="187"/>
      <c r="Z12" s="187"/>
      <c r="AA12" s="187"/>
    </row>
    <row r="13" spans="1:27" ht="21" x14ac:dyDescent="0.25">
      <c r="A13" s="187"/>
      <c r="B13" s="181"/>
      <c r="C13" s="181"/>
      <c r="D13" s="181"/>
      <c r="E13" s="181"/>
      <c r="F13" s="181"/>
      <c r="G13" s="181"/>
      <c r="H13" s="181"/>
      <c r="I13" s="181"/>
      <c r="J13" s="181"/>
      <c r="K13" s="190"/>
      <c r="L13" s="197"/>
      <c r="M13" s="190"/>
      <c r="N13" s="197">
        <f t="shared" si="0"/>
        <v>0</v>
      </c>
      <c r="O13" s="197">
        <f t="shared" si="1"/>
        <v>0</v>
      </c>
      <c r="P13" s="197">
        <f t="shared" si="2"/>
        <v>0</v>
      </c>
      <c r="Q13" s="424">
        <f t="shared" si="3"/>
        <v>0</v>
      </c>
      <c r="R13" s="189"/>
      <c r="S13" s="187"/>
      <c r="T13" s="187"/>
      <c r="U13" s="187"/>
      <c r="V13" s="187"/>
      <c r="W13" s="187"/>
      <c r="X13" s="187"/>
      <c r="Y13" s="187"/>
      <c r="Z13" s="187"/>
      <c r="AA13" s="187"/>
    </row>
    <row r="14" spans="1:27" ht="21" x14ac:dyDescent="0.25">
      <c r="A14" s="187"/>
      <c r="B14" s="181"/>
      <c r="C14" s="181"/>
      <c r="D14" s="181"/>
      <c r="E14" s="181"/>
      <c r="F14" s="181"/>
      <c r="G14" s="181"/>
      <c r="H14" s="181"/>
      <c r="I14" s="181"/>
      <c r="J14" s="181"/>
      <c r="K14" s="227"/>
      <c r="L14" s="197"/>
      <c r="M14" s="227"/>
      <c r="N14" s="425">
        <f t="shared" si="0"/>
        <v>0</v>
      </c>
      <c r="O14" s="425">
        <f t="shared" si="1"/>
        <v>0</v>
      </c>
      <c r="P14" s="197">
        <f t="shared" si="2"/>
        <v>0</v>
      </c>
      <c r="Q14" s="424">
        <f t="shared" si="3"/>
        <v>0</v>
      </c>
      <c r="R14" s="189"/>
      <c r="S14" s="187"/>
      <c r="T14" s="187"/>
      <c r="U14" s="187"/>
      <c r="V14" s="187"/>
      <c r="W14" s="187"/>
      <c r="X14" s="187"/>
      <c r="Y14" s="187"/>
      <c r="Z14" s="187"/>
      <c r="AA14" s="187"/>
    </row>
    <row r="15" spans="1:27" ht="21" x14ac:dyDescent="0.25">
      <c r="A15" s="187"/>
      <c r="B15" s="181"/>
      <c r="C15" s="181"/>
      <c r="D15" s="181"/>
      <c r="E15" s="181"/>
      <c r="F15" s="181"/>
      <c r="G15" s="181"/>
      <c r="H15" s="181"/>
      <c r="I15" s="181"/>
      <c r="J15" s="181"/>
      <c r="K15" s="227"/>
      <c r="L15" s="197"/>
      <c r="M15" s="227"/>
      <c r="N15" s="425">
        <f t="shared" si="0"/>
        <v>0</v>
      </c>
      <c r="O15" s="425">
        <f t="shared" si="1"/>
        <v>0</v>
      </c>
      <c r="P15" s="197">
        <f t="shared" si="2"/>
        <v>0</v>
      </c>
      <c r="Q15" s="424">
        <f t="shared" si="3"/>
        <v>0</v>
      </c>
      <c r="R15" s="189"/>
      <c r="S15" s="187"/>
      <c r="T15" s="187"/>
      <c r="U15" s="187"/>
      <c r="V15" s="187"/>
      <c r="W15" s="187"/>
      <c r="X15" s="187"/>
      <c r="Y15" s="187"/>
      <c r="Z15" s="187"/>
      <c r="AA15" s="187"/>
    </row>
    <row r="16" spans="1:27" ht="21" x14ac:dyDescent="0.25">
      <c r="A16" s="187"/>
      <c r="B16" s="181"/>
      <c r="C16" s="181"/>
      <c r="D16" s="181"/>
      <c r="E16" s="181"/>
      <c r="F16" s="181"/>
      <c r="G16" s="181"/>
      <c r="H16" s="181"/>
      <c r="I16" s="181"/>
      <c r="J16" s="181"/>
      <c r="K16" s="227"/>
      <c r="L16" s="197"/>
      <c r="M16" s="227"/>
      <c r="N16" s="425">
        <f t="shared" si="0"/>
        <v>0</v>
      </c>
      <c r="O16" s="425">
        <f t="shared" si="1"/>
        <v>0</v>
      </c>
      <c r="P16" s="197">
        <f t="shared" si="2"/>
        <v>0</v>
      </c>
      <c r="Q16" s="424">
        <f t="shared" si="3"/>
        <v>0</v>
      </c>
      <c r="R16" s="189"/>
      <c r="S16" s="187"/>
      <c r="T16" s="187"/>
      <c r="U16" s="187"/>
      <c r="V16" s="187"/>
      <c r="W16" s="187"/>
      <c r="X16" s="187"/>
      <c r="Y16" s="187"/>
      <c r="Z16" s="187"/>
      <c r="AA16" s="187"/>
    </row>
    <row r="17" spans="1:27" ht="21" x14ac:dyDescent="0.25">
      <c r="A17" s="187"/>
      <c r="B17" s="181"/>
      <c r="C17" s="181"/>
      <c r="D17" s="181"/>
      <c r="E17" s="181"/>
      <c r="F17" s="181"/>
      <c r="G17" s="181"/>
      <c r="H17" s="181"/>
      <c r="I17" s="181"/>
      <c r="J17" s="181"/>
      <c r="K17" s="227"/>
      <c r="L17" s="197"/>
      <c r="M17" s="227"/>
      <c r="N17" s="425">
        <f t="shared" si="0"/>
        <v>0</v>
      </c>
      <c r="O17" s="425">
        <f t="shared" si="1"/>
        <v>0</v>
      </c>
      <c r="P17" s="197">
        <f t="shared" si="2"/>
        <v>0</v>
      </c>
      <c r="Q17" s="424">
        <f t="shared" si="3"/>
        <v>0</v>
      </c>
      <c r="R17" s="189"/>
      <c r="S17" s="187"/>
      <c r="T17" s="187"/>
      <c r="U17" s="187"/>
      <c r="V17" s="187"/>
      <c r="W17" s="187"/>
      <c r="X17" s="187"/>
      <c r="Y17" s="187"/>
      <c r="Z17" s="187"/>
      <c r="AA17" s="187"/>
    </row>
    <row r="18" spans="1:27" ht="21" x14ac:dyDescent="0.25">
      <c r="A18" s="187"/>
      <c r="B18" s="181"/>
      <c r="C18" s="181"/>
      <c r="D18" s="181"/>
      <c r="E18" s="181"/>
      <c r="F18" s="181"/>
      <c r="G18" s="181"/>
      <c r="H18" s="181"/>
      <c r="I18" s="181"/>
      <c r="J18" s="181"/>
      <c r="K18" s="227"/>
      <c r="L18" s="197"/>
      <c r="M18" s="227"/>
      <c r="N18" s="425">
        <f t="shared" si="0"/>
        <v>0</v>
      </c>
      <c r="O18" s="425">
        <f t="shared" si="1"/>
        <v>0</v>
      </c>
      <c r="P18" s="197">
        <f t="shared" si="2"/>
        <v>0</v>
      </c>
      <c r="Q18" s="424">
        <f t="shared" si="3"/>
        <v>0</v>
      </c>
      <c r="R18" s="189"/>
      <c r="S18" s="187"/>
      <c r="T18" s="187"/>
      <c r="U18" s="187"/>
      <c r="V18" s="187"/>
      <c r="W18" s="187"/>
      <c r="X18" s="187"/>
      <c r="Y18" s="187"/>
      <c r="Z18" s="187"/>
      <c r="AA18" s="187"/>
    </row>
    <row r="19" spans="1:27" ht="21" x14ac:dyDescent="0.25">
      <c r="A19" s="187"/>
      <c r="B19" s="181"/>
      <c r="C19" s="181"/>
      <c r="D19" s="181"/>
      <c r="E19" s="181"/>
      <c r="F19" s="181"/>
      <c r="G19" s="181"/>
      <c r="H19" s="181"/>
      <c r="I19" s="181"/>
      <c r="J19" s="181"/>
      <c r="K19" s="227"/>
      <c r="L19" s="197"/>
      <c r="M19" s="227"/>
      <c r="N19" s="425">
        <f t="shared" si="0"/>
        <v>0</v>
      </c>
      <c r="O19" s="425">
        <f t="shared" si="1"/>
        <v>0</v>
      </c>
      <c r="P19" s="197">
        <f t="shared" si="2"/>
        <v>0</v>
      </c>
      <c r="Q19" s="424">
        <f t="shared" si="3"/>
        <v>0</v>
      </c>
      <c r="R19" s="189"/>
      <c r="S19" s="187"/>
      <c r="T19" s="187"/>
      <c r="U19" s="187"/>
      <c r="V19" s="187"/>
      <c r="W19" s="187"/>
      <c r="X19" s="187"/>
      <c r="Y19" s="187"/>
      <c r="Z19" s="187"/>
      <c r="AA19" s="187"/>
    </row>
    <row r="20" spans="1:27" ht="21" x14ac:dyDescent="0.25">
      <c r="A20" s="187"/>
      <c r="B20" s="181"/>
      <c r="C20" s="181"/>
      <c r="D20" s="181"/>
      <c r="E20" s="181"/>
      <c r="F20" s="181"/>
      <c r="G20" s="181"/>
      <c r="H20" s="181"/>
      <c r="I20" s="181"/>
      <c r="J20" s="181"/>
      <c r="K20" s="227"/>
      <c r="L20" s="197"/>
      <c r="M20" s="227"/>
      <c r="N20" s="425">
        <f t="shared" si="0"/>
        <v>0</v>
      </c>
      <c r="O20" s="425">
        <f t="shared" si="1"/>
        <v>0</v>
      </c>
      <c r="P20" s="197">
        <f t="shared" si="2"/>
        <v>0</v>
      </c>
      <c r="Q20" s="424">
        <f t="shared" si="3"/>
        <v>0</v>
      </c>
      <c r="R20" s="189"/>
      <c r="S20" s="187"/>
      <c r="T20" s="187"/>
      <c r="U20" s="187"/>
      <c r="V20" s="187"/>
      <c r="W20" s="187"/>
      <c r="X20" s="187"/>
      <c r="Y20" s="187"/>
      <c r="Z20" s="187"/>
      <c r="AA20" s="187"/>
    </row>
    <row r="21" spans="1:27" ht="21" x14ac:dyDescent="0.25">
      <c r="A21" s="187"/>
      <c r="B21" s="181"/>
      <c r="C21" s="181"/>
      <c r="D21" s="181"/>
      <c r="E21" s="181"/>
      <c r="F21" s="181"/>
      <c r="G21" s="181"/>
      <c r="H21" s="181"/>
      <c r="I21" s="181"/>
      <c r="J21" s="181"/>
      <c r="K21" s="227"/>
      <c r="L21" s="197"/>
      <c r="M21" s="227"/>
      <c r="N21" s="425">
        <f t="shared" si="0"/>
        <v>0</v>
      </c>
      <c r="O21" s="425">
        <f t="shared" si="1"/>
        <v>0</v>
      </c>
      <c r="P21" s="197">
        <f t="shared" si="2"/>
        <v>0</v>
      </c>
      <c r="Q21" s="424">
        <f t="shared" si="3"/>
        <v>0</v>
      </c>
      <c r="R21" s="189"/>
      <c r="S21" s="187"/>
      <c r="T21" s="187"/>
      <c r="U21" s="187"/>
      <c r="V21" s="187"/>
      <c r="W21" s="187"/>
      <c r="X21" s="187"/>
      <c r="Y21" s="187"/>
      <c r="Z21" s="187"/>
      <c r="AA21" s="187"/>
    </row>
    <row r="22" spans="1:27" ht="21" x14ac:dyDescent="0.25">
      <c r="A22" s="187"/>
      <c r="B22" s="181"/>
      <c r="C22" s="181"/>
      <c r="D22" s="181"/>
      <c r="E22" s="181"/>
      <c r="F22" s="181"/>
      <c r="G22" s="181"/>
      <c r="H22" s="181"/>
      <c r="I22" s="181"/>
      <c r="J22" s="181"/>
      <c r="K22" s="227"/>
      <c r="L22" s="197"/>
      <c r="M22" s="227"/>
      <c r="N22" s="425">
        <f t="shared" si="0"/>
        <v>0</v>
      </c>
      <c r="O22" s="425">
        <f t="shared" si="1"/>
        <v>0</v>
      </c>
      <c r="P22" s="197">
        <f t="shared" si="2"/>
        <v>0</v>
      </c>
      <c r="Q22" s="424">
        <f t="shared" si="3"/>
        <v>0</v>
      </c>
      <c r="R22" s="189"/>
      <c r="S22" s="187"/>
      <c r="T22" s="187"/>
      <c r="U22" s="187"/>
      <c r="V22" s="187"/>
      <c r="W22" s="187"/>
      <c r="X22" s="187"/>
      <c r="Y22" s="187"/>
      <c r="Z22" s="187"/>
      <c r="AA22" s="187"/>
    </row>
    <row r="23" spans="1:27" ht="21" x14ac:dyDescent="0.25">
      <c r="A23" s="187"/>
      <c r="B23" s="181"/>
      <c r="C23" s="181"/>
      <c r="D23" s="181"/>
      <c r="E23" s="181"/>
      <c r="F23" s="181"/>
      <c r="G23" s="181"/>
      <c r="H23" s="181"/>
      <c r="I23" s="181"/>
      <c r="J23" s="181"/>
      <c r="K23" s="227"/>
      <c r="L23" s="197"/>
      <c r="M23" s="227"/>
      <c r="N23" s="425">
        <f t="shared" si="0"/>
        <v>0</v>
      </c>
      <c r="O23" s="425">
        <f t="shared" si="1"/>
        <v>0</v>
      </c>
      <c r="P23" s="197">
        <f t="shared" si="2"/>
        <v>0</v>
      </c>
      <c r="Q23" s="424">
        <f t="shared" si="3"/>
        <v>0</v>
      </c>
      <c r="R23" s="189"/>
      <c r="S23" s="187"/>
      <c r="T23" s="187"/>
      <c r="U23" s="187"/>
      <c r="V23" s="187"/>
      <c r="W23" s="187"/>
      <c r="X23" s="187"/>
      <c r="Y23" s="187"/>
      <c r="Z23" s="187"/>
      <c r="AA23" s="187"/>
    </row>
    <row r="24" spans="1:27" ht="21" x14ac:dyDescent="0.25">
      <c r="A24" s="187"/>
      <c r="B24" s="181"/>
      <c r="C24" s="181"/>
      <c r="D24" s="181"/>
      <c r="E24" s="181"/>
      <c r="F24" s="181"/>
      <c r="G24" s="181"/>
      <c r="H24" s="181"/>
      <c r="I24" s="181"/>
      <c r="J24" s="181"/>
      <c r="K24" s="227"/>
      <c r="L24" s="197"/>
      <c r="M24" s="227"/>
      <c r="N24" s="425">
        <f t="shared" si="0"/>
        <v>0</v>
      </c>
      <c r="O24" s="425">
        <f t="shared" si="1"/>
        <v>0</v>
      </c>
      <c r="P24" s="197">
        <f t="shared" si="2"/>
        <v>0</v>
      </c>
      <c r="Q24" s="424">
        <f t="shared" si="3"/>
        <v>0</v>
      </c>
      <c r="R24" s="189"/>
      <c r="S24" s="187"/>
      <c r="T24" s="187"/>
      <c r="U24" s="187"/>
      <c r="V24" s="187"/>
      <c r="W24" s="187"/>
      <c r="X24" s="187"/>
      <c r="Y24" s="187"/>
      <c r="Z24" s="187"/>
      <c r="AA24" s="187"/>
    </row>
    <row r="25" spans="1:27" ht="21" x14ac:dyDescent="0.25">
      <c r="A25" s="187"/>
      <c r="B25" s="181"/>
      <c r="C25" s="181"/>
      <c r="D25" s="181"/>
      <c r="E25" s="181"/>
      <c r="F25" s="181"/>
      <c r="G25" s="181"/>
      <c r="H25" s="181"/>
      <c r="I25" s="181"/>
      <c r="J25" s="181"/>
      <c r="K25" s="227"/>
      <c r="L25" s="197"/>
      <c r="M25" s="227"/>
      <c r="N25" s="425">
        <f t="shared" si="0"/>
        <v>0</v>
      </c>
      <c r="O25" s="425">
        <f t="shared" si="1"/>
        <v>0</v>
      </c>
      <c r="P25" s="197">
        <f t="shared" si="2"/>
        <v>0</v>
      </c>
      <c r="Q25" s="424">
        <f t="shared" si="3"/>
        <v>0</v>
      </c>
      <c r="R25" s="189"/>
      <c r="S25" s="187"/>
      <c r="T25" s="187"/>
      <c r="U25" s="187"/>
      <c r="V25" s="187"/>
      <c r="W25" s="187"/>
      <c r="X25" s="187"/>
      <c r="Y25" s="187"/>
      <c r="Z25" s="187"/>
      <c r="AA25" s="187"/>
    </row>
    <row r="26" spans="1:27" ht="21" x14ac:dyDescent="0.25">
      <c r="A26" s="187"/>
      <c r="B26" s="181"/>
      <c r="C26" s="181"/>
      <c r="D26" s="181"/>
      <c r="E26" s="181"/>
      <c r="F26" s="181"/>
      <c r="G26" s="181"/>
      <c r="H26" s="181"/>
      <c r="I26" s="181"/>
      <c r="J26" s="181"/>
      <c r="K26" s="227"/>
      <c r="L26" s="197"/>
      <c r="M26" s="227"/>
      <c r="N26" s="425">
        <f t="shared" si="0"/>
        <v>0</v>
      </c>
      <c r="O26" s="425">
        <f t="shared" si="1"/>
        <v>0</v>
      </c>
      <c r="P26" s="197">
        <f t="shared" si="2"/>
        <v>0</v>
      </c>
      <c r="Q26" s="424">
        <f t="shared" si="3"/>
        <v>0</v>
      </c>
      <c r="R26" s="189"/>
      <c r="S26" s="187"/>
      <c r="T26" s="187"/>
      <c r="U26" s="187"/>
      <c r="V26" s="187"/>
      <c r="W26" s="187"/>
      <c r="X26" s="187"/>
      <c r="Y26" s="187"/>
      <c r="Z26" s="187"/>
      <c r="AA26" s="187"/>
    </row>
    <row r="27" spans="1:27" ht="21" x14ac:dyDescent="0.25">
      <c r="A27" s="187"/>
      <c r="B27" s="181"/>
      <c r="C27" s="181"/>
      <c r="D27" s="181"/>
      <c r="E27" s="181"/>
      <c r="F27" s="181"/>
      <c r="G27" s="181"/>
      <c r="H27" s="181"/>
      <c r="I27" s="181"/>
      <c r="J27" s="181"/>
      <c r="K27" s="227"/>
      <c r="L27" s="197"/>
      <c r="M27" s="227"/>
      <c r="N27" s="425">
        <f t="shared" si="0"/>
        <v>0</v>
      </c>
      <c r="O27" s="425">
        <f t="shared" si="1"/>
        <v>0</v>
      </c>
      <c r="P27" s="197">
        <f t="shared" si="2"/>
        <v>0</v>
      </c>
      <c r="Q27" s="424">
        <f t="shared" si="3"/>
        <v>0</v>
      </c>
      <c r="R27" s="189"/>
      <c r="S27" s="187"/>
      <c r="T27" s="187"/>
      <c r="U27" s="187"/>
      <c r="V27" s="187"/>
      <c r="W27" s="187"/>
      <c r="X27" s="187"/>
      <c r="Y27" s="187"/>
      <c r="Z27" s="187"/>
      <c r="AA27" s="187"/>
    </row>
    <row r="28" spans="1:27" ht="21" x14ac:dyDescent="0.25">
      <c r="A28" s="187"/>
      <c r="B28" s="181"/>
      <c r="C28" s="181"/>
      <c r="D28" s="181"/>
      <c r="E28" s="181"/>
      <c r="F28" s="181"/>
      <c r="G28" s="181"/>
      <c r="H28" s="181"/>
      <c r="I28" s="181"/>
      <c r="J28" s="181"/>
      <c r="K28" s="227"/>
      <c r="L28" s="197"/>
      <c r="M28" s="227"/>
      <c r="N28" s="425">
        <f t="shared" si="0"/>
        <v>0</v>
      </c>
      <c r="O28" s="425">
        <f t="shared" si="1"/>
        <v>0</v>
      </c>
      <c r="P28" s="197">
        <f t="shared" si="2"/>
        <v>0</v>
      </c>
      <c r="Q28" s="424">
        <f t="shared" si="3"/>
        <v>0</v>
      </c>
      <c r="R28" s="189"/>
      <c r="S28" s="187"/>
      <c r="T28" s="187"/>
      <c r="U28" s="187"/>
      <c r="V28" s="187"/>
      <c r="W28" s="187"/>
      <c r="X28" s="187"/>
      <c r="Y28" s="187"/>
      <c r="Z28" s="187"/>
      <c r="AA28" s="187"/>
    </row>
    <row r="29" spans="1:27" ht="21" x14ac:dyDescent="0.25">
      <c r="A29" s="187"/>
      <c r="B29" s="181"/>
      <c r="C29" s="181"/>
      <c r="D29" s="181"/>
      <c r="E29" s="181"/>
      <c r="F29" s="181"/>
      <c r="G29" s="181"/>
      <c r="H29" s="181"/>
      <c r="I29" s="181"/>
      <c r="J29" s="181"/>
      <c r="K29" s="227"/>
      <c r="L29" s="197"/>
      <c r="M29" s="227"/>
      <c r="N29" s="425">
        <f t="shared" si="0"/>
        <v>0</v>
      </c>
      <c r="O29" s="425">
        <f t="shared" si="1"/>
        <v>0</v>
      </c>
      <c r="P29" s="197">
        <f t="shared" si="2"/>
        <v>0</v>
      </c>
      <c r="Q29" s="424">
        <f t="shared" si="3"/>
        <v>0</v>
      </c>
      <c r="R29" s="189"/>
      <c r="S29" s="187"/>
      <c r="T29" s="187"/>
      <c r="U29" s="187"/>
      <c r="V29" s="187"/>
      <c r="W29" s="187"/>
      <c r="X29" s="187"/>
      <c r="Y29" s="187"/>
      <c r="Z29" s="187"/>
      <c r="AA29" s="187"/>
    </row>
    <row r="30" spans="1:27" ht="21" x14ac:dyDescent="0.25">
      <c r="A30" s="187"/>
      <c r="B30" s="181"/>
      <c r="C30" s="181"/>
      <c r="D30" s="181"/>
      <c r="E30" s="181"/>
      <c r="F30" s="181"/>
      <c r="G30" s="181"/>
      <c r="H30" s="181"/>
      <c r="I30" s="181"/>
      <c r="J30" s="181"/>
      <c r="K30" s="227"/>
      <c r="L30" s="197"/>
      <c r="M30" s="227"/>
      <c r="N30" s="425">
        <f t="shared" si="0"/>
        <v>0</v>
      </c>
      <c r="O30" s="425">
        <f t="shared" si="1"/>
        <v>0</v>
      </c>
      <c r="P30" s="197">
        <f t="shared" si="2"/>
        <v>0</v>
      </c>
      <c r="Q30" s="424">
        <f t="shared" si="3"/>
        <v>0</v>
      </c>
      <c r="R30" s="189"/>
      <c r="S30" s="187"/>
      <c r="T30" s="187"/>
      <c r="U30" s="187"/>
      <c r="V30" s="187"/>
      <c r="W30" s="187"/>
      <c r="X30" s="187"/>
      <c r="Y30" s="187"/>
      <c r="Z30" s="187"/>
      <c r="AA30" s="187"/>
    </row>
    <row r="31" spans="1:27" ht="21" x14ac:dyDescent="0.25">
      <c r="A31" s="187"/>
      <c r="B31" s="181"/>
      <c r="C31" s="181"/>
      <c r="D31" s="181"/>
      <c r="E31" s="181"/>
      <c r="F31" s="181"/>
      <c r="G31" s="181"/>
      <c r="H31" s="181"/>
      <c r="I31" s="181"/>
      <c r="J31" s="181"/>
      <c r="K31" s="190"/>
      <c r="L31" s="197"/>
      <c r="M31" s="190"/>
      <c r="N31" s="197">
        <f t="shared" si="0"/>
        <v>0</v>
      </c>
      <c r="O31" s="197">
        <f t="shared" si="1"/>
        <v>0</v>
      </c>
      <c r="P31" s="197">
        <f t="shared" si="2"/>
        <v>0</v>
      </c>
      <c r="Q31" s="424">
        <f t="shared" si="3"/>
        <v>0</v>
      </c>
      <c r="R31" s="189"/>
      <c r="S31" s="187"/>
      <c r="T31" s="187"/>
      <c r="U31" s="187"/>
      <c r="V31" s="187"/>
      <c r="W31" s="187"/>
      <c r="X31" s="187"/>
      <c r="Y31" s="187"/>
      <c r="Z31" s="187"/>
      <c r="AA31" s="187"/>
    </row>
    <row r="32" spans="1:27" ht="21" x14ac:dyDescent="0.25">
      <c r="A32" s="187"/>
      <c r="B32" s="181"/>
      <c r="C32" s="181"/>
      <c r="D32" s="181"/>
      <c r="E32" s="181"/>
      <c r="F32" s="181"/>
      <c r="G32" s="181"/>
      <c r="H32" s="181"/>
      <c r="I32" s="181"/>
      <c r="J32" s="181"/>
      <c r="K32" s="190"/>
      <c r="L32" s="197"/>
      <c r="M32" s="190"/>
      <c r="N32" s="197">
        <f t="shared" si="0"/>
        <v>0</v>
      </c>
      <c r="O32" s="197">
        <f t="shared" si="1"/>
        <v>0</v>
      </c>
      <c r="P32" s="197">
        <f t="shared" si="2"/>
        <v>0</v>
      </c>
      <c r="Q32" s="424">
        <f t="shared" si="3"/>
        <v>0</v>
      </c>
      <c r="R32" s="189"/>
      <c r="S32" s="187"/>
      <c r="T32" s="187"/>
      <c r="U32" s="187"/>
      <c r="V32" s="187"/>
      <c r="W32" s="187"/>
      <c r="X32" s="187"/>
      <c r="Y32" s="187"/>
      <c r="Z32" s="187"/>
      <c r="AA32" s="187"/>
    </row>
    <row r="33" spans="1:27" ht="21" x14ac:dyDescent="0.25">
      <c r="A33" s="187"/>
      <c r="B33" s="181"/>
      <c r="C33" s="181"/>
      <c r="D33" s="181"/>
      <c r="E33" s="181"/>
      <c r="F33" s="181"/>
      <c r="G33" s="181"/>
      <c r="H33" s="181"/>
      <c r="I33" s="181"/>
      <c r="J33" s="181"/>
      <c r="K33" s="190"/>
      <c r="L33" s="197"/>
      <c r="M33" s="190"/>
      <c r="N33" s="197">
        <f t="shared" si="0"/>
        <v>0</v>
      </c>
      <c r="O33" s="197">
        <f t="shared" si="1"/>
        <v>0</v>
      </c>
      <c r="P33" s="197">
        <f t="shared" si="2"/>
        <v>0</v>
      </c>
      <c r="Q33" s="424">
        <f t="shared" si="3"/>
        <v>0</v>
      </c>
      <c r="R33" s="189"/>
      <c r="S33" s="187"/>
      <c r="T33" s="187"/>
      <c r="U33" s="187"/>
      <c r="V33" s="187"/>
      <c r="W33" s="187"/>
      <c r="X33" s="187"/>
      <c r="Y33" s="187"/>
      <c r="Z33" s="187"/>
      <c r="AA33" s="187"/>
    </row>
    <row r="34" spans="1:27" ht="21" x14ac:dyDescent="0.25">
      <c r="A34" s="187"/>
      <c r="B34" s="181"/>
      <c r="C34" s="181"/>
      <c r="D34" s="181"/>
      <c r="E34" s="181"/>
      <c r="F34" s="181"/>
      <c r="G34" s="181"/>
      <c r="H34" s="181"/>
      <c r="I34" s="181"/>
      <c r="J34" s="181"/>
      <c r="K34" s="190"/>
      <c r="L34" s="197"/>
      <c r="M34" s="190"/>
      <c r="N34" s="197">
        <f t="shared" si="0"/>
        <v>0</v>
      </c>
      <c r="O34" s="197">
        <f t="shared" si="1"/>
        <v>0</v>
      </c>
      <c r="P34" s="197">
        <f t="shared" si="2"/>
        <v>0</v>
      </c>
      <c r="Q34" s="424">
        <f t="shared" si="3"/>
        <v>0</v>
      </c>
      <c r="R34" s="189"/>
      <c r="S34" s="187"/>
      <c r="T34" s="187"/>
      <c r="U34" s="187"/>
      <c r="V34" s="187"/>
      <c r="W34" s="187"/>
      <c r="X34" s="187"/>
      <c r="Y34" s="187"/>
      <c r="Z34" s="187"/>
      <c r="AA34" s="187"/>
    </row>
    <row r="35" spans="1:27" ht="21" x14ac:dyDescent="0.25">
      <c r="A35" s="187"/>
      <c r="B35" s="181"/>
      <c r="C35" s="181"/>
      <c r="D35" s="181"/>
      <c r="E35" s="181"/>
      <c r="F35" s="181"/>
      <c r="G35" s="181"/>
      <c r="H35" s="181"/>
      <c r="I35" s="181"/>
      <c r="J35" s="181"/>
      <c r="K35" s="190"/>
      <c r="L35" s="197"/>
      <c r="M35" s="190"/>
      <c r="N35" s="197">
        <f t="shared" si="0"/>
        <v>0</v>
      </c>
      <c r="O35" s="197">
        <f t="shared" si="1"/>
        <v>0</v>
      </c>
      <c r="P35" s="197">
        <f t="shared" si="2"/>
        <v>0</v>
      </c>
      <c r="Q35" s="424">
        <f t="shared" si="3"/>
        <v>0</v>
      </c>
      <c r="R35" s="189"/>
      <c r="S35" s="187"/>
      <c r="T35" s="187"/>
      <c r="U35" s="187"/>
      <c r="V35" s="187"/>
      <c r="W35" s="187"/>
      <c r="X35" s="187"/>
      <c r="Y35" s="187"/>
      <c r="Z35" s="187"/>
      <c r="AA35" s="187"/>
    </row>
    <row r="36" spans="1:27" ht="21" x14ac:dyDescent="0.25">
      <c r="A36" s="187"/>
      <c r="B36" s="181"/>
      <c r="C36" s="181"/>
      <c r="D36" s="181"/>
      <c r="E36" s="181"/>
      <c r="F36" s="181"/>
      <c r="G36" s="181"/>
      <c r="H36" s="181"/>
      <c r="I36" s="181"/>
      <c r="J36" s="181"/>
      <c r="K36" s="190"/>
      <c r="L36" s="197"/>
      <c r="M36" s="190"/>
      <c r="N36" s="197">
        <f t="shared" si="0"/>
        <v>0</v>
      </c>
      <c r="O36" s="197">
        <f t="shared" si="1"/>
        <v>0</v>
      </c>
      <c r="P36" s="197">
        <f t="shared" si="2"/>
        <v>0</v>
      </c>
      <c r="Q36" s="424">
        <f t="shared" si="3"/>
        <v>0</v>
      </c>
      <c r="R36" s="189"/>
      <c r="S36" s="187"/>
      <c r="T36" s="187"/>
      <c r="U36" s="187"/>
      <c r="V36" s="187"/>
      <c r="W36" s="187"/>
      <c r="X36" s="187"/>
      <c r="Y36" s="187"/>
      <c r="Z36" s="187"/>
      <c r="AA36" s="187"/>
    </row>
    <row r="37" spans="1:27" ht="21" x14ac:dyDescent="0.25">
      <c r="A37" s="187"/>
      <c r="B37" s="181"/>
      <c r="C37" s="181"/>
      <c r="D37" s="181"/>
      <c r="E37" s="181"/>
      <c r="F37" s="181"/>
      <c r="G37" s="181"/>
      <c r="H37" s="181"/>
      <c r="I37" s="181"/>
      <c r="J37" s="181"/>
      <c r="K37" s="190"/>
      <c r="L37" s="197"/>
      <c r="M37" s="190"/>
      <c r="N37" s="197">
        <f t="shared" si="0"/>
        <v>0</v>
      </c>
      <c r="O37" s="197">
        <f t="shared" si="1"/>
        <v>0</v>
      </c>
      <c r="P37" s="197">
        <f t="shared" si="2"/>
        <v>0</v>
      </c>
      <c r="Q37" s="424">
        <f t="shared" si="3"/>
        <v>0</v>
      </c>
      <c r="R37" s="189"/>
      <c r="S37" s="187"/>
      <c r="T37" s="187"/>
      <c r="U37" s="187"/>
      <c r="V37" s="187"/>
      <c r="W37" s="187"/>
      <c r="X37" s="187"/>
      <c r="Y37" s="187"/>
      <c r="Z37" s="187"/>
      <c r="AA37" s="187"/>
    </row>
    <row r="38" spans="1:27" ht="21" x14ac:dyDescent="0.25">
      <c r="A38" s="187"/>
      <c r="B38" s="181"/>
      <c r="C38" s="181"/>
      <c r="D38" s="181"/>
      <c r="E38" s="181"/>
      <c r="F38" s="181"/>
      <c r="G38" s="181"/>
      <c r="H38" s="181"/>
      <c r="I38" s="181"/>
      <c r="J38" s="181"/>
      <c r="K38" s="190"/>
      <c r="L38" s="197"/>
      <c r="M38" s="190"/>
      <c r="N38" s="197">
        <f t="shared" si="0"/>
        <v>0</v>
      </c>
      <c r="O38" s="197">
        <f t="shared" si="1"/>
        <v>0</v>
      </c>
      <c r="P38" s="197">
        <f t="shared" si="2"/>
        <v>0</v>
      </c>
      <c r="Q38" s="424">
        <f t="shared" si="3"/>
        <v>0</v>
      </c>
      <c r="R38" s="189"/>
      <c r="S38" s="187"/>
      <c r="T38" s="187"/>
      <c r="U38" s="187"/>
      <c r="V38" s="187"/>
      <c r="W38" s="187"/>
      <c r="X38" s="187"/>
      <c r="Y38" s="187"/>
      <c r="Z38" s="187"/>
      <c r="AA38" s="187"/>
    </row>
    <row r="39" spans="1:27" ht="21" x14ac:dyDescent="0.25">
      <c r="A39" s="187"/>
      <c r="B39" s="181"/>
      <c r="C39" s="181"/>
      <c r="D39" s="181"/>
      <c r="E39" s="181"/>
      <c r="F39" s="181"/>
      <c r="G39" s="181"/>
      <c r="H39" s="181"/>
      <c r="I39" s="181"/>
      <c r="J39" s="181"/>
      <c r="K39" s="190"/>
      <c r="L39" s="197"/>
      <c r="M39" s="190"/>
      <c r="N39" s="197">
        <f t="shared" si="0"/>
        <v>0</v>
      </c>
      <c r="O39" s="197">
        <f t="shared" si="1"/>
        <v>0</v>
      </c>
      <c r="P39" s="197">
        <f t="shared" si="2"/>
        <v>0</v>
      </c>
      <c r="Q39" s="424">
        <f t="shared" si="3"/>
        <v>0</v>
      </c>
      <c r="R39" s="189"/>
      <c r="S39" s="187"/>
      <c r="T39" s="187"/>
      <c r="U39" s="187"/>
      <c r="V39" s="187"/>
      <c r="W39" s="187"/>
      <c r="X39" s="187"/>
      <c r="Y39" s="187"/>
      <c r="Z39" s="187"/>
      <c r="AA39" s="187"/>
    </row>
    <row r="40" spans="1:27" ht="21" x14ac:dyDescent="0.25">
      <c r="A40" s="187"/>
      <c r="B40" s="181"/>
      <c r="C40" s="181"/>
      <c r="D40" s="181"/>
      <c r="E40" s="181"/>
      <c r="F40" s="181"/>
      <c r="G40" s="181"/>
      <c r="H40" s="181"/>
      <c r="I40" s="181"/>
      <c r="J40" s="181"/>
      <c r="K40" s="190"/>
      <c r="L40" s="197"/>
      <c r="M40" s="190"/>
      <c r="N40" s="197">
        <f t="shared" si="0"/>
        <v>0</v>
      </c>
      <c r="O40" s="197">
        <f t="shared" si="1"/>
        <v>0</v>
      </c>
      <c r="P40" s="197">
        <f t="shared" si="2"/>
        <v>0</v>
      </c>
      <c r="Q40" s="424">
        <f t="shared" si="3"/>
        <v>0</v>
      </c>
      <c r="R40" s="189"/>
      <c r="S40" s="187"/>
      <c r="T40" s="187"/>
      <c r="U40" s="187"/>
      <c r="V40" s="187"/>
      <c r="W40" s="187"/>
      <c r="X40" s="187"/>
      <c r="Y40" s="187"/>
      <c r="Z40" s="187"/>
      <c r="AA40" s="187"/>
    </row>
    <row r="41" spans="1:27" ht="21" x14ac:dyDescent="0.25">
      <c r="A41" s="187"/>
      <c r="B41" s="181"/>
      <c r="C41" s="181"/>
      <c r="D41" s="181"/>
      <c r="E41" s="181"/>
      <c r="F41" s="181"/>
      <c r="G41" s="181"/>
      <c r="H41" s="181"/>
      <c r="I41" s="181"/>
      <c r="J41" s="181"/>
      <c r="K41" s="190"/>
      <c r="L41" s="197"/>
      <c r="M41" s="190"/>
      <c r="N41" s="197">
        <f t="shared" si="0"/>
        <v>0</v>
      </c>
      <c r="O41" s="197">
        <f t="shared" si="1"/>
        <v>0</v>
      </c>
      <c r="P41" s="197">
        <f t="shared" si="2"/>
        <v>0</v>
      </c>
      <c r="Q41" s="424">
        <f t="shared" si="3"/>
        <v>0</v>
      </c>
      <c r="R41" s="189"/>
      <c r="S41" s="187"/>
      <c r="T41" s="187"/>
      <c r="U41" s="187"/>
      <c r="V41" s="187"/>
      <c r="W41" s="187"/>
      <c r="X41" s="187"/>
      <c r="Y41" s="187"/>
      <c r="Z41" s="187"/>
      <c r="AA41" s="187"/>
    </row>
    <row r="42" spans="1:27" ht="21" x14ac:dyDescent="0.25">
      <c r="A42" s="187"/>
      <c r="B42" s="181"/>
      <c r="C42" s="181"/>
      <c r="D42" s="181"/>
      <c r="E42" s="181"/>
      <c r="F42" s="181"/>
      <c r="G42" s="181"/>
      <c r="H42" s="181"/>
      <c r="I42" s="181"/>
      <c r="J42" s="181"/>
      <c r="K42" s="190"/>
      <c r="L42" s="197"/>
      <c r="M42" s="190"/>
      <c r="N42" s="197">
        <f t="shared" si="0"/>
        <v>0</v>
      </c>
      <c r="O42" s="197">
        <f t="shared" si="1"/>
        <v>0</v>
      </c>
      <c r="P42" s="197">
        <f t="shared" si="2"/>
        <v>0</v>
      </c>
      <c r="Q42" s="424">
        <f t="shared" si="3"/>
        <v>0</v>
      </c>
      <c r="R42" s="189"/>
      <c r="S42" s="187"/>
      <c r="T42" s="187"/>
      <c r="U42" s="187"/>
      <c r="V42" s="187"/>
      <c r="W42" s="187"/>
      <c r="X42" s="187"/>
      <c r="Y42" s="187"/>
      <c r="Z42" s="187"/>
      <c r="AA42" s="187"/>
    </row>
    <row r="43" spans="1:27" ht="21" x14ac:dyDescent="0.25">
      <c r="A43" s="187"/>
      <c r="B43" s="181"/>
      <c r="C43" s="181"/>
      <c r="D43" s="181"/>
      <c r="E43" s="181"/>
      <c r="F43" s="181"/>
      <c r="G43" s="181"/>
      <c r="H43" s="181"/>
      <c r="I43" s="181"/>
      <c r="J43" s="181"/>
      <c r="K43" s="190"/>
      <c r="L43" s="197"/>
      <c r="M43" s="190"/>
      <c r="N43" s="197">
        <f t="shared" si="0"/>
        <v>0</v>
      </c>
      <c r="O43" s="197">
        <f t="shared" si="1"/>
        <v>0</v>
      </c>
      <c r="P43" s="197">
        <f t="shared" si="2"/>
        <v>0</v>
      </c>
      <c r="Q43" s="424">
        <f t="shared" si="3"/>
        <v>0</v>
      </c>
      <c r="R43" s="189"/>
      <c r="S43" s="187"/>
      <c r="T43" s="187"/>
      <c r="U43" s="187"/>
      <c r="V43" s="187"/>
      <c r="W43" s="187"/>
      <c r="X43" s="187"/>
      <c r="Y43" s="187"/>
      <c r="Z43" s="187"/>
      <c r="AA43" s="187"/>
    </row>
    <row r="44" spans="1:27" ht="21" x14ac:dyDescent="0.25">
      <c r="A44" s="187"/>
      <c r="B44" s="181"/>
      <c r="C44" s="181"/>
      <c r="D44" s="181"/>
      <c r="E44" s="181"/>
      <c r="F44" s="181"/>
      <c r="G44" s="181"/>
      <c r="H44" s="181"/>
      <c r="I44" s="181"/>
      <c r="J44" s="181"/>
      <c r="K44" s="190"/>
      <c r="L44" s="197"/>
      <c r="M44" s="190"/>
      <c r="N44" s="197">
        <f t="shared" si="0"/>
        <v>0</v>
      </c>
      <c r="O44" s="197">
        <f t="shared" si="1"/>
        <v>0</v>
      </c>
      <c r="P44" s="197">
        <f t="shared" si="2"/>
        <v>0</v>
      </c>
      <c r="Q44" s="424">
        <f t="shared" si="3"/>
        <v>0</v>
      </c>
      <c r="R44" s="189"/>
      <c r="S44" s="187"/>
      <c r="T44" s="187"/>
      <c r="U44" s="187"/>
      <c r="V44" s="187"/>
      <c r="W44" s="187"/>
      <c r="X44" s="187"/>
      <c r="Y44" s="187"/>
      <c r="Z44" s="187"/>
      <c r="AA44" s="187"/>
    </row>
    <row r="45" spans="1:27" ht="21" x14ac:dyDescent="0.25">
      <c r="A45" s="187"/>
      <c r="B45" s="181"/>
      <c r="C45" s="181"/>
      <c r="D45" s="181"/>
      <c r="E45" s="181"/>
      <c r="F45" s="181"/>
      <c r="G45" s="181"/>
      <c r="H45" s="181"/>
      <c r="I45" s="181"/>
      <c r="J45" s="181"/>
      <c r="K45" s="190"/>
      <c r="L45" s="197"/>
      <c r="M45" s="190"/>
      <c r="N45" s="197">
        <f t="shared" si="0"/>
        <v>0</v>
      </c>
      <c r="O45" s="197">
        <f t="shared" si="1"/>
        <v>0</v>
      </c>
      <c r="P45" s="197">
        <f t="shared" si="2"/>
        <v>0</v>
      </c>
      <c r="Q45" s="424">
        <f t="shared" si="3"/>
        <v>0</v>
      </c>
      <c r="R45" s="189"/>
      <c r="S45" s="187"/>
      <c r="T45" s="187"/>
      <c r="U45" s="187"/>
      <c r="V45" s="187"/>
      <c r="W45" s="187"/>
      <c r="X45" s="187"/>
      <c r="Y45" s="187"/>
      <c r="Z45" s="187"/>
      <c r="AA45" s="187"/>
    </row>
    <row r="46" spans="1:27" ht="21" x14ac:dyDescent="0.25">
      <c r="A46" s="187"/>
      <c r="B46" s="181"/>
      <c r="C46" s="181"/>
      <c r="D46" s="181"/>
      <c r="E46" s="181"/>
      <c r="F46" s="181"/>
      <c r="G46" s="181"/>
      <c r="H46" s="181"/>
      <c r="I46" s="181"/>
      <c r="J46" s="181"/>
      <c r="K46" s="190"/>
      <c r="L46" s="197"/>
      <c r="M46" s="190"/>
      <c r="N46" s="197">
        <f t="shared" si="0"/>
        <v>0</v>
      </c>
      <c r="O46" s="197">
        <f t="shared" si="1"/>
        <v>0</v>
      </c>
      <c r="P46" s="197">
        <f t="shared" si="2"/>
        <v>0</v>
      </c>
      <c r="Q46" s="424">
        <f t="shared" si="3"/>
        <v>0</v>
      </c>
      <c r="R46" s="189"/>
      <c r="S46" s="187"/>
      <c r="T46" s="187"/>
      <c r="U46" s="187"/>
      <c r="V46" s="187"/>
      <c r="W46" s="187"/>
      <c r="X46" s="187"/>
      <c r="Y46" s="187"/>
      <c r="Z46" s="187"/>
      <c r="AA46" s="187"/>
    </row>
    <row r="47" spans="1:27" ht="21" x14ac:dyDescent="0.25">
      <c r="A47" s="187"/>
      <c r="B47" s="181"/>
      <c r="C47" s="181"/>
      <c r="D47" s="181"/>
      <c r="E47" s="181"/>
      <c r="F47" s="181"/>
      <c r="G47" s="181"/>
      <c r="H47" s="181"/>
      <c r="I47" s="181"/>
      <c r="J47" s="181"/>
      <c r="K47" s="190"/>
      <c r="L47" s="197"/>
      <c r="M47" s="190"/>
      <c r="N47" s="197">
        <f t="shared" si="0"/>
        <v>0</v>
      </c>
      <c r="O47" s="197">
        <f t="shared" si="1"/>
        <v>0</v>
      </c>
      <c r="P47" s="197">
        <f t="shared" si="2"/>
        <v>0</v>
      </c>
      <c r="Q47" s="424">
        <f t="shared" si="3"/>
        <v>0</v>
      </c>
      <c r="R47" s="189"/>
      <c r="S47" s="187"/>
      <c r="T47" s="187"/>
      <c r="U47" s="187"/>
      <c r="V47" s="187"/>
      <c r="W47" s="187"/>
      <c r="X47" s="187"/>
      <c r="Y47" s="187"/>
      <c r="Z47" s="187"/>
      <c r="AA47" s="187"/>
    </row>
    <row r="48" spans="1:27" ht="21" x14ac:dyDescent="0.25">
      <c r="A48" s="187"/>
      <c r="B48" s="181"/>
      <c r="C48" s="181"/>
      <c r="D48" s="181"/>
      <c r="E48" s="181"/>
      <c r="F48" s="181"/>
      <c r="G48" s="181"/>
      <c r="H48" s="181"/>
      <c r="I48" s="181"/>
      <c r="J48" s="181"/>
      <c r="K48" s="190"/>
      <c r="L48" s="197"/>
      <c r="M48" s="190"/>
      <c r="N48" s="197">
        <f t="shared" si="0"/>
        <v>0</v>
      </c>
      <c r="O48" s="197">
        <f t="shared" si="1"/>
        <v>0</v>
      </c>
      <c r="P48" s="197">
        <f t="shared" si="2"/>
        <v>0</v>
      </c>
      <c r="Q48" s="424">
        <f t="shared" si="3"/>
        <v>0</v>
      </c>
      <c r="R48" s="189"/>
      <c r="S48" s="187"/>
      <c r="T48" s="187"/>
      <c r="U48" s="187"/>
      <c r="V48" s="187"/>
      <c r="W48" s="187"/>
      <c r="X48" s="187"/>
      <c r="Y48" s="187"/>
      <c r="Z48" s="187"/>
      <c r="AA48" s="187"/>
    </row>
    <row r="49" spans="1:27" ht="21" x14ac:dyDescent="0.25">
      <c r="A49" s="187"/>
      <c r="B49" s="181"/>
      <c r="C49" s="181"/>
      <c r="D49" s="181"/>
      <c r="E49" s="181"/>
      <c r="F49" s="181"/>
      <c r="G49" s="181"/>
      <c r="H49" s="181"/>
      <c r="I49" s="181"/>
      <c r="J49" s="181"/>
      <c r="K49" s="190"/>
      <c r="L49" s="197"/>
      <c r="M49" s="190"/>
      <c r="N49" s="197">
        <f t="shared" si="0"/>
        <v>0</v>
      </c>
      <c r="O49" s="197">
        <f t="shared" si="1"/>
        <v>0</v>
      </c>
      <c r="P49" s="197">
        <f t="shared" si="2"/>
        <v>0</v>
      </c>
      <c r="Q49" s="424">
        <f t="shared" si="3"/>
        <v>0</v>
      </c>
      <c r="R49" s="189"/>
      <c r="S49" s="187"/>
      <c r="T49" s="187"/>
      <c r="U49" s="187"/>
      <c r="V49" s="187"/>
      <c r="W49" s="187"/>
      <c r="X49" s="187"/>
      <c r="Y49" s="187"/>
      <c r="Z49" s="187"/>
      <c r="AA49" s="187"/>
    </row>
    <row r="50" spans="1:27" ht="21" x14ac:dyDescent="0.25">
      <c r="A50" s="187"/>
      <c r="B50" s="181"/>
      <c r="C50" s="181"/>
      <c r="D50" s="181"/>
      <c r="E50" s="181"/>
      <c r="F50" s="181"/>
      <c r="G50" s="181"/>
      <c r="H50" s="181"/>
      <c r="I50" s="181"/>
      <c r="J50" s="181"/>
      <c r="K50" s="190"/>
      <c r="L50" s="197"/>
      <c r="M50" s="190"/>
      <c r="N50" s="197">
        <f t="shared" si="0"/>
        <v>0</v>
      </c>
      <c r="O50" s="197">
        <f t="shared" si="1"/>
        <v>0</v>
      </c>
      <c r="P50" s="197">
        <f t="shared" si="2"/>
        <v>0</v>
      </c>
      <c r="Q50" s="424">
        <f t="shared" si="3"/>
        <v>0</v>
      </c>
      <c r="R50" s="189"/>
      <c r="S50" s="187"/>
      <c r="T50" s="187"/>
      <c r="U50" s="187"/>
      <c r="V50" s="187"/>
      <c r="W50" s="187"/>
      <c r="X50" s="187"/>
      <c r="Y50" s="187"/>
      <c r="Z50" s="187"/>
      <c r="AA50" s="187"/>
    </row>
    <row r="51" spans="1:27" ht="26.25" customHeight="1" x14ac:dyDescent="0.25">
      <c r="A51" s="5"/>
      <c r="B51" s="5"/>
      <c r="C51" s="5"/>
      <c r="D51" s="10"/>
      <c r="E51" s="10"/>
      <c r="F51" s="10"/>
      <c r="G51" s="11"/>
      <c r="H51" s="11"/>
      <c r="I51" s="11"/>
      <c r="J51" s="11"/>
      <c r="K51" s="11"/>
      <c r="L51" s="11"/>
      <c r="M51" s="1"/>
      <c r="N51" s="1"/>
      <c r="O51" s="1"/>
      <c r="P51" s="1"/>
      <c r="Q51" s="1"/>
      <c r="R51" s="1"/>
      <c r="S51" s="1"/>
      <c r="T51" s="66"/>
      <c r="U51" s="66"/>
      <c r="V51" s="66"/>
      <c r="W51" s="66"/>
      <c r="X51" s="66"/>
      <c r="Y51" s="66"/>
      <c r="Z51" s="66"/>
      <c r="AA51" s="66"/>
    </row>
  </sheetData>
  <sheetProtection formatColumns="0" formatRows="0" autoFilter="0"/>
  <dataConsolidate/>
  <mergeCells count="16">
    <mergeCell ref="A5:I5"/>
    <mergeCell ref="A1:Q1"/>
    <mergeCell ref="A6:M6"/>
    <mergeCell ref="P2:Q2"/>
    <mergeCell ref="P3:Q3"/>
    <mergeCell ref="N2:O2"/>
    <mergeCell ref="N3:O3"/>
    <mergeCell ref="P6:Q6"/>
    <mergeCell ref="P4:Q4"/>
    <mergeCell ref="P5:Q5"/>
    <mergeCell ref="N4:O4"/>
    <mergeCell ref="N5:O5"/>
    <mergeCell ref="N6:O6"/>
    <mergeCell ref="A2:M2"/>
    <mergeCell ref="A3:M3"/>
    <mergeCell ref="A4:I4"/>
  </mergeCells>
  <phoneticPr fontId="76" type="noConversion"/>
  <conditionalFormatting sqref="L5">
    <cfRule type="cellIs" dxfId="435" priority="1" operator="greaterThan">
      <formula>0.05</formula>
    </cfRule>
  </conditionalFormatting>
  <conditionalFormatting sqref="M8">
    <cfRule type="cellIs" dxfId="434" priority="3" operator="notEqual">
      <formula>0</formula>
    </cfRule>
  </conditionalFormatting>
  <conditionalFormatting sqref="K8">
    <cfRule type="cellIs" dxfId="433" priority="2" operator="notEqual">
      <formula>$J$5</formula>
    </cfRule>
  </conditionalFormatting>
  <conditionalFormatting sqref="M10:M50">
    <cfRule type="cellIs" dxfId="432" priority="4" stopIfTrue="1" operator="notEqual">
      <formula>0</formula>
    </cfRule>
  </conditionalFormatting>
  <conditionalFormatting sqref="Q10:Q50">
    <cfRule type="cellIs" dxfId="431" priority="5" stopIfTrue="1" operator="equal">
      <formula>1</formula>
    </cfRule>
  </conditionalFormatting>
  <dataValidations count="13">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P3" xr:uid="{00000000-0002-0000-0400-000000000000}">
      <formula1>0</formula1>
    </dataValidation>
    <dataValidation showInputMessage="1" showErrorMessage="1" sqref="D10:E50" xr:uid="{00000000-0002-0000-0400-000001000000}"/>
    <dataValidation type="list" allowBlank="1" showInputMessage="1" showErrorMessage="1" sqref="B10:B50" xr:uid="{00000000-0002-0000-0400-000002000000}">
      <formula1>"Direct, Subaward"</formula1>
    </dataValidation>
    <dataValidation type="list" allowBlank="1" showInputMessage="1" showErrorMessage="1" sqref="J10:J50" xr:uid="{00000000-0002-0000-0400-000003000000}">
      <formula1>"Deployable, Shareable, Both, N/A"</formula1>
    </dataValidation>
    <dataValidation type="list" allowBlank="1" showInputMessage="1" showErrorMessage="1" sqref="H10:H50" xr:uid="{00000000-0002-0000-0400-000004000000}">
      <formula1>DD_PL_CoreCapabilities</formula1>
    </dataValidation>
    <dataValidation type="list" allowBlank="1" showInputMessage="1" showErrorMessage="1" sqref="I10:I50" xr:uid="{00000000-0002-0000-0400-000005000000}">
      <formula1>"Build, Sustain"</formula1>
    </dataValidation>
    <dataValidation type="list" allowBlank="1" showInputMessage="1" showErrorMessage="1" sqref="F10:F50" xr:uid="{00000000-0002-0000-0400-000006000000}">
      <formula1>DD_PL_SolutionArea</formula1>
    </dataValidation>
    <dataValidation type="list" allowBlank="1" showInputMessage="1" showErrorMessage="1" sqref="A10:A50" xr:uid="{00000000-0002-0000-0400-000007000000}">
      <formula1>"Goal #1, Goal #2, Goal #3, Goal #4, Goal #5, Goal #6, Goal #7, Goal #8, Goal #9, Goal #10, Goal #11"</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M10:M50" xr:uid="{00000000-0002-0000-0400-000008000000}">
      <formula1>K10-L10</formula1>
    </dataValidation>
    <dataValidation type="whole" operator="greaterThanOrEqual" allowBlank="1" showErrorMessage="1" errorTitle="BUDGETED COST" error="Enter the Budged Cost for this project, rounded DOWN to the nearest dollar.  Use of decimals is not allowed." sqref="K10:K50" xr:uid="{00000000-0002-0000-0400-000009000000}">
      <formula1>0</formula1>
    </dataValidation>
    <dataValidation type="list" allowBlank="1" showInputMessage="1" sqref="C10:C50" xr:uid="{00000000-0002-0000-0400-00000A000000}">
      <formula1>"A,B,C,D,E,F,G,H,I,J,K,L,M,N,O,P,Q,R,S,T,U,V,W,X,Y,Z"</formula1>
    </dataValidation>
    <dataValidation type="list" allowBlank="1" showInputMessage="1" showErrorMessage="1" sqref="G10:G50" xr:uid="{00000000-0002-0000-0400-00000B000000}">
      <formula1>INDIRECT(VLOOKUP(F10,DD_PL_SubCat_Lookup,2,0))</formula1>
    </dataValidation>
    <dataValidation type="list" allowBlank="1" showInputMessage="1" showErrorMessage="1" sqref="P2:Q2" xr:uid="{00000000-0002-0000-0400-00000C000000}">
      <formula1>"Application, Modification, Advance, Reimbursement, Final Reimbursement"</formula1>
    </dataValidation>
  </dataValidations>
  <printOptions horizontalCentered="1"/>
  <pageMargins left="0.15" right="0.15" top="0.5" bottom="0.5" header="0.15" footer="0.15"/>
  <pageSetup scale="35"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ning">
    <tabColor rgb="FFF7A765"/>
    <pageSetUpPr fitToPage="1"/>
  </sheetPr>
  <dimension ref="A1:X31"/>
  <sheetViews>
    <sheetView showGridLines="0" showZeros="0" zoomScale="65" zoomScaleNormal="65" zoomScaleSheetLayoutView="50" workbookViewId="0">
      <pane ySplit="8" topLeftCell="A9" activePane="bottomLeft" state="frozen"/>
      <selection sqref="A1:Q1"/>
      <selection pane="bottomLeft" sqref="A1:Q1"/>
    </sheetView>
  </sheetViews>
  <sheetFormatPr defaultColWidth="9.109375" defaultRowHeight="34.5" customHeight="1" x14ac:dyDescent="0.25"/>
  <cols>
    <col min="1" max="1" width="12.6640625" customWidth="1"/>
    <col min="2" max="2" width="15.6640625" customWidth="1"/>
    <col min="3" max="3" width="28" customWidth="1"/>
    <col min="4" max="4" width="46.33203125" customWidth="1"/>
    <col min="5" max="5" width="30.88671875" customWidth="1"/>
    <col min="6" max="6" width="30.6640625" customWidth="1"/>
    <col min="7" max="7" width="25.109375" customWidth="1"/>
    <col min="8" max="8" width="22.6640625" customWidth="1"/>
    <col min="9" max="14" width="20.6640625" customWidth="1"/>
    <col min="15" max="15" width="19.5546875" hidden="1" customWidth="1"/>
    <col min="16" max="17" width="20.6640625" hidden="1" customWidth="1"/>
    <col min="18" max="24" width="15.6640625" hidden="1" customWidth="1"/>
  </cols>
  <sheetData>
    <row r="1" spans="1:24" ht="35.1" customHeight="1" x14ac:dyDescent="0.25">
      <c r="A1" s="700" t="s">
        <v>432</v>
      </c>
      <c r="B1" s="700"/>
      <c r="C1" s="700"/>
      <c r="D1" s="700"/>
      <c r="E1" s="700"/>
      <c r="F1" s="700"/>
      <c r="G1" s="700"/>
      <c r="H1" s="700"/>
      <c r="I1" s="700"/>
      <c r="J1" s="700"/>
      <c r="K1" s="700"/>
      <c r="L1" s="700"/>
      <c r="M1" s="700"/>
      <c r="N1" s="700"/>
      <c r="O1" s="86"/>
      <c r="P1" s="86"/>
      <c r="Q1" s="86"/>
      <c r="R1" s="66"/>
      <c r="S1" s="66"/>
      <c r="T1" s="66"/>
      <c r="U1" s="66"/>
      <c r="V1" s="66"/>
      <c r="W1" s="66"/>
      <c r="X1" s="66"/>
    </row>
    <row r="2" spans="1:24" ht="30" customHeight="1" x14ac:dyDescent="0.35">
      <c r="A2" s="685">
        <f>Facesheet!$C$6</f>
        <v>0</v>
      </c>
      <c r="B2" s="685"/>
      <c r="C2" s="685"/>
      <c r="D2" s="685"/>
      <c r="E2" s="685"/>
      <c r="F2" s="685"/>
      <c r="G2" s="685"/>
      <c r="H2" s="685"/>
      <c r="I2" s="685"/>
      <c r="J2" s="686"/>
      <c r="K2" s="696" t="s">
        <v>325</v>
      </c>
      <c r="L2" s="697"/>
      <c r="M2" s="694"/>
      <c r="N2" s="695"/>
      <c r="O2" s="66"/>
      <c r="P2" s="66"/>
      <c r="Q2" s="66"/>
      <c r="R2" s="66"/>
      <c r="S2" s="66"/>
      <c r="T2" s="66"/>
      <c r="U2" s="66"/>
      <c r="V2" s="66"/>
      <c r="W2" s="66"/>
      <c r="X2" s="66"/>
    </row>
    <row r="3" spans="1:24" ht="30" customHeight="1" x14ac:dyDescent="0.4">
      <c r="A3" s="691">
        <f>Facesheet!$F$2</f>
        <v>0</v>
      </c>
      <c r="B3" s="691"/>
      <c r="C3" s="691"/>
      <c r="D3" s="691"/>
      <c r="E3" s="691"/>
      <c r="F3" s="691"/>
      <c r="G3" s="691"/>
      <c r="H3" s="691"/>
      <c r="I3" s="691"/>
      <c r="J3" s="691"/>
      <c r="K3" s="698" t="s">
        <v>626</v>
      </c>
      <c r="L3" s="699"/>
      <c r="M3" s="694"/>
      <c r="N3" s="695"/>
      <c r="O3" s="67"/>
      <c r="P3" s="67"/>
      <c r="Q3" s="67"/>
      <c r="R3" s="67"/>
      <c r="S3" s="67"/>
      <c r="T3" s="67"/>
      <c r="U3" s="67"/>
      <c r="V3" s="67"/>
      <c r="W3" s="67"/>
      <c r="X3" s="67"/>
    </row>
    <row r="4" spans="1:24" ht="30" customHeight="1" x14ac:dyDescent="0.25">
      <c r="A4" s="689" t="str">
        <f>Facesheet!$J$2</f>
        <v>2022-0005</v>
      </c>
      <c r="B4" s="689"/>
      <c r="C4" s="689"/>
      <c r="D4" s="689"/>
      <c r="E4" s="689"/>
      <c r="F4" s="689"/>
      <c r="G4" s="689"/>
      <c r="H4" s="689"/>
      <c r="I4" s="689"/>
      <c r="J4" s="690"/>
      <c r="K4" s="705" t="s">
        <v>216</v>
      </c>
      <c r="L4" s="705"/>
      <c r="M4" s="701">
        <f>Facesheet!$H$12</f>
        <v>44743</v>
      </c>
      <c r="N4" s="702"/>
      <c r="O4" s="66"/>
      <c r="P4" s="66"/>
      <c r="Q4" s="66"/>
      <c r="R4" s="66"/>
      <c r="S4" s="66"/>
      <c r="T4" s="66"/>
      <c r="U4" s="66"/>
      <c r="V4" s="66"/>
      <c r="W4" s="66"/>
      <c r="X4" s="66"/>
    </row>
    <row r="5" spans="1:24" ht="30" customHeight="1" x14ac:dyDescent="0.25">
      <c r="A5" s="692"/>
      <c r="B5" s="692"/>
      <c r="C5" s="692"/>
      <c r="D5" s="692"/>
      <c r="E5" s="692"/>
      <c r="F5" s="692"/>
      <c r="G5" s="692"/>
      <c r="H5" s="692"/>
      <c r="I5" s="692"/>
      <c r="J5" s="693"/>
      <c r="K5" s="705" t="s">
        <v>217</v>
      </c>
      <c r="L5" s="705"/>
      <c r="M5" s="703">
        <f>Facesheet!$J$12</f>
        <v>45473</v>
      </c>
      <c r="N5" s="704"/>
      <c r="O5" s="171"/>
      <c r="P5" s="171"/>
      <c r="Q5" s="171"/>
      <c r="R5" s="171"/>
      <c r="S5" s="171"/>
      <c r="T5" s="171"/>
      <c r="U5" s="171"/>
      <c r="V5" s="171"/>
      <c r="W5" s="171"/>
      <c r="X5" s="171"/>
    </row>
    <row r="6" spans="1:24" ht="30" customHeight="1" x14ac:dyDescent="0.25">
      <c r="A6" s="692">
        <v>0</v>
      </c>
      <c r="B6" s="692"/>
      <c r="C6" s="692"/>
      <c r="D6" s="692"/>
      <c r="E6" s="692"/>
      <c r="F6" s="692"/>
      <c r="G6" s="692"/>
      <c r="H6" s="692"/>
      <c r="I6" s="692"/>
      <c r="J6" s="693"/>
      <c r="K6" s="706" t="s">
        <v>471</v>
      </c>
      <c r="L6" s="706"/>
      <c r="M6" s="707"/>
      <c r="N6" s="707"/>
      <c r="O6" s="171"/>
      <c r="P6" s="171"/>
      <c r="Q6" s="171"/>
      <c r="R6" s="171"/>
      <c r="S6" s="171"/>
      <c r="T6" s="171"/>
      <c r="U6" s="171"/>
      <c r="V6" s="171"/>
      <c r="W6" s="171"/>
      <c r="X6" s="171"/>
    </row>
    <row r="7" spans="1:24" ht="50.1" customHeight="1" x14ac:dyDescent="0.25">
      <c r="A7" s="480" t="s">
        <v>25</v>
      </c>
      <c r="B7" s="481" t="s">
        <v>206</v>
      </c>
      <c r="C7" s="481" t="s">
        <v>244</v>
      </c>
      <c r="D7" s="482" t="s">
        <v>207</v>
      </c>
      <c r="E7" s="482" t="s">
        <v>239</v>
      </c>
      <c r="F7" s="482" t="s">
        <v>247</v>
      </c>
      <c r="G7" s="482" t="s">
        <v>328</v>
      </c>
      <c r="H7" s="482" t="s">
        <v>246</v>
      </c>
      <c r="I7" s="482" t="s">
        <v>245</v>
      </c>
      <c r="J7" s="481" t="s">
        <v>240</v>
      </c>
      <c r="K7" s="481" t="s">
        <v>257</v>
      </c>
      <c r="L7" s="481" t="s">
        <v>237</v>
      </c>
      <c r="M7" s="481" t="s">
        <v>238</v>
      </c>
      <c r="N7" s="481" t="s">
        <v>219</v>
      </c>
      <c r="O7" s="256" t="s">
        <v>439</v>
      </c>
      <c r="P7" s="256" t="s">
        <v>440</v>
      </c>
      <c r="Q7" s="256" t="s">
        <v>441</v>
      </c>
      <c r="R7" s="256" t="s">
        <v>442</v>
      </c>
      <c r="S7" s="256" t="s">
        <v>443</v>
      </c>
      <c r="T7" s="256" t="s">
        <v>444</v>
      </c>
      <c r="U7" s="256" t="s">
        <v>445</v>
      </c>
      <c r="V7" s="256" t="s">
        <v>446</v>
      </c>
      <c r="W7" s="256" t="s">
        <v>447</v>
      </c>
      <c r="X7" s="256" t="s">
        <v>448</v>
      </c>
    </row>
    <row r="8" spans="1:24" ht="21" x14ac:dyDescent="0.25">
      <c r="A8" s="483">
        <v>0</v>
      </c>
      <c r="B8" s="483"/>
      <c r="C8" s="484"/>
      <c r="D8" s="485">
        <v>0</v>
      </c>
      <c r="E8" s="485">
        <v>0</v>
      </c>
      <c r="F8" s="486"/>
      <c r="G8" s="485"/>
      <c r="H8" s="485"/>
      <c r="I8" s="485"/>
      <c r="J8" s="487">
        <f>SUM(RangeCost)</f>
        <v>0</v>
      </c>
      <c r="K8" s="487">
        <f>SUM(RangePrevious)</f>
        <v>0</v>
      </c>
      <c r="L8" s="487">
        <f>SUM(RangeThisRequest)</f>
        <v>0</v>
      </c>
      <c r="M8" s="487">
        <f>SUM(RangeApproved)</f>
        <v>0</v>
      </c>
      <c r="N8" s="487">
        <f>SUM(RangeBalance)</f>
        <v>0</v>
      </c>
      <c r="O8" s="257"/>
      <c r="P8" s="257"/>
      <c r="Q8" s="257"/>
      <c r="R8" s="257"/>
      <c r="S8" s="257"/>
      <c r="T8" s="257"/>
      <c r="U8" s="257"/>
      <c r="V8" s="257"/>
      <c r="W8" s="257"/>
      <c r="X8" s="257"/>
    </row>
    <row r="9" spans="1:24" ht="0.15" customHeight="1" x14ac:dyDescent="0.25">
      <c r="A9" s="259">
        <v>0</v>
      </c>
      <c r="B9" s="259">
        <v>0</v>
      </c>
      <c r="C9" s="259">
        <v>0</v>
      </c>
      <c r="D9" s="259">
        <v>0</v>
      </c>
      <c r="E9" s="259">
        <v>0</v>
      </c>
      <c r="F9" s="260">
        <v>0</v>
      </c>
      <c r="G9" s="259">
        <v>0</v>
      </c>
      <c r="H9" s="260">
        <v>0</v>
      </c>
      <c r="I9" s="261">
        <v>0</v>
      </c>
      <c r="J9" s="262">
        <v>0</v>
      </c>
      <c r="K9" s="262">
        <v>0</v>
      </c>
      <c r="L9" s="262">
        <v>0</v>
      </c>
      <c r="M9" s="263">
        <v>0</v>
      </c>
      <c r="N9" s="262">
        <v>0</v>
      </c>
      <c r="O9" s="258">
        <v>0</v>
      </c>
      <c r="P9" s="258">
        <v>0</v>
      </c>
      <c r="Q9" s="258">
        <v>0</v>
      </c>
      <c r="R9" s="258">
        <v>0</v>
      </c>
      <c r="S9" s="258">
        <v>0</v>
      </c>
      <c r="T9" s="258">
        <v>0</v>
      </c>
      <c r="U9" s="258">
        <v>0</v>
      </c>
      <c r="V9" s="258">
        <v>0</v>
      </c>
      <c r="W9" s="258">
        <v>0</v>
      </c>
      <c r="X9" s="258">
        <v>0</v>
      </c>
    </row>
    <row r="10" spans="1:24" ht="21" x14ac:dyDescent="0.25">
      <c r="A10" s="181"/>
      <c r="B10" s="181"/>
      <c r="C10" s="181"/>
      <c r="D10" s="181"/>
      <c r="E10" s="181"/>
      <c r="F10" s="182"/>
      <c r="G10" s="181"/>
      <c r="H10" s="182"/>
      <c r="I10" s="184"/>
      <c r="J10" s="227"/>
      <c r="K10" s="186"/>
      <c r="L10" s="227"/>
      <c r="M10" s="226">
        <f t="shared" ref="M10:M30" si="0">L10+K10</f>
        <v>0</v>
      </c>
      <c r="N10" s="226">
        <f t="shared" ref="N10:N30" si="1">J10-M10</f>
        <v>0</v>
      </c>
      <c r="O10" s="187"/>
      <c r="P10" s="187"/>
      <c r="Q10" s="187"/>
      <c r="R10" s="187"/>
      <c r="S10" s="187"/>
      <c r="T10" s="187"/>
      <c r="U10" s="187"/>
      <c r="V10" s="187"/>
      <c r="W10" s="187"/>
      <c r="X10" s="187"/>
    </row>
    <row r="11" spans="1:24" ht="21" x14ac:dyDescent="0.25">
      <c r="A11" s="181"/>
      <c r="B11" s="181"/>
      <c r="C11" s="181"/>
      <c r="D11" s="181"/>
      <c r="E11" s="181"/>
      <c r="F11" s="182"/>
      <c r="G11" s="181"/>
      <c r="H11" s="182"/>
      <c r="I11" s="184"/>
      <c r="J11" s="227"/>
      <c r="K11" s="186"/>
      <c r="L11" s="227"/>
      <c r="M11" s="226">
        <f t="shared" si="0"/>
        <v>0</v>
      </c>
      <c r="N11" s="226">
        <f t="shared" si="1"/>
        <v>0</v>
      </c>
      <c r="O11" s="187"/>
      <c r="P11" s="187"/>
      <c r="Q11" s="187"/>
      <c r="R11" s="187"/>
      <c r="S11" s="187"/>
      <c r="T11" s="187"/>
      <c r="U11" s="187"/>
      <c r="V11" s="187"/>
      <c r="W11" s="187"/>
      <c r="X11" s="187"/>
    </row>
    <row r="12" spans="1:24" ht="21" x14ac:dyDescent="0.25">
      <c r="A12" s="181"/>
      <c r="B12" s="181"/>
      <c r="C12" s="181"/>
      <c r="D12" s="181"/>
      <c r="E12" s="181"/>
      <c r="F12" s="182"/>
      <c r="G12" s="181"/>
      <c r="H12" s="182"/>
      <c r="I12" s="184"/>
      <c r="J12" s="227"/>
      <c r="K12" s="186"/>
      <c r="L12" s="227"/>
      <c r="M12" s="226">
        <f t="shared" si="0"/>
        <v>0</v>
      </c>
      <c r="N12" s="226">
        <f t="shared" si="1"/>
        <v>0</v>
      </c>
      <c r="O12" s="187"/>
      <c r="P12" s="187"/>
      <c r="Q12" s="187"/>
      <c r="R12" s="187"/>
      <c r="S12" s="187"/>
      <c r="T12" s="187"/>
      <c r="U12" s="187"/>
      <c r="V12" s="187"/>
      <c r="W12" s="187"/>
      <c r="X12" s="187"/>
    </row>
    <row r="13" spans="1:24" ht="21" x14ac:dyDescent="0.25">
      <c r="A13" s="181"/>
      <c r="B13" s="181"/>
      <c r="C13" s="181"/>
      <c r="D13" s="181"/>
      <c r="E13" s="181"/>
      <c r="F13" s="182"/>
      <c r="G13" s="181"/>
      <c r="H13" s="182"/>
      <c r="I13" s="184"/>
      <c r="J13" s="227"/>
      <c r="K13" s="186"/>
      <c r="L13" s="227"/>
      <c r="M13" s="226">
        <f t="shared" si="0"/>
        <v>0</v>
      </c>
      <c r="N13" s="226">
        <f t="shared" si="1"/>
        <v>0</v>
      </c>
      <c r="O13" s="187"/>
      <c r="P13" s="187"/>
      <c r="Q13" s="187"/>
      <c r="R13" s="187"/>
      <c r="S13" s="187"/>
      <c r="T13" s="187"/>
      <c r="U13" s="187"/>
      <c r="V13" s="187"/>
      <c r="W13" s="187"/>
      <c r="X13" s="187"/>
    </row>
    <row r="14" spans="1:24" ht="21" x14ac:dyDescent="0.25">
      <c r="A14" s="181"/>
      <c r="B14" s="181"/>
      <c r="C14" s="181"/>
      <c r="D14" s="181"/>
      <c r="E14" s="181"/>
      <c r="F14" s="182"/>
      <c r="G14" s="181"/>
      <c r="H14" s="182"/>
      <c r="I14" s="184"/>
      <c r="J14" s="227"/>
      <c r="K14" s="186"/>
      <c r="L14" s="227"/>
      <c r="M14" s="226">
        <f t="shared" si="0"/>
        <v>0</v>
      </c>
      <c r="N14" s="226">
        <f t="shared" si="1"/>
        <v>0</v>
      </c>
      <c r="O14" s="187"/>
      <c r="P14" s="187"/>
      <c r="Q14" s="187"/>
      <c r="R14" s="187"/>
      <c r="S14" s="187"/>
      <c r="T14" s="187"/>
      <c r="U14" s="187"/>
      <c r="V14" s="187"/>
      <c r="W14" s="187"/>
      <c r="X14" s="187"/>
    </row>
    <row r="15" spans="1:24" ht="21" x14ac:dyDescent="0.25">
      <c r="A15" s="181"/>
      <c r="B15" s="181"/>
      <c r="C15" s="181"/>
      <c r="D15" s="181"/>
      <c r="E15" s="181"/>
      <c r="F15" s="182"/>
      <c r="G15" s="181"/>
      <c r="H15" s="182"/>
      <c r="I15" s="184"/>
      <c r="J15" s="227"/>
      <c r="K15" s="186"/>
      <c r="L15" s="227"/>
      <c r="M15" s="226">
        <f t="shared" si="0"/>
        <v>0</v>
      </c>
      <c r="N15" s="226">
        <f t="shared" si="1"/>
        <v>0</v>
      </c>
      <c r="O15" s="187"/>
      <c r="P15" s="187"/>
      <c r="Q15" s="187"/>
      <c r="R15" s="187"/>
      <c r="S15" s="187"/>
      <c r="T15" s="187"/>
      <c r="U15" s="187"/>
      <c r="V15" s="187"/>
      <c r="W15" s="187"/>
      <c r="X15" s="187"/>
    </row>
    <row r="16" spans="1:24" ht="21" x14ac:dyDescent="0.25">
      <c r="A16" s="181"/>
      <c r="B16" s="181"/>
      <c r="C16" s="181"/>
      <c r="D16" s="181"/>
      <c r="E16" s="181"/>
      <c r="F16" s="182"/>
      <c r="G16" s="181"/>
      <c r="H16" s="182"/>
      <c r="I16" s="184"/>
      <c r="J16" s="507"/>
      <c r="K16" s="508"/>
      <c r="L16" s="227"/>
      <c r="M16" s="226">
        <f t="shared" si="0"/>
        <v>0</v>
      </c>
      <c r="N16" s="226">
        <f t="shared" si="1"/>
        <v>0</v>
      </c>
      <c r="O16" s="187"/>
      <c r="P16" s="187"/>
      <c r="Q16" s="187"/>
      <c r="R16" s="187"/>
      <c r="S16" s="187"/>
      <c r="T16" s="187"/>
      <c r="U16" s="187"/>
      <c r="V16" s="187"/>
      <c r="W16" s="187"/>
      <c r="X16" s="187"/>
    </row>
    <row r="17" spans="1:24" ht="21" x14ac:dyDescent="0.25">
      <c r="A17" s="181"/>
      <c r="B17" s="181"/>
      <c r="C17" s="181"/>
      <c r="D17" s="181"/>
      <c r="E17" s="181"/>
      <c r="F17" s="182"/>
      <c r="G17" s="181"/>
      <c r="H17" s="182"/>
      <c r="I17" s="184"/>
      <c r="J17" s="227"/>
      <c r="K17" s="186"/>
      <c r="L17" s="227"/>
      <c r="M17" s="226">
        <f t="shared" si="0"/>
        <v>0</v>
      </c>
      <c r="N17" s="226">
        <f t="shared" si="1"/>
        <v>0</v>
      </c>
      <c r="O17" s="187"/>
      <c r="P17" s="187"/>
      <c r="Q17" s="187"/>
      <c r="R17" s="187"/>
      <c r="S17" s="187"/>
      <c r="T17" s="187"/>
      <c r="U17" s="187"/>
      <c r="V17" s="187"/>
      <c r="W17" s="187"/>
      <c r="X17" s="187"/>
    </row>
    <row r="18" spans="1:24" ht="21" x14ac:dyDescent="0.25">
      <c r="A18" s="181"/>
      <c r="B18" s="181"/>
      <c r="C18" s="181"/>
      <c r="D18" s="181"/>
      <c r="E18" s="181"/>
      <c r="F18" s="182"/>
      <c r="G18" s="181"/>
      <c r="H18" s="182"/>
      <c r="I18" s="184"/>
      <c r="J18" s="227"/>
      <c r="K18" s="186"/>
      <c r="L18" s="227"/>
      <c r="M18" s="226">
        <f t="shared" si="0"/>
        <v>0</v>
      </c>
      <c r="N18" s="226">
        <f t="shared" si="1"/>
        <v>0</v>
      </c>
      <c r="O18" s="187"/>
      <c r="P18" s="187"/>
      <c r="Q18" s="187"/>
      <c r="R18" s="187"/>
      <c r="S18" s="187"/>
      <c r="T18" s="187"/>
      <c r="U18" s="187"/>
      <c r="V18" s="187"/>
      <c r="W18" s="187"/>
      <c r="X18" s="187"/>
    </row>
    <row r="19" spans="1:24" ht="21" x14ac:dyDescent="0.25">
      <c r="A19" s="181"/>
      <c r="B19" s="181"/>
      <c r="C19" s="181"/>
      <c r="D19" s="181"/>
      <c r="E19" s="181"/>
      <c r="F19" s="182"/>
      <c r="G19" s="181"/>
      <c r="H19" s="182"/>
      <c r="I19" s="184"/>
      <c r="J19" s="227"/>
      <c r="K19" s="186"/>
      <c r="L19" s="227"/>
      <c r="M19" s="226">
        <f t="shared" si="0"/>
        <v>0</v>
      </c>
      <c r="N19" s="226">
        <f t="shared" si="1"/>
        <v>0</v>
      </c>
      <c r="O19" s="187"/>
      <c r="P19" s="187"/>
      <c r="Q19" s="187"/>
      <c r="R19" s="187"/>
      <c r="S19" s="187"/>
      <c r="T19" s="187"/>
      <c r="U19" s="187"/>
      <c r="V19" s="187"/>
      <c r="W19" s="187"/>
      <c r="X19" s="187"/>
    </row>
    <row r="20" spans="1:24" ht="21" x14ac:dyDescent="0.25">
      <c r="A20" s="181"/>
      <c r="B20" s="181"/>
      <c r="C20" s="181"/>
      <c r="D20" s="181"/>
      <c r="E20" s="181"/>
      <c r="F20" s="182"/>
      <c r="G20" s="181"/>
      <c r="H20" s="182"/>
      <c r="I20" s="184"/>
      <c r="J20" s="227"/>
      <c r="K20" s="186"/>
      <c r="L20" s="227"/>
      <c r="M20" s="226">
        <f t="shared" si="0"/>
        <v>0</v>
      </c>
      <c r="N20" s="226">
        <f t="shared" si="1"/>
        <v>0</v>
      </c>
      <c r="O20" s="187"/>
      <c r="P20" s="187"/>
      <c r="Q20" s="187"/>
      <c r="R20" s="187"/>
      <c r="S20" s="187"/>
      <c r="T20" s="187"/>
      <c r="U20" s="187"/>
      <c r="V20" s="187"/>
      <c r="W20" s="187"/>
      <c r="X20" s="187"/>
    </row>
    <row r="21" spans="1:24" ht="21" x14ac:dyDescent="0.25">
      <c r="A21" s="181"/>
      <c r="B21" s="181"/>
      <c r="C21" s="181"/>
      <c r="D21" s="181"/>
      <c r="E21" s="181"/>
      <c r="F21" s="182"/>
      <c r="G21" s="181"/>
      <c r="H21" s="182"/>
      <c r="I21" s="184"/>
      <c r="J21" s="227"/>
      <c r="K21" s="186"/>
      <c r="L21" s="227"/>
      <c r="M21" s="226">
        <f t="shared" si="0"/>
        <v>0</v>
      </c>
      <c r="N21" s="226">
        <f t="shared" si="1"/>
        <v>0</v>
      </c>
      <c r="O21" s="187"/>
      <c r="P21" s="187"/>
      <c r="Q21" s="187"/>
      <c r="R21" s="187"/>
      <c r="S21" s="187"/>
      <c r="T21" s="187"/>
      <c r="U21" s="187"/>
      <c r="V21" s="187"/>
      <c r="W21" s="187"/>
      <c r="X21" s="187"/>
    </row>
    <row r="22" spans="1:24" ht="21" x14ac:dyDescent="0.25">
      <c r="A22" s="181"/>
      <c r="B22" s="181"/>
      <c r="C22" s="181"/>
      <c r="D22" s="181"/>
      <c r="E22" s="181"/>
      <c r="F22" s="182"/>
      <c r="G22" s="181"/>
      <c r="H22" s="182"/>
      <c r="I22" s="184"/>
      <c r="J22" s="227"/>
      <c r="K22" s="186"/>
      <c r="L22" s="227"/>
      <c r="M22" s="226">
        <f t="shared" si="0"/>
        <v>0</v>
      </c>
      <c r="N22" s="226">
        <f t="shared" si="1"/>
        <v>0</v>
      </c>
      <c r="O22" s="187"/>
      <c r="P22" s="187"/>
      <c r="Q22" s="187"/>
      <c r="R22" s="187"/>
      <c r="S22" s="187"/>
      <c r="T22" s="187"/>
      <c r="U22" s="187"/>
      <c r="V22" s="187"/>
      <c r="W22" s="187"/>
      <c r="X22" s="187"/>
    </row>
    <row r="23" spans="1:24" ht="21" x14ac:dyDescent="0.25">
      <c r="A23" s="181"/>
      <c r="B23" s="181"/>
      <c r="C23" s="181"/>
      <c r="D23" s="181"/>
      <c r="E23" s="181"/>
      <c r="F23" s="182"/>
      <c r="G23" s="181"/>
      <c r="H23" s="182"/>
      <c r="I23" s="184"/>
      <c r="J23" s="227"/>
      <c r="K23" s="186"/>
      <c r="L23" s="227"/>
      <c r="M23" s="226">
        <f t="shared" si="0"/>
        <v>0</v>
      </c>
      <c r="N23" s="226">
        <f t="shared" si="1"/>
        <v>0</v>
      </c>
      <c r="O23" s="187"/>
      <c r="P23" s="187"/>
      <c r="Q23" s="187"/>
      <c r="R23" s="187"/>
      <c r="S23" s="187"/>
      <c r="T23" s="187"/>
      <c r="U23" s="187"/>
      <c r="V23" s="187"/>
      <c r="W23" s="187"/>
      <c r="X23" s="187"/>
    </row>
    <row r="24" spans="1:24" ht="21" x14ac:dyDescent="0.25">
      <c r="A24" s="181"/>
      <c r="B24" s="181"/>
      <c r="C24" s="181"/>
      <c r="D24" s="181"/>
      <c r="E24" s="181"/>
      <c r="F24" s="182"/>
      <c r="G24" s="181"/>
      <c r="H24" s="182"/>
      <c r="I24" s="184"/>
      <c r="J24" s="227"/>
      <c r="K24" s="186"/>
      <c r="L24" s="227"/>
      <c r="M24" s="226">
        <f t="shared" si="0"/>
        <v>0</v>
      </c>
      <c r="N24" s="226">
        <f t="shared" si="1"/>
        <v>0</v>
      </c>
      <c r="O24" s="187"/>
      <c r="P24" s="187"/>
      <c r="Q24" s="187"/>
      <c r="R24" s="187"/>
      <c r="S24" s="187"/>
      <c r="T24" s="187"/>
      <c r="U24" s="187"/>
      <c r="V24" s="187"/>
      <c r="W24" s="187"/>
      <c r="X24" s="187"/>
    </row>
    <row r="25" spans="1:24" ht="21" x14ac:dyDescent="0.25">
      <c r="A25" s="181"/>
      <c r="B25" s="181"/>
      <c r="C25" s="181"/>
      <c r="D25" s="181"/>
      <c r="E25" s="181"/>
      <c r="F25" s="182"/>
      <c r="G25" s="181"/>
      <c r="H25" s="182"/>
      <c r="I25" s="184"/>
      <c r="J25" s="507"/>
      <c r="K25" s="508"/>
      <c r="L25" s="227"/>
      <c r="M25" s="226">
        <f t="shared" si="0"/>
        <v>0</v>
      </c>
      <c r="N25" s="226">
        <f t="shared" si="1"/>
        <v>0</v>
      </c>
      <c r="O25" s="187"/>
      <c r="P25" s="187"/>
      <c r="Q25" s="187"/>
      <c r="R25" s="187"/>
      <c r="S25" s="187"/>
      <c r="T25" s="187"/>
      <c r="U25" s="187"/>
      <c r="V25" s="187"/>
      <c r="W25" s="187"/>
      <c r="X25" s="187"/>
    </row>
    <row r="26" spans="1:24" ht="21" x14ac:dyDescent="0.25">
      <c r="A26" s="181"/>
      <c r="B26" s="181"/>
      <c r="C26" s="181"/>
      <c r="D26" s="181"/>
      <c r="E26" s="181"/>
      <c r="F26" s="182"/>
      <c r="G26" s="181"/>
      <c r="H26" s="182"/>
      <c r="I26" s="184"/>
      <c r="J26" s="507"/>
      <c r="K26" s="508"/>
      <c r="L26" s="227"/>
      <c r="M26" s="226">
        <f t="shared" si="0"/>
        <v>0</v>
      </c>
      <c r="N26" s="226">
        <f t="shared" si="1"/>
        <v>0</v>
      </c>
      <c r="O26" s="187"/>
      <c r="P26" s="187"/>
      <c r="Q26" s="187"/>
      <c r="R26" s="187"/>
      <c r="S26" s="187"/>
      <c r="T26" s="187"/>
      <c r="U26" s="187"/>
      <c r="V26" s="187"/>
      <c r="W26" s="187"/>
      <c r="X26" s="187"/>
    </row>
    <row r="27" spans="1:24" ht="21" x14ac:dyDescent="0.25">
      <c r="A27" s="181"/>
      <c r="B27" s="181"/>
      <c r="C27" s="181"/>
      <c r="D27" s="181"/>
      <c r="E27" s="181"/>
      <c r="F27" s="182"/>
      <c r="G27" s="181"/>
      <c r="H27" s="182"/>
      <c r="I27" s="184"/>
      <c r="J27" s="507"/>
      <c r="K27" s="508"/>
      <c r="L27" s="227"/>
      <c r="M27" s="226">
        <f t="shared" si="0"/>
        <v>0</v>
      </c>
      <c r="N27" s="226">
        <f t="shared" si="1"/>
        <v>0</v>
      </c>
      <c r="O27" s="187"/>
      <c r="P27" s="187"/>
      <c r="Q27" s="187"/>
      <c r="R27" s="187"/>
      <c r="S27" s="187"/>
      <c r="T27" s="187"/>
      <c r="U27" s="187"/>
      <c r="V27" s="187"/>
      <c r="W27" s="187"/>
      <c r="X27" s="187"/>
    </row>
    <row r="28" spans="1:24" ht="21" x14ac:dyDescent="0.25">
      <c r="A28" s="181"/>
      <c r="B28" s="181"/>
      <c r="C28" s="181"/>
      <c r="D28" s="181"/>
      <c r="E28" s="181"/>
      <c r="F28" s="182"/>
      <c r="G28" s="181"/>
      <c r="H28" s="182"/>
      <c r="I28" s="184"/>
      <c r="J28" s="507"/>
      <c r="K28" s="508"/>
      <c r="L28" s="227"/>
      <c r="M28" s="226">
        <f t="shared" si="0"/>
        <v>0</v>
      </c>
      <c r="N28" s="226">
        <f t="shared" si="1"/>
        <v>0</v>
      </c>
      <c r="O28" s="187"/>
      <c r="P28" s="187"/>
      <c r="Q28" s="187"/>
      <c r="R28" s="187"/>
      <c r="S28" s="187"/>
      <c r="T28" s="187"/>
      <c r="U28" s="187"/>
      <c r="V28" s="187"/>
      <c r="W28" s="187"/>
      <c r="X28" s="187"/>
    </row>
    <row r="29" spans="1:24" ht="21" x14ac:dyDescent="0.25">
      <c r="A29" s="181"/>
      <c r="B29" s="181"/>
      <c r="C29" s="181"/>
      <c r="D29" s="181"/>
      <c r="E29" s="181"/>
      <c r="F29" s="182"/>
      <c r="G29" s="181"/>
      <c r="H29" s="182"/>
      <c r="I29" s="184"/>
      <c r="J29" s="227"/>
      <c r="K29" s="186"/>
      <c r="L29" s="227"/>
      <c r="M29" s="226">
        <f t="shared" si="0"/>
        <v>0</v>
      </c>
      <c r="N29" s="226">
        <f t="shared" si="1"/>
        <v>0</v>
      </c>
      <c r="O29" s="187"/>
      <c r="P29" s="187"/>
      <c r="Q29" s="187"/>
      <c r="R29" s="187"/>
      <c r="S29" s="187"/>
      <c r="T29" s="187"/>
      <c r="U29" s="187"/>
      <c r="V29" s="187"/>
      <c r="W29" s="187"/>
      <c r="X29" s="187"/>
    </row>
    <row r="30" spans="1:24" ht="21" x14ac:dyDescent="0.25">
      <c r="A30" s="181"/>
      <c r="B30" s="181"/>
      <c r="C30" s="181"/>
      <c r="D30" s="181"/>
      <c r="E30" s="181"/>
      <c r="F30" s="182"/>
      <c r="G30" s="181"/>
      <c r="H30" s="182"/>
      <c r="I30" s="184"/>
      <c r="J30" s="227"/>
      <c r="K30" s="186"/>
      <c r="L30" s="227"/>
      <c r="M30" s="226">
        <f t="shared" si="0"/>
        <v>0</v>
      </c>
      <c r="N30" s="226">
        <f t="shared" si="1"/>
        <v>0</v>
      </c>
      <c r="O30" s="187"/>
      <c r="P30" s="187"/>
      <c r="Q30" s="187"/>
      <c r="R30" s="187"/>
      <c r="S30" s="187"/>
      <c r="T30" s="187"/>
      <c r="U30" s="187"/>
      <c r="V30" s="187"/>
      <c r="W30" s="187"/>
      <c r="X30" s="187"/>
    </row>
    <row r="31" spans="1:24" ht="21" x14ac:dyDescent="0.25">
      <c r="A31" s="204"/>
      <c r="B31" s="204"/>
      <c r="C31" s="204"/>
      <c r="D31" s="204"/>
      <c r="E31" s="204"/>
      <c r="F31" s="232"/>
      <c r="G31" s="204"/>
      <c r="H31" s="232"/>
      <c r="I31" s="233"/>
      <c r="J31" s="205"/>
      <c r="K31" s="206"/>
      <c r="L31" s="205"/>
      <c r="M31" s="206"/>
      <c r="N31" s="206"/>
      <c r="O31" s="203"/>
      <c r="P31" s="203"/>
      <c r="Q31" s="203"/>
      <c r="R31" s="203"/>
      <c r="S31" s="203"/>
      <c r="T31" s="203"/>
      <c r="U31" s="203"/>
      <c r="V31" s="203"/>
      <c r="W31" s="203"/>
      <c r="X31" s="203"/>
    </row>
  </sheetData>
  <sheetProtection formatColumns="0" formatRows="0" autoFilter="0"/>
  <dataConsolidate/>
  <mergeCells count="16">
    <mergeCell ref="M4:N4"/>
    <mergeCell ref="M5:N5"/>
    <mergeCell ref="K4:L4"/>
    <mergeCell ref="K5:L5"/>
    <mergeCell ref="K6:L6"/>
    <mergeCell ref="M6:N6"/>
    <mergeCell ref="M2:N2"/>
    <mergeCell ref="M3:N3"/>
    <mergeCell ref="K2:L2"/>
    <mergeCell ref="K3:L3"/>
    <mergeCell ref="A1:N1"/>
    <mergeCell ref="A4:J4"/>
    <mergeCell ref="A2:J2"/>
    <mergeCell ref="A3:J3"/>
    <mergeCell ref="A5:J5"/>
    <mergeCell ref="A6:J6"/>
  </mergeCells>
  <conditionalFormatting sqref="L8 L10:L30">
    <cfRule type="cellIs" dxfId="392" priority="1" stopIfTrue="1" operator="notEqual">
      <formula>0</formula>
    </cfRule>
  </conditionalFormatting>
  <dataValidations count="13">
    <dataValidation allowBlank="1" showErrorMessage="1" promptTitle="Cal OES ONLY" prompt="For Cal OES use only.  Do not enter." sqref="M6" xr:uid="{00000000-0002-0000-0500-000000000000}"/>
    <dataValidation type="list" allowBlank="1" showInputMessage="1" showErrorMessage="1" sqref="A31" xr:uid="{00000000-0002-0000-0500-000001000000}">
      <formula1>"A,B,C,D,E,F,G,H,I,J,K,L,M,N,O,P,Q,R,S,T,U,V,W,X,Y,Z"</formula1>
    </dataValidation>
    <dataValidation type="list" allowBlank="1" showInputMessage="1" sqref="A10:A30" xr:uid="{00000000-0002-0000-0500-000002000000}">
      <formula1>"A,B,C,D,E,F,G,H,I,J,K,L,M,N,O,P,Q,R,S,T,U,V,W,X,Y,Z"</formula1>
    </dataValidation>
    <dataValidation type="whole" operator="greaterThan" allowBlank="1" showInputMessage="1" showErrorMessage="1" errorTitle="BUDGETED COST" error="Enter the Budged Cost for this project, rounded DOWN to the nearest dollar." sqref="J31" xr:uid="{00000000-0002-0000-0500-000003000000}">
      <formula1>0</formula1>
    </dataValidation>
    <dataValidation type="whole" operator="lessThanOrEqual" allowBlank="1" showInputMessage="1" showErrorMessage="1" errorTitle="AMOUNT THIS REQUEST" error="Please enter a dollar amount less than or equal to the available balance for this project." sqref="L31" xr:uid="{00000000-0002-0000-0500-000004000000}">
      <formula1>J31-K31</formula1>
    </dataValidation>
    <dataValidation type="list" allowBlank="1" showInputMessage="1" showErrorMessage="1" sqref="D10:D31" xr:uid="{00000000-0002-0000-0500-000005000000}">
      <formula1>DD_Planning_SubCat</formula1>
    </dataValidation>
    <dataValidation type="list" allowBlank="1" showInputMessage="1" showErrorMessage="1" sqref="G10:G31" xr:uid="{00000000-0002-0000-0500-000006000000}">
      <formula1>"Yes, No"</formula1>
    </dataValidation>
    <dataValidation type="list" allowBlank="1" showInputMessage="1" showErrorMessage="1" sqref="B10:B31" xr:uid="{00000000-0002-0000-0500-000007000000}">
      <formula1>"Direct,Subaward"</formula1>
    </dataValidation>
    <dataValidation type="list" allowBlank="1" showInputMessage="1" sqref="H10:H31" xr:uid="{00000000-0002-0000-0500-000008000000}">
      <formula1>"Critical Emergency Supplies Hold, Noncompetitive Procurement, N/A"</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L10:L30" xr:uid="{00000000-0002-0000-0500-000009000000}">
      <formula1>J10-K10</formula1>
    </dataValidation>
    <dataValidation type="whole" operator="greaterThanOrEqual" allowBlank="1" showErrorMessage="1" errorTitle="BUDGETED COST" error="Enter the Budged Cost for this project, rounded DOWN to the nearest dollar.  Use of decimals is not allowed." sqref="J10:J30" xr:uid="{00000000-0002-0000-0500-00000A000000}">
      <formula1>0</formula1>
    </dataValidation>
    <dataValidation type="list" allowBlank="1" showInputMessage="1" showErrorMessage="1" sqref="E10:E31" xr:uid="{00000000-0002-0000-0500-00000B000000}">
      <formula1>INDIRECT(VLOOKUP(D10,DD_Planning_Expenditure_Lookup, 2, FALSE))</formula1>
    </dataValidation>
    <dataValidation type="list" allowBlank="1" showInputMessage="1" showErrorMessage="1" sqref="M2:N2" xr:uid="{00000000-0002-0000-0500-00000C000000}">
      <formula1>"Application, Modification, Advance, Reimbursement, Final Reimbursement"</formula1>
    </dataValidation>
  </dataValidations>
  <printOptions horizontalCentered="1"/>
  <pageMargins left="0.15" right="0.15" top="0.5" bottom="0.5" header="0.15" footer="0.15"/>
  <pageSetup scale="41"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Organization">
    <tabColor rgb="FF6699FF"/>
    <pageSetUpPr fitToPage="1"/>
  </sheetPr>
  <dimension ref="A1:U31"/>
  <sheetViews>
    <sheetView showGridLines="0" showZeros="0" zoomScale="65" zoomScaleNormal="65" zoomScaleSheetLayoutView="50" workbookViewId="0">
      <pane ySplit="9" topLeftCell="A10" activePane="bottomLeft" state="frozen"/>
      <selection sqref="A1:Q1"/>
      <selection pane="bottomLeft" sqref="A1:Q1"/>
    </sheetView>
  </sheetViews>
  <sheetFormatPr defaultColWidth="9.109375" defaultRowHeight="13.2" x14ac:dyDescent="0.25"/>
  <cols>
    <col min="1" max="1" width="12.6640625" customWidth="1"/>
    <col min="2" max="2" width="15.6640625" customWidth="1"/>
    <col min="3" max="3" width="41.5546875" customWidth="1"/>
    <col min="4" max="4" width="50" customWidth="1"/>
    <col min="5" max="5" width="39.33203125" customWidth="1"/>
    <col min="6" max="6" width="37" customWidth="1"/>
    <col min="7" max="11" width="20.6640625" customWidth="1"/>
    <col min="12" max="12" width="20.109375" hidden="1" customWidth="1"/>
    <col min="13" max="14" width="21.6640625" hidden="1" customWidth="1"/>
    <col min="15" max="21" width="15.6640625" hidden="1" customWidth="1"/>
  </cols>
  <sheetData>
    <row r="1" spans="1:21" ht="35.1" customHeight="1" x14ac:dyDescent="0.35">
      <c r="A1" s="725" t="s">
        <v>431</v>
      </c>
      <c r="B1" s="725"/>
      <c r="C1" s="725"/>
      <c r="D1" s="725"/>
      <c r="E1" s="725"/>
      <c r="F1" s="725"/>
      <c r="G1" s="725"/>
      <c r="H1" s="725"/>
      <c r="I1" s="725"/>
      <c r="J1" s="725"/>
      <c r="K1" s="725"/>
      <c r="L1" s="88"/>
      <c r="M1" s="88"/>
      <c r="N1" s="88"/>
      <c r="O1" s="170"/>
      <c r="P1" s="170"/>
      <c r="Q1" s="170"/>
      <c r="R1" s="170"/>
      <c r="S1" s="170"/>
      <c r="T1" s="170"/>
      <c r="U1" s="170"/>
    </row>
    <row r="2" spans="1:21" ht="30" customHeight="1" x14ac:dyDescent="0.35">
      <c r="A2" s="685">
        <f>Facesheet!$C$6</f>
        <v>0</v>
      </c>
      <c r="B2" s="685"/>
      <c r="C2" s="685"/>
      <c r="D2" s="685"/>
      <c r="E2" s="685"/>
      <c r="F2" s="685"/>
      <c r="G2" s="686"/>
      <c r="H2" s="696" t="s">
        <v>325</v>
      </c>
      <c r="I2" s="720"/>
      <c r="J2" s="723"/>
      <c r="K2" s="724"/>
      <c r="L2" s="170"/>
      <c r="M2" s="170"/>
      <c r="N2" s="170"/>
      <c r="O2" s="170"/>
      <c r="P2" s="170"/>
      <c r="Q2" s="170"/>
      <c r="R2" s="170"/>
      <c r="S2" s="170"/>
      <c r="T2" s="170"/>
      <c r="U2" s="170"/>
    </row>
    <row r="3" spans="1:21" ht="30" customHeight="1" x14ac:dyDescent="0.4">
      <c r="A3" s="691">
        <f>Facesheet!$F$2</f>
        <v>0</v>
      </c>
      <c r="B3" s="691"/>
      <c r="C3" s="691"/>
      <c r="D3" s="691"/>
      <c r="E3" s="691"/>
      <c r="F3" s="691"/>
      <c r="G3" s="691"/>
      <c r="H3" s="721" t="s">
        <v>626</v>
      </c>
      <c r="I3" s="722"/>
      <c r="J3" s="723"/>
      <c r="K3" s="724"/>
      <c r="L3" s="170"/>
      <c r="M3" s="170"/>
      <c r="N3" s="170"/>
      <c r="O3" s="170"/>
      <c r="P3" s="170"/>
      <c r="Q3" s="170"/>
      <c r="R3" s="170"/>
      <c r="S3" s="170"/>
      <c r="T3" s="170"/>
      <c r="U3" s="170"/>
    </row>
    <row r="4" spans="1:21" ht="30" customHeight="1" x14ac:dyDescent="0.25">
      <c r="A4" s="708" t="str">
        <f>Facesheet!$J$2</f>
        <v>2022-0005</v>
      </c>
      <c r="B4" s="708"/>
      <c r="C4" s="708"/>
      <c r="D4" s="708"/>
      <c r="E4" s="708"/>
      <c r="F4" s="708"/>
      <c r="G4" s="690"/>
      <c r="H4" s="718" t="s">
        <v>216</v>
      </c>
      <c r="I4" s="719"/>
      <c r="J4" s="712">
        <f>Facesheet!$H$12</f>
        <v>44743</v>
      </c>
      <c r="K4" s="713"/>
      <c r="L4" s="170"/>
      <c r="M4" s="170"/>
      <c r="N4" s="170"/>
      <c r="O4" s="170"/>
      <c r="P4" s="170"/>
      <c r="Q4" s="170"/>
      <c r="R4" s="170"/>
      <c r="S4" s="170"/>
      <c r="T4" s="170"/>
      <c r="U4" s="170"/>
    </row>
    <row r="5" spans="1:21" ht="30" customHeight="1" x14ac:dyDescent="0.25">
      <c r="A5" s="709"/>
      <c r="B5" s="709"/>
      <c r="C5" s="709"/>
      <c r="D5" s="709"/>
      <c r="E5" s="709"/>
      <c r="F5" s="709"/>
      <c r="G5" s="710"/>
      <c r="H5" s="718" t="s">
        <v>217</v>
      </c>
      <c r="I5" s="718"/>
      <c r="J5" s="714">
        <f>Facesheet!$J$12</f>
        <v>45473</v>
      </c>
      <c r="K5" s="715"/>
      <c r="L5" s="171"/>
      <c r="M5" s="171"/>
      <c r="N5" s="171"/>
      <c r="O5" s="171"/>
      <c r="P5" s="171"/>
      <c r="Q5" s="171"/>
      <c r="R5" s="171"/>
      <c r="S5" s="171"/>
      <c r="T5" s="171"/>
      <c r="U5" s="171"/>
    </row>
    <row r="6" spans="1:21" ht="30" customHeight="1" x14ac:dyDescent="0.25">
      <c r="A6" s="711"/>
      <c r="B6" s="711"/>
      <c r="C6" s="711"/>
      <c r="D6" s="711"/>
      <c r="E6" s="711"/>
      <c r="F6" s="711"/>
      <c r="G6" s="710"/>
      <c r="H6" s="716" t="s">
        <v>471</v>
      </c>
      <c r="I6" s="716"/>
      <c r="J6" s="717"/>
      <c r="K6" s="717"/>
      <c r="L6" s="171"/>
      <c r="M6" s="171"/>
      <c r="N6" s="171"/>
      <c r="O6" s="171"/>
      <c r="P6" s="171"/>
      <c r="Q6" s="171"/>
      <c r="R6" s="171"/>
      <c r="S6" s="171"/>
      <c r="T6" s="171"/>
      <c r="U6" s="171"/>
    </row>
    <row r="7" spans="1:21" ht="50.1" customHeight="1" x14ac:dyDescent="0.25">
      <c r="A7" s="426" t="s">
        <v>25</v>
      </c>
      <c r="B7" s="427" t="s">
        <v>206</v>
      </c>
      <c r="C7" s="426" t="s">
        <v>22</v>
      </c>
      <c r="D7" s="428" t="s">
        <v>207</v>
      </c>
      <c r="E7" s="428" t="s">
        <v>239</v>
      </c>
      <c r="F7" s="428" t="s">
        <v>60</v>
      </c>
      <c r="G7" s="427" t="s">
        <v>240</v>
      </c>
      <c r="H7" s="427" t="s">
        <v>329</v>
      </c>
      <c r="I7" s="427" t="s">
        <v>237</v>
      </c>
      <c r="J7" s="427" t="s">
        <v>238</v>
      </c>
      <c r="K7" s="427" t="s">
        <v>219</v>
      </c>
      <c r="L7" s="264" t="s">
        <v>439</v>
      </c>
      <c r="M7" s="264" t="s">
        <v>440</v>
      </c>
      <c r="N7" s="264" t="s">
        <v>441</v>
      </c>
      <c r="O7" s="264" t="s">
        <v>442</v>
      </c>
      <c r="P7" s="264" t="s">
        <v>443</v>
      </c>
      <c r="Q7" s="264" t="s">
        <v>444</v>
      </c>
      <c r="R7" s="264" t="s">
        <v>445</v>
      </c>
      <c r="S7" s="264" t="s">
        <v>446</v>
      </c>
      <c r="T7" s="264" t="s">
        <v>447</v>
      </c>
      <c r="U7" s="264" t="s">
        <v>448</v>
      </c>
    </row>
    <row r="8" spans="1:21" ht="21" x14ac:dyDescent="0.25">
      <c r="A8" s="429">
        <v>0</v>
      </c>
      <c r="B8" s="429"/>
      <c r="C8" s="430"/>
      <c r="D8" s="431">
        <v>0</v>
      </c>
      <c r="E8" s="432">
        <v>0</v>
      </c>
      <c r="F8" s="433"/>
      <c r="G8" s="434">
        <f>SUM(RangeCost)</f>
        <v>0</v>
      </c>
      <c r="H8" s="434">
        <f>SUM(RangePrevious)</f>
        <v>0</v>
      </c>
      <c r="I8" s="434">
        <f>SUM(RangeThisRequest)</f>
        <v>0</v>
      </c>
      <c r="J8" s="434">
        <f>SUM(RangeApproved)</f>
        <v>0</v>
      </c>
      <c r="K8" s="434">
        <f>SUM(RangeBalance)</f>
        <v>0</v>
      </c>
      <c r="L8" s="265"/>
      <c r="M8" s="265"/>
      <c r="N8" s="265"/>
      <c r="O8" s="265"/>
      <c r="P8" s="265"/>
      <c r="Q8" s="265"/>
      <c r="R8" s="265"/>
      <c r="S8" s="265"/>
      <c r="T8" s="265"/>
      <c r="U8" s="265"/>
    </row>
    <row r="9" spans="1:21" ht="0.15" customHeight="1" x14ac:dyDescent="0.25">
      <c r="A9" s="267">
        <v>0</v>
      </c>
      <c r="B9" s="267">
        <v>0</v>
      </c>
      <c r="C9" s="267">
        <v>0</v>
      </c>
      <c r="D9" s="260">
        <v>0</v>
      </c>
      <c r="E9" s="260">
        <v>0</v>
      </c>
      <c r="F9" s="260">
        <v>0</v>
      </c>
      <c r="G9" s="268">
        <v>0</v>
      </c>
      <c r="H9" s="268">
        <v>0</v>
      </c>
      <c r="I9" s="268">
        <v>0</v>
      </c>
      <c r="J9" s="268">
        <v>0</v>
      </c>
      <c r="K9" s="268">
        <v>0</v>
      </c>
      <c r="L9" s="266">
        <v>0</v>
      </c>
      <c r="M9" s="266">
        <v>0</v>
      </c>
      <c r="N9" s="266">
        <v>0</v>
      </c>
      <c r="O9" s="266">
        <v>0</v>
      </c>
      <c r="P9" s="266">
        <v>0</v>
      </c>
      <c r="Q9" s="266">
        <v>0</v>
      </c>
      <c r="R9" s="266">
        <v>0</v>
      </c>
      <c r="S9" s="266">
        <v>0</v>
      </c>
      <c r="T9" s="266">
        <v>0</v>
      </c>
      <c r="U9" s="266">
        <v>0</v>
      </c>
    </row>
    <row r="10" spans="1:21" ht="21" x14ac:dyDescent="0.25">
      <c r="A10" s="181"/>
      <c r="B10" s="181"/>
      <c r="C10" s="181"/>
      <c r="D10" s="181"/>
      <c r="E10" s="182"/>
      <c r="F10" s="182"/>
      <c r="G10" s="190"/>
      <c r="H10" s="186"/>
      <c r="I10" s="190"/>
      <c r="J10" s="186">
        <f t="shared" ref="J10:J30" si="0">I10+H10</f>
        <v>0</v>
      </c>
      <c r="K10" s="186">
        <f t="shared" ref="K10:K30" si="1">G10-J10</f>
        <v>0</v>
      </c>
      <c r="L10" s="182"/>
      <c r="M10" s="182"/>
      <c r="N10" s="182"/>
      <c r="O10" s="182"/>
      <c r="P10" s="182"/>
      <c r="Q10" s="182"/>
      <c r="R10" s="182"/>
      <c r="S10" s="182"/>
      <c r="T10" s="182"/>
      <c r="U10" s="182"/>
    </row>
    <row r="11" spans="1:21" ht="21" x14ac:dyDescent="0.25">
      <c r="A11" s="181"/>
      <c r="B11" s="181"/>
      <c r="C11" s="181"/>
      <c r="D11" s="181"/>
      <c r="E11" s="182"/>
      <c r="F11" s="182"/>
      <c r="G11" s="190"/>
      <c r="H11" s="186"/>
      <c r="I11" s="190"/>
      <c r="J11" s="186">
        <f t="shared" si="0"/>
        <v>0</v>
      </c>
      <c r="K11" s="186">
        <f t="shared" si="1"/>
        <v>0</v>
      </c>
      <c r="L11" s="182"/>
      <c r="M11" s="182"/>
      <c r="N11" s="182"/>
      <c r="O11" s="182"/>
      <c r="P11" s="182"/>
      <c r="Q11" s="182"/>
      <c r="R11" s="182"/>
      <c r="S11" s="182"/>
      <c r="T11" s="182"/>
      <c r="U11" s="182"/>
    </row>
    <row r="12" spans="1:21" ht="21" x14ac:dyDescent="0.25">
      <c r="A12" s="181"/>
      <c r="B12" s="181"/>
      <c r="C12" s="181"/>
      <c r="D12" s="181"/>
      <c r="E12" s="182"/>
      <c r="F12" s="182"/>
      <c r="G12" s="190"/>
      <c r="H12" s="186"/>
      <c r="I12" s="190"/>
      <c r="J12" s="186">
        <f t="shared" si="0"/>
        <v>0</v>
      </c>
      <c r="K12" s="186">
        <f t="shared" si="1"/>
        <v>0</v>
      </c>
      <c r="L12" s="182"/>
      <c r="M12" s="182"/>
      <c r="N12" s="182"/>
      <c r="O12" s="182"/>
      <c r="P12" s="182"/>
      <c r="Q12" s="182"/>
      <c r="R12" s="182"/>
      <c r="S12" s="182"/>
      <c r="T12" s="182"/>
      <c r="U12" s="182"/>
    </row>
    <row r="13" spans="1:21" ht="21" x14ac:dyDescent="0.25">
      <c r="A13" s="181"/>
      <c r="B13" s="181"/>
      <c r="C13" s="181"/>
      <c r="D13" s="181"/>
      <c r="E13" s="182"/>
      <c r="F13" s="182"/>
      <c r="G13" s="190"/>
      <c r="H13" s="186"/>
      <c r="I13" s="190"/>
      <c r="J13" s="186">
        <f t="shared" si="0"/>
        <v>0</v>
      </c>
      <c r="K13" s="186">
        <f t="shared" si="1"/>
        <v>0</v>
      </c>
      <c r="L13" s="182"/>
      <c r="M13" s="182"/>
      <c r="N13" s="182"/>
      <c r="O13" s="182"/>
      <c r="P13" s="182"/>
      <c r="Q13" s="182"/>
      <c r="R13" s="182"/>
      <c r="S13" s="182"/>
      <c r="T13" s="182"/>
      <c r="U13" s="182"/>
    </row>
    <row r="14" spans="1:21" ht="21" x14ac:dyDescent="0.25">
      <c r="A14" s="181"/>
      <c r="B14" s="181"/>
      <c r="C14" s="181"/>
      <c r="D14" s="181"/>
      <c r="E14" s="182"/>
      <c r="F14" s="182"/>
      <c r="G14" s="190"/>
      <c r="H14" s="186"/>
      <c r="I14" s="190"/>
      <c r="J14" s="186">
        <f t="shared" si="0"/>
        <v>0</v>
      </c>
      <c r="K14" s="186">
        <f t="shared" si="1"/>
        <v>0</v>
      </c>
      <c r="L14" s="182"/>
      <c r="M14" s="182"/>
      <c r="N14" s="182"/>
      <c r="O14" s="182"/>
      <c r="P14" s="182"/>
      <c r="Q14" s="182"/>
      <c r="R14" s="182"/>
      <c r="S14" s="182"/>
      <c r="T14" s="182"/>
      <c r="U14" s="182"/>
    </row>
    <row r="15" spans="1:21" ht="21" x14ac:dyDescent="0.25">
      <c r="A15" s="181"/>
      <c r="B15" s="181"/>
      <c r="C15" s="181"/>
      <c r="D15" s="181"/>
      <c r="E15" s="182"/>
      <c r="F15" s="182"/>
      <c r="G15" s="190"/>
      <c r="H15" s="186"/>
      <c r="I15" s="190"/>
      <c r="J15" s="186">
        <f t="shared" si="0"/>
        <v>0</v>
      </c>
      <c r="K15" s="186">
        <f t="shared" si="1"/>
        <v>0</v>
      </c>
      <c r="L15" s="182"/>
      <c r="M15" s="182"/>
      <c r="N15" s="182"/>
      <c r="O15" s="182"/>
      <c r="P15" s="182"/>
      <c r="Q15" s="182"/>
      <c r="R15" s="182"/>
      <c r="S15" s="182"/>
      <c r="T15" s="182"/>
      <c r="U15" s="182"/>
    </row>
    <row r="16" spans="1:21" ht="21" x14ac:dyDescent="0.25">
      <c r="A16" s="181"/>
      <c r="B16" s="181"/>
      <c r="C16" s="181"/>
      <c r="D16" s="181"/>
      <c r="E16" s="182"/>
      <c r="F16" s="182"/>
      <c r="G16" s="190"/>
      <c r="H16" s="186"/>
      <c r="I16" s="190"/>
      <c r="J16" s="186">
        <f t="shared" si="0"/>
        <v>0</v>
      </c>
      <c r="K16" s="186">
        <f t="shared" si="1"/>
        <v>0</v>
      </c>
      <c r="L16" s="182"/>
      <c r="M16" s="182"/>
      <c r="N16" s="182"/>
      <c r="O16" s="182"/>
      <c r="P16" s="182"/>
      <c r="Q16" s="182"/>
      <c r="R16" s="182"/>
      <c r="S16" s="182"/>
      <c r="T16" s="182"/>
      <c r="U16" s="182"/>
    </row>
    <row r="17" spans="1:21" ht="21" x14ac:dyDescent="0.25">
      <c r="A17" s="181"/>
      <c r="B17" s="181"/>
      <c r="C17" s="181"/>
      <c r="D17" s="181"/>
      <c r="E17" s="182"/>
      <c r="F17" s="182"/>
      <c r="G17" s="190"/>
      <c r="H17" s="186"/>
      <c r="I17" s="190"/>
      <c r="J17" s="186">
        <f t="shared" si="0"/>
        <v>0</v>
      </c>
      <c r="K17" s="186">
        <f t="shared" si="1"/>
        <v>0</v>
      </c>
      <c r="L17" s="182"/>
      <c r="M17" s="182"/>
      <c r="N17" s="182"/>
      <c r="O17" s="182"/>
      <c r="P17" s="182"/>
      <c r="Q17" s="182"/>
      <c r="R17" s="182"/>
      <c r="S17" s="182"/>
      <c r="T17" s="182"/>
      <c r="U17" s="182"/>
    </row>
    <row r="18" spans="1:21" ht="21" x14ac:dyDescent="0.25">
      <c r="A18" s="181"/>
      <c r="B18" s="181"/>
      <c r="C18" s="181"/>
      <c r="D18" s="181"/>
      <c r="E18" s="182"/>
      <c r="F18" s="182"/>
      <c r="G18" s="190"/>
      <c r="H18" s="186"/>
      <c r="I18" s="190"/>
      <c r="J18" s="186">
        <f t="shared" si="0"/>
        <v>0</v>
      </c>
      <c r="K18" s="186">
        <f t="shared" si="1"/>
        <v>0</v>
      </c>
      <c r="L18" s="182"/>
      <c r="M18" s="182"/>
      <c r="N18" s="182"/>
      <c r="O18" s="182"/>
      <c r="P18" s="182"/>
      <c r="Q18" s="182"/>
      <c r="R18" s="182"/>
      <c r="S18" s="182"/>
      <c r="T18" s="182"/>
      <c r="U18" s="182"/>
    </row>
    <row r="19" spans="1:21" ht="21" x14ac:dyDescent="0.25">
      <c r="A19" s="181"/>
      <c r="B19" s="181"/>
      <c r="C19" s="181"/>
      <c r="D19" s="181"/>
      <c r="E19" s="182"/>
      <c r="F19" s="182"/>
      <c r="G19" s="190"/>
      <c r="H19" s="186"/>
      <c r="I19" s="190"/>
      <c r="J19" s="186">
        <f t="shared" si="0"/>
        <v>0</v>
      </c>
      <c r="K19" s="186">
        <f t="shared" si="1"/>
        <v>0</v>
      </c>
      <c r="L19" s="182"/>
      <c r="M19" s="182"/>
      <c r="N19" s="182"/>
      <c r="O19" s="182"/>
      <c r="P19" s="182"/>
      <c r="Q19" s="182"/>
      <c r="R19" s="182"/>
      <c r="S19" s="182"/>
      <c r="T19" s="182"/>
      <c r="U19" s="182"/>
    </row>
    <row r="20" spans="1:21" ht="21" x14ac:dyDescent="0.25">
      <c r="A20" s="181"/>
      <c r="B20" s="181"/>
      <c r="C20" s="181"/>
      <c r="D20" s="181"/>
      <c r="E20" s="182"/>
      <c r="F20" s="182"/>
      <c r="G20" s="190"/>
      <c r="H20" s="186"/>
      <c r="I20" s="190"/>
      <c r="J20" s="186">
        <f t="shared" si="0"/>
        <v>0</v>
      </c>
      <c r="K20" s="186">
        <f t="shared" si="1"/>
        <v>0</v>
      </c>
      <c r="L20" s="182"/>
      <c r="M20" s="182"/>
      <c r="N20" s="182"/>
      <c r="O20" s="182"/>
      <c r="P20" s="182"/>
      <c r="Q20" s="182"/>
      <c r="R20" s="182"/>
      <c r="S20" s="182"/>
      <c r="T20" s="182"/>
      <c r="U20" s="182"/>
    </row>
    <row r="21" spans="1:21" ht="21" x14ac:dyDescent="0.25">
      <c r="A21" s="181"/>
      <c r="B21" s="181"/>
      <c r="C21" s="181"/>
      <c r="D21" s="181"/>
      <c r="E21" s="182"/>
      <c r="F21" s="182"/>
      <c r="G21" s="190"/>
      <c r="H21" s="186"/>
      <c r="I21" s="190"/>
      <c r="J21" s="186">
        <f t="shared" si="0"/>
        <v>0</v>
      </c>
      <c r="K21" s="186">
        <f t="shared" si="1"/>
        <v>0</v>
      </c>
      <c r="L21" s="182"/>
      <c r="M21" s="182"/>
      <c r="N21" s="182"/>
      <c r="O21" s="182"/>
      <c r="P21" s="182"/>
      <c r="Q21" s="182"/>
      <c r="R21" s="182"/>
      <c r="S21" s="182"/>
      <c r="T21" s="182"/>
      <c r="U21" s="182"/>
    </row>
    <row r="22" spans="1:21" ht="21" x14ac:dyDescent="0.25">
      <c r="A22" s="181"/>
      <c r="B22" s="181"/>
      <c r="C22" s="181"/>
      <c r="D22" s="181"/>
      <c r="E22" s="182"/>
      <c r="F22" s="182"/>
      <c r="G22" s="190"/>
      <c r="H22" s="186"/>
      <c r="I22" s="190"/>
      <c r="J22" s="186">
        <f t="shared" si="0"/>
        <v>0</v>
      </c>
      <c r="K22" s="186">
        <f t="shared" si="1"/>
        <v>0</v>
      </c>
      <c r="L22" s="182"/>
      <c r="M22" s="182"/>
      <c r="N22" s="182"/>
      <c r="O22" s="182"/>
      <c r="P22" s="182"/>
      <c r="Q22" s="182"/>
      <c r="R22" s="182"/>
      <c r="S22" s="182"/>
      <c r="T22" s="182"/>
      <c r="U22" s="182"/>
    </row>
    <row r="23" spans="1:21" ht="21" x14ac:dyDescent="0.25">
      <c r="A23" s="181"/>
      <c r="B23" s="181"/>
      <c r="C23" s="181"/>
      <c r="D23" s="181"/>
      <c r="E23" s="182"/>
      <c r="F23" s="182"/>
      <c r="G23" s="190"/>
      <c r="H23" s="186"/>
      <c r="I23" s="190"/>
      <c r="J23" s="186">
        <f t="shared" si="0"/>
        <v>0</v>
      </c>
      <c r="K23" s="186">
        <f t="shared" si="1"/>
        <v>0</v>
      </c>
      <c r="L23" s="182"/>
      <c r="M23" s="182"/>
      <c r="N23" s="182"/>
      <c r="O23" s="182"/>
      <c r="P23" s="182"/>
      <c r="Q23" s="182"/>
      <c r="R23" s="182"/>
      <c r="S23" s="182"/>
      <c r="T23" s="182"/>
      <c r="U23" s="182"/>
    </row>
    <row r="24" spans="1:21" ht="21" x14ac:dyDescent="0.25">
      <c r="A24" s="181"/>
      <c r="B24" s="181"/>
      <c r="C24" s="181"/>
      <c r="D24" s="181"/>
      <c r="E24" s="182"/>
      <c r="F24" s="182"/>
      <c r="G24" s="190"/>
      <c r="H24" s="186"/>
      <c r="I24" s="190"/>
      <c r="J24" s="186">
        <f t="shared" si="0"/>
        <v>0</v>
      </c>
      <c r="K24" s="186">
        <f t="shared" si="1"/>
        <v>0</v>
      </c>
      <c r="L24" s="182"/>
      <c r="M24" s="182"/>
      <c r="N24" s="182"/>
      <c r="O24" s="182"/>
      <c r="P24" s="182"/>
      <c r="Q24" s="182"/>
      <c r="R24" s="182"/>
      <c r="S24" s="182"/>
      <c r="T24" s="182"/>
      <c r="U24" s="182"/>
    </row>
    <row r="25" spans="1:21" ht="21" x14ac:dyDescent="0.25">
      <c r="A25" s="181"/>
      <c r="B25" s="181"/>
      <c r="C25" s="181"/>
      <c r="D25" s="181"/>
      <c r="E25" s="182"/>
      <c r="F25" s="182"/>
      <c r="G25" s="190"/>
      <c r="H25" s="186"/>
      <c r="I25" s="190"/>
      <c r="J25" s="186">
        <f t="shared" si="0"/>
        <v>0</v>
      </c>
      <c r="K25" s="186">
        <f t="shared" si="1"/>
        <v>0</v>
      </c>
      <c r="L25" s="182"/>
      <c r="M25" s="182"/>
      <c r="N25" s="182"/>
      <c r="O25" s="182"/>
      <c r="P25" s="182"/>
      <c r="Q25" s="182"/>
      <c r="R25" s="182"/>
      <c r="S25" s="182"/>
      <c r="T25" s="182"/>
      <c r="U25" s="182"/>
    </row>
    <row r="26" spans="1:21" ht="21" x14ac:dyDescent="0.25">
      <c r="A26" s="181"/>
      <c r="B26" s="181"/>
      <c r="C26" s="181"/>
      <c r="D26" s="181"/>
      <c r="E26" s="182"/>
      <c r="F26" s="182"/>
      <c r="G26" s="190"/>
      <c r="H26" s="186"/>
      <c r="I26" s="190"/>
      <c r="J26" s="186">
        <f t="shared" si="0"/>
        <v>0</v>
      </c>
      <c r="K26" s="186">
        <f t="shared" si="1"/>
        <v>0</v>
      </c>
      <c r="L26" s="182"/>
      <c r="M26" s="182"/>
      <c r="N26" s="182"/>
      <c r="O26" s="182"/>
      <c r="P26" s="182"/>
      <c r="Q26" s="182"/>
      <c r="R26" s="182"/>
      <c r="S26" s="182"/>
      <c r="T26" s="182"/>
      <c r="U26" s="182"/>
    </row>
    <row r="27" spans="1:21" ht="21" x14ac:dyDescent="0.25">
      <c r="A27" s="181"/>
      <c r="B27" s="181"/>
      <c r="C27" s="181"/>
      <c r="D27" s="181"/>
      <c r="E27" s="182"/>
      <c r="F27" s="182"/>
      <c r="G27" s="190"/>
      <c r="H27" s="186"/>
      <c r="I27" s="190"/>
      <c r="J27" s="186">
        <f t="shared" si="0"/>
        <v>0</v>
      </c>
      <c r="K27" s="186">
        <f t="shared" si="1"/>
        <v>0</v>
      </c>
      <c r="L27" s="182"/>
      <c r="M27" s="182"/>
      <c r="N27" s="182"/>
      <c r="O27" s="182"/>
      <c r="P27" s="182"/>
      <c r="Q27" s="182"/>
      <c r="R27" s="182"/>
      <c r="S27" s="182"/>
      <c r="T27" s="182"/>
      <c r="U27" s="182"/>
    </row>
    <row r="28" spans="1:21" ht="21" x14ac:dyDescent="0.25">
      <c r="A28" s="181"/>
      <c r="B28" s="181"/>
      <c r="C28" s="181"/>
      <c r="D28" s="181"/>
      <c r="E28" s="182"/>
      <c r="F28" s="182"/>
      <c r="G28" s="190"/>
      <c r="H28" s="186"/>
      <c r="I28" s="190"/>
      <c r="J28" s="186">
        <f t="shared" si="0"/>
        <v>0</v>
      </c>
      <c r="K28" s="186">
        <f t="shared" si="1"/>
        <v>0</v>
      </c>
      <c r="L28" s="182"/>
      <c r="M28" s="182"/>
      <c r="N28" s="182"/>
      <c r="O28" s="182"/>
      <c r="P28" s="182"/>
      <c r="Q28" s="182"/>
      <c r="R28" s="182"/>
      <c r="S28" s="182"/>
      <c r="T28" s="182"/>
      <c r="U28" s="182"/>
    </row>
    <row r="29" spans="1:21" ht="21" x14ac:dyDescent="0.25">
      <c r="A29" s="181"/>
      <c r="B29" s="181"/>
      <c r="C29" s="181"/>
      <c r="D29" s="181"/>
      <c r="E29" s="182"/>
      <c r="F29" s="182"/>
      <c r="G29" s="190"/>
      <c r="H29" s="186"/>
      <c r="I29" s="190"/>
      <c r="J29" s="186">
        <f t="shared" si="0"/>
        <v>0</v>
      </c>
      <c r="K29" s="186">
        <f t="shared" si="1"/>
        <v>0</v>
      </c>
      <c r="L29" s="182"/>
      <c r="M29" s="182"/>
      <c r="N29" s="182"/>
      <c r="O29" s="182"/>
      <c r="P29" s="182"/>
      <c r="Q29" s="182"/>
      <c r="R29" s="182"/>
      <c r="S29" s="182"/>
      <c r="T29" s="182"/>
      <c r="U29" s="182"/>
    </row>
    <row r="30" spans="1:21" ht="21" x14ac:dyDescent="0.25">
      <c r="A30" s="181"/>
      <c r="B30" s="181"/>
      <c r="C30" s="181"/>
      <c r="D30" s="181"/>
      <c r="E30" s="182"/>
      <c r="F30" s="182"/>
      <c r="G30" s="190"/>
      <c r="H30" s="186"/>
      <c r="I30" s="190"/>
      <c r="J30" s="186">
        <f t="shared" si="0"/>
        <v>0</v>
      </c>
      <c r="K30" s="186">
        <f t="shared" si="1"/>
        <v>0</v>
      </c>
      <c r="L30" s="182"/>
      <c r="M30" s="182"/>
      <c r="N30" s="182"/>
      <c r="O30" s="182"/>
      <c r="P30" s="182"/>
      <c r="Q30" s="182"/>
      <c r="R30" s="182"/>
      <c r="S30" s="182"/>
      <c r="T30" s="182"/>
      <c r="U30" s="182"/>
    </row>
    <row r="31" spans="1:21" x14ac:dyDescent="0.25">
      <c r="A31" s="6"/>
      <c r="B31" s="6"/>
      <c r="C31" s="6"/>
      <c r="D31" s="6"/>
      <c r="E31" s="6"/>
      <c r="F31" s="6"/>
      <c r="G31" s="6"/>
      <c r="H31" s="6"/>
      <c r="I31" s="6"/>
      <c r="J31" s="6"/>
      <c r="K31" s="6"/>
      <c r="L31" s="6"/>
      <c r="M31" s="6"/>
      <c r="N31" s="6"/>
      <c r="O31" s="66"/>
      <c r="P31" s="66"/>
      <c r="Q31" s="66"/>
      <c r="R31" s="66"/>
      <c r="S31" s="66"/>
      <c r="T31" s="66"/>
      <c r="U31" s="66"/>
    </row>
  </sheetData>
  <sheetProtection formatColumns="0" formatRows="0" autoFilter="0"/>
  <dataConsolidate/>
  <mergeCells count="16">
    <mergeCell ref="H2:I2"/>
    <mergeCell ref="H3:I3"/>
    <mergeCell ref="J2:K2"/>
    <mergeCell ref="J3:K3"/>
    <mergeCell ref="A1:K1"/>
    <mergeCell ref="A2:G2"/>
    <mergeCell ref="A3:G3"/>
    <mergeCell ref="A4:G4"/>
    <mergeCell ref="A5:G5"/>
    <mergeCell ref="A6:G6"/>
    <mergeCell ref="J4:K4"/>
    <mergeCell ref="J5:K5"/>
    <mergeCell ref="H6:I6"/>
    <mergeCell ref="J6:K6"/>
    <mergeCell ref="H4:I4"/>
    <mergeCell ref="H5:I5"/>
  </mergeCells>
  <conditionalFormatting sqref="I8">
    <cfRule type="cellIs" dxfId="340" priority="2" operator="notEqual">
      <formula>0</formula>
    </cfRule>
  </conditionalFormatting>
  <conditionalFormatting sqref="I10:I30">
    <cfRule type="cellIs" dxfId="339" priority="3" stopIfTrue="1" operator="notEqual">
      <formula>0</formula>
    </cfRule>
  </conditionalFormatting>
  <dataValidations count="8">
    <dataValidation type="list" allowBlank="1" showInputMessage="1" showErrorMessage="1" sqref="B10:B30" xr:uid="{00000000-0002-0000-0600-000000000000}">
      <formula1>"Direct,Subaward"</formula1>
    </dataValidation>
    <dataValidation type="list" allowBlank="1" showInputMessage="1" sqref="F10:F30" xr:uid="{00000000-0002-0000-0600-000001000000}">
      <formula1>"Staffing, Backfill, Overtime, N/A"</formula1>
    </dataValidation>
    <dataValidation type="list" allowBlank="1" showInputMessage="1" sqref="A10:A30" xr:uid="{00000000-0002-0000-0600-000002000000}">
      <formula1>"A,B,C,D,E,F,G,H,I,J,K,L,M,N,O,P,Q,R,S,T,U,V,W,X,Y,Z"</formula1>
    </dataValidation>
    <dataValidation type="list" allowBlank="1" showInputMessage="1" showErrorMessage="1" sqref="D10:D30" xr:uid="{00000000-0002-0000-0600-000003000000}">
      <formula1>DD_Organization_SubCat</formula1>
    </dataValidation>
    <dataValidation type="list" allowBlank="1" showInputMessage="1" showErrorMessage="1" sqref="E10:E30" xr:uid="{00000000-0002-0000-0600-000004000000}">
      <formula1>INDIRECT(VLOOKUP(D10,DD_Organization_Expenditure_Lookup,2,0))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I10:I30" xr:uid="{00000000-0002-0000-0600-000005000000}">
      <formula1>G10-H10</formula1>
    </dataValidation>
    <dataValidation type="whole" operator="greaterThanOrEqual" allowBlank="1" showErrorMessage="1" errorTitle="BUDGETED COST" error="Enter the Budged Cost for this project, rounded DOWN to the nearest dollar.  Use of decimals is not allowed." sqref="G10:G30" xr:uid="{00000000-0002-0000-0600-000006000000}">
      <formula1>0</formula1>
    </dataValidation>
    <dataValidation type="list" allowBlank="1" showInputMessage="1" showErrorMessage="1" sqref="J2:K2" xr:uid="{00000000-0002-0000-0600-000007000000}">
      <formula1>"Application, Modification, Advance, Reimbursement, Final Reimbursement"</formula1>
    </dataValidation>
  </dataValidations>
  <printOptions horizontalCentered="1"/>
  <pageMargins left="0.15" right="0.15" top="0.5" bottom="0.5" header="0.15" footer="0.15"/>
  <pageSetup scale="46"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Equipment">
    <tabColor rgb="FF99CFB5"/>
    <pageSetUpPr fitToPage="1"/>
  </sheetPr>
  <dimension ref="A1:AE42"/>
  <sheetViews>
    <sheetView showGridLines="0" showZeros="0" zoomScale="60" zoomScaleNormal="60" zoomScaleSheetLayoutView="50" workbookViewId="0">
      <pane ySplit="8" topLeftCell="A9" activePane="bottomLeft" state="frozen"/>
      <selection sqref="A1:Q1"/>
      <selection pane="bottomLeft" sqref="A1:Q1"/>
    </sheetView>
  </sheetViews>
  <sheetFormatPr defaultColWidth="9.109375" defaultRowHeight="13.2" outlineLevelCol="1" x14ac:dyDescent="0.25"/>
  <cols>
    <col min="1" max="1" width="12.6640625" customWidth="1"/>
    <col min="2" max="2" width="47.88671875" customWidth="1"/>
    <col min="3" max="3" width="16.5546875" customWidth="1"/>
    <col min="4" max="4" width="23.109375" customWidth="1"/>
    <col min="5" max="5" width="18.44140625" customWidth="1"/>
    <col min="6" max="6" width="25.6640625" customWidth="1"/>
    <col min="7" max="7" width="17" customWidth="1" outlineLevel="1"/>
    <col min="8" max="8" width="16" customWidth="1" outlineLevel="1"/>
    <col min="9" max="9" width="15.33203125" customWidth="1" outlineLevel="1"/>
    <col min="10" max="10" width="22.6640625" customWidth="1" outlineLevel="1"/>
    <col min="11" max="11" width="18.6640625" customWidth="1" outlineLevel="1"/>
    <col min="12" max="12" width="16.44140625" customWidth="1" outlineLevel="1"/>
    <col min="13" max="13" width="18.6640625" customWidth="1" outlineLevel="1"/>
    <col min="14" max="14" width="25.6640625" customWidth="1"/>
    <col min="15" max="15" width="18.6640625" customWidth="1"/>
    <col min="16" max="16" width="15.6640625" customWidth="1"/>
    <col min="17" max="21" width="20.6640625" customWidth="1"/>
    <col min="22" max="22" width="18.33203125" hidden="1" customWidth="1"/>
    <col min="23" max="23" width="18.6640625" hidden="1" customWidth="1"/>
    <col min="24" max="24" width="20.33203125" hidden="1" customWidth="1"/>
    <col min="25" max="30" width="15.6640625" hidden="1" customWidth="1"/>
    <col min="31" max="31" width="16.33203125" hidden="1" customWidth="1"/>
  </cols>
  <sheetData>
    <row r="1" spans="1:31" ht="35.1" customHeight="1" x14ac:dyDescent="0.25">
      <c r="A1" s="730" t="s">
        <v>429</v>
      </c>
      <c r="B1" s="730"/>
      <c r="C1" s="730"/>
      <c r="D1" s="730"/>
      <c r="E1" s="730"/>
      <c r="F1" s="730"/>
      <c r="G1" s="730"/>
      <c r="H1" s="730"/>
      <c r="I1" s="730"/>
      <c r="J1" s="730"/>
      <c r="K1" s="730"/>
      <c r="L1" s="730"/>
      <c r="M1" s="730"/>
      <c r="N1" s="730"/>
      <c r="O1" s="730"/>
      <c r="P1" s="730"/>
      <c r="Q1" s="730"/>
      <c r="R1" s="730"/>
      <c r="S1" s="730"/>
      <c r="T1" s="730"/>
      <c r="U1" s="730"/>
      <c r="V1" s="86"/>
      <c r="W1" s="86"/>
      <c r="X1" s="86"/>
      <c r="Y1" s="86"/>
      <c r="Z1" s="87"/>
      <c r="AA1" s="87"/>
      <c r="AB1" s="87"/>
      <c r="AC1" s="87"/>
      <c r="AD1" s="87"/>
      <c r="AE1" s="87"/>
    </row>
    <row r="2" spans="1:31" ht="30" customHeight="1" x14ac:dyDescent="0.35">
      <c r="A2" s="685">
        <f>Facesheet!$C$6</f>
        <v>0</v>
      </c>
      <c r="B2" s="685"/>
      <c r="C2" s="685"/>
      <c r="D2" s="685"/>
      <c r="E2" s="685"/>
      <c r="F2" s="685"/>
      <c r="G2" s="685"/>
      <c r="H2" s="685"/>
      <c r="I2" s="685"/>
      <c r="J2" s="685"/>
      <c r="K2" s="685"/>
      <c r="L2" s="685"/>
      <c r="M2" s="685"/>
      <c r="N2" s="685"/>
      <c r="O2" s="685"/>
      <c r="P2" s="685"/>
      <c r="Q2" s="686"/>
      <c r="R2" s="726" t="s">
        <v>5</v>
      </c>
      <c r="S2" s="726"/>
      <c r="T2" s="729"/>
      <c r="U2" s="729"/>
      <c r="V2" s="66"/>
      <c r="W2" s="66"/>
      <c r="X2" s="66"/>
      <c r="Y2" s="66"/>
      <c r="Z2" s="66"/>
      <c r="AA2" s="66"/>
      <c r="AB2" s="66"/>
      <c r="AC2" s="66"/>
      <c r="AD2" s="66"/>
      <c r="AE2" s="66"/>
    </row>
    <row r="3" spans="1:31" ht="30" customHeight="1" x14ac:dyDescent="0.4">
      <c r="A3" s="687">
        <f>Facesheet!$F$2</f>
        <v>0</v>
      </c>
      <c r="B3" s="687"/>
      <c r="C3" s="687"/>
      <c r="D3" s="687"/>
      <c r="E3" s="687"/>
      <c r="F3" s="687"/>
      <c r="G3" s="687"/>
      <c r="H3" s="687"/>
      <c r="I3" s="687"/>
      <c r="J3" s="687"/>
      <c r="K3" s="687"/>
      <c r="L3" s="687"/>
      <c r="M3" s="687"/>
      <c r="N3" s="687"/>
      <c r="O3" s="687"/>
      <c r="P3" s="687"/>
      <c r="Q3" s="687"/>
      <c r="R3" s="727" t="s">
        <v>626</v>
      </c>
      <c r="S3" s="728"/>
      <c r="T3" s="729"/>
      <c r="U3" s="729"/>
      <c r="V3" s="66"/>
      <c r="W3" s="66"/>
      <c r="X3" s="66"/>
      <c r="Y3" s="66"/>
      <c r="Z3" s="66"/>
      <c r="AA3" s="66"/>
      <c r="AB3" s="66"/>
      <c r="AC3" s="66"/>
      <c r="AD3" s="66"/>
      <c r="AE3" s="66"/>
    </row>
    <row r="4" spans="1:31" ht="30" customHeight="1" x14ac:dyDescent="0.25">
      <c r="A4" s="708" t="str">
        <f>Facesheet!$J$2</f>
        <v>2022-0005</v>
      </c>
      <c r="B4" s="708"/>
      <c r="C4" s="708"/>
      <c r="D4" s="708"/>
      <c r="E4" s="708"/>
      <c r="F4" s="708"/>
      <c r="G4" s="708"/>
      <c r="H4" s="708"/>
      <c r="I4" s="708"/>
      <c r="J4" s="708"/>
      <c r="K4" s="708"/>
      <c r="L4" s="708"/>
      <c r="M4" s="708"/>
      <c r="N4" s="708"/>
      <c r="O4" s="708"/>
      <c r="P4" s="708"/>
      <c r="Q4" s="690"/>
      <c r="R4" s="718" t="s">
        <v>216</v>
      </c>
      <c r="S4" s="718"/>
      <c r="T4" s="735">
        <f>Facesheet!$H$12</f>
        <v>44743</v>
      </c>
      <c r="U4" s="736"/>
      <c r="V4" s="66"/>
      <c r="W4" s="66"/>
      <c r="X4" s="66"/>
      <c r="Y4" s="66"/>
      <c r="Z4" s="66"/>
      <c r="AA4" s="66"/>
      <c r="AB4" s="66"/>
      <c r="AC4" s="66"/>
      <c r="AD4" s="66"/>
      <c r="AE4" s="66"/>
    </row>
    <row r="5" spans="1:31" ht="30" customHeight="1" x14ac:dyDescent="0.25">
      <c r="A5" s="731"/>
      <c r="B5" s="731"/>
      <c r="C5" s="731"/>
      <c r="D5" s="731"/>
      <c r="E5" s="731"/>
      <c r="F5" s="731"/>
      <c r="G5" s="731"/>
      <c r="H5" s="731"/>
      <c r="I5" s="731"/>
      <c r="J5" s="731"/>
      <c r="K5" s="731"/>
      <c r="L5" s="731"/>
      <c r="M5" s="731"/>
      <c r="N5" s="731"/>
      <c r="O5" s="731"/>
      <c r="P5" s="731"/>
      <c r="Q5" s="732"/>
      <c r="R5" s="718" t="s">
        <v>217</v>
      </c>
      <c r="S5" s="718"/>
      <c r="T5" s="737">
        <f>Facesheet!$J$12</f>
        <v>45473</v>
      </c>
      <c r="U5" s="737"/>
      <c r="V5" s="68"/>
      <c r="W5" s="66"/>
      <c r="X5" s="66"/>
      <c r="Y5" s="66"/>
      <c r="Z5" s="66"/>
      <c r="AA5" s="66"/>
      <c r="AB5" s="66"/>
      <c r="AC5" s="66"/>
      <c r="AD5" s="66"/>
      <c r="AE5" s="66"/>
    </row>
    <row r="6" spans="1:31" ht="30" customHeight="1" x14ac:dyDescent="0.25">
      <c r="A6" s="733"/>
      <c r="B6" s="733"/>
      <c r="C6" s="733"/>
      <c r="D6" s="733"/>
      <c r="E6" s="733"/>
      <c r="F6" s="733"/>
      <c r="G6" s="733"/>
      <c r="H6" s="733"/>
      <c r="I6" s="733"/>
      <c r="J6" s="733"/>
      <c r="K6" s="733"/>
      <c r="L6" s="733"/>
      <c r="M6" s="733"/>
      <c r="N6" s="733"/>
      <c r="O6" s="733"/>
      <c r="P6" s="733"/>
      <c r="Q6" s="734"/>
      <c r="R6" s="716" t="s">
        <v>471</v>
      </c>
      <c r="S6" s="716"/>
      <c r="T6" s="738"/>
      <c r="U6" s="738"/>
      <c r="V6" s="69"/>
      <c r="W6" s="69"/>
      <c r="X6" s="69"/>
      <c r="Y6" s="69"/>
      <c r="Z6" s="69"/>
      <c r="AA6" s="69"/>
      <c r="AB6" s="69"/>
      <c r="AC6" s="69"/>
      <c r="AD6" s="69"/>
      <c r="AE6" s="69"/>
    </row>
    <row r="7" spans="1:31" ht="54.9" customHeight="1" x14ac:dyDescent="0.25">
      <c r="A7" s="435" t="s">
        <v>25</v>
      </c>
      <c r="B7" s="436" t="s">
        <v>433</v>
      </c>
      <c r="C7" s="436" t="s">
        <v>39</v>
      </c>
      <c r="D7" s="436" t="s">
        <v>248</v>
      </c>
      <c r="E7" s="436" t="s">
        <v>214</v>
      </c>
      <c r="F7" s="436" t="s">
        <v>207</v>
      </c>
      <c r="G7" s="437" t="s">
        <v>249</v>
      </c>
      <c r="H7" s="436" t="s">
        <v>7</v>
      </c>
      <c r="I7" s="436" t="s">
        <v>262</v>
      </c>
      <c r="J7" s="436" t="s">
        <v>419</v>
      </c>
      <c r="K7" s="436" t="s">
        <v>250</v>
      </c>
      <c r="L7" s="436" t="s">
        <v>251</v>
      </c>
      <c r="M7" s="436" t="s">
        <v>337</v>
      </c>
      <c r="N7" s="436" t="s">
        <v>330</v>
      </c>
      <c r="O7" s="436" t="s">
        <v>246</v>
      </c>
      <c r="P7" s="436" t="s">
        <v>245</v>
      </c>
      <c r="Q7" s="435" t="s">
        <v>240</v>
      </c>
      <c r="R7" s="435" t="s">
        <v>257</v>
      </c>
      <c r="S7" s="435" t="s">
        <v>237</v>
      </c>
      <c r="T7" s="435" t="s">
        <v>238</v>
      </c>
      <c r="U7" s="435" t="s">
        <v>219</v>
      </c>
      <c r="V7" s="269" t="s">
        <v>439</v>
      </c>
      <c r="W7" s="269" t="s">
        <v>440</v>
      </c>
      <c r="X7" s="269" t="s">
        <v>441</v>
      </c>
      <c r="Y7" s="269" t="s">
        <v>442</v>
      </c>
      <c r="Z7" s="269" t="s">
        <v>443</v>
      </c>
      <c r="AA7" s="269" t="s">
        <v>444</v>
      </c>
      <c r="AB7" s="269" t="s">
        <v>445</v>
      </c>
      <c r="AC7" s="269" t="s">
        <v>446</v>
      </c>
      <c r="AD7" s="269" t="s">
        <v>447</v>
      </c>
      <c r="AE7" s="269" t="s">
        <v>448</v>
      </c>
    </row>
    <row r="8" spans="1:31" ht="21" x14ac:dyDescent="0.25">
      <c r="A8" s="438">
        <v>0</v>
      </c>
      <c r="B8" s="438"/>
      <c r="C8" s="439"/>
      <c r="D8" s="439"/>
      <c r="E8" s="439"/>
      <c r="F8" s="440">
        <v>0</v>
      </c>
      <c r="G8" s="441"/>
      <c r="H8" s="442"/>
      <c r="I8" s="442"/>
      <c r="J8" s="442"/>
      <c r="K8" s="442"/>
      <c r="L8" s="442"/>
      <c r="M8" s="443"/>
      <c r="N8" s="443"/>
      <c r="O8" s="442"/>
      <c r="P8" s="442"/>
      <c r="Q8" s="444">
        <f>SUM(RangeCost)</f>
        <v>0</v>
      </c>
      <c r="R8" s="444">
        <f>SUM(RangePrevious)</f>
        <v>0</v>
      </c>
      <c r="S8" s="444">
        <f>SUM(RangeThisRequest)</f>
        <v>0</v>
      </c>
      <c r="T8" s="444">
        <f>SUM(RangeApproved)</f>
        <v>0</v>
      </c>
      <c r="U8" s="444">
        <f>SUM(RangeBalance)</f>
        <v>0</v>
      </c>
      <c r="V8" s="269"/>
      <c r="W8" s="269"/>
      <c r="X8" s="269"/>
      <c r="Y8" s="269"/>
      <c r="Z8" s="269"/>
      <c r="AA8" s="269"/>
      <c r="AB8" s="269"/>
      <c r="AC8" s="269"/>
      <c r="AD8" s="269"/>
      <c r="AE8" s="269"/>
    </row>
    <row r="9" spans="1:31" ht="0.15" customHeight="1" x14ac:dyDescent="0.25">
      <c r="A9" s="276">
        <v>0</v>
      </c>
      <c r="B9" s="276">
        <v>0</v>
      </c>
      <c r="C9" s="271">
        <v>0</v>
      </c>
      <c r="D9" s="271">
        <v>0</v>
      </c>
      <c r="E9" s="271">
        <v>0</v>
      </c>
      <c r="F9" s="271">
        <v>0</v>
      </c>
      <c r="G9" s="271">
        <v>0</v>
      </c>
      <c r="H9" s="271">
        <v>0</v>
      </c>
      <c r="I9" s="271">
        <v>0</v>
      </c>
      <c r="J9" s="271">
        <v>0</v>
      </c>
      <c r="K9" s="272">
        <v>0</v>
      </c>
      <c r="L9" s="271">
        <v>0</v>
      </c>
      <c r="M9" s="271">
        <v>0</v>
      </c>
      <c r="N9" s="271">
        <v>0</v>
      </c>
      <c r="O9" s="271">
        <v>0</v>
      </c>
      <c r="P9" s="271">
        <v>0</v>
      </c>
      <c r="Q9" s="273">
        <v>0</v>
      </c>
      <c r="R9" s="274">
        <v>0</v>
      </c>
      <c r="S9" s="275">
        <v>0</v>
      </c>
      <c r="T9" s="274">
        <v>0</v>
      </c>
      <c r="U9" s="274">
        <v>0</v>
      </c>
      <c r="V9" s="270">
        <v>0</v>
      </c>
      <c r="W9" s="270">
        <v>0</v>
      </c>
      <c r="X9" s="270">
        <v>0</v>
      </c>
      <c r="Y9" s="270">
        <v>0</v>
      </c>
      <c r="Z9" s="270">
        <v>0</v>
      </c>
      <c r="AA9" s="270">
        <v>0</v>
      </c>
      <c r="AB9" s="270">
        <v>0</v>
      </c>
      <c r="AC9" s="270">
        <v>0</v>
      </c>
      <c r="AD9" s="270">
        <v>0</v>
      </c>
      <c r="AE9" s="270">
        <v>0</v>
      </c>
    </row>
    <row r="10" spans="1:31" ht="21" x14ac:dyDescent="0.25">
      <c r="A10" s="181"/>
      <c r="B10" s="181"/>
      <c r="C10" s="182"/>
      <c r="D10" s="191"/>
      <c r="E10" s="191"/>
      <c r="F10" s="191"/>
      <c r="G10" s="182"/>
      <c r="H10" s="182"/>
      <c r="I10" s="182"/>
      <c r="J10" s="192"/>
      <c r="K10" s="193"/>
      <c r="L10" s="193"/>
      <c r="M10" s="194"/>
      <c r="N10" s="182"/>
      <c r="O10" s="182"/>
      <c r="P10" s="194"/>
      <c r="Q10" s="190"/>
      <c r="R10" s="186"/>
      <c r="S10" s="190"/>
      <c r="T10" s="186">
        <f t="shared" ref="T10:T40" si="0">S10+R10</f>
        <v>0</v>
      </c>
      <c r="U10" s="186">
        <f t="shared" ref="U10:U40" si="1">Q10-T10</f>
        <v>0</v>
      </c>
      <c r="V10" s="181"/>
      <c r="W10" s="181"/>
      <c r="X10" s="181"/>
      <c r="Y10" s="181"/>
      <c r="Z10" s="181"/>
      <c r="AA10" s="181"/>
      <c r="AB10" s="181"/>
      <c r="AC10" s="181"/>
      <c r="AD10" s="181"/>
      <c r="AE10" s="181"/>
    </row>
    <row r="11" spans="1:31" ht="21" x14ac:dyDescent="0.25">
      <c r="A11" s="181"/>
      <c r="B11" s="181"/>
      <c r="C11" s="182"/>
      <c r="D11" s="191"/>
      <c r="E11" s="191"/>
      <c r="F11" s="191"/>
      <c r="G11" s="182"/>
      <c r="H11" s="182"/>
      <c r="I11" s="182"/>
      <c r="J11" s="192"/>
      <c r="K11" s="193"/>
      <c r="L11" s="193"/>
      <c r="M11" s="194"/>
      <c r="N11" s="182"/>
      <c r="O11" s="182"/>
      <c r="P11" s="194"/>
      <c r="Q11" s="190"/>
      <c r="R11" s="186"/>
      <c r="S11" s="190"/>
      <c r="T11" s="186">
        <f t="shared" si="0"/>
        <v>0</v>
      </c>
      <c r="U11" s="186">
        <f t="shared" si="1"/>
        <v>0</v>
      </c>
      <c r="V11" s="181"/>
      <c r="W11" s="181"/>
      <c r="X11" s="181"/>
      <c r="Y11" s="181"/>
      <c r="Z11" s="181"/>
      <c r="AA11" s="181"/>
      <c r="AB11" s="181"/>
      <c r="AC11" s="181"/>
      <c r="AD11" s="181"/>
      <c r="AE11" s="181"/>
    </row>
    <row r="12" spans="1:31" ht="21" x14ac:dyDescent="0.25">
      <c r="A12" s="181"/>
      <c r="B12" s="181"/>
      <c r="C12" s="182"/>
      <c r="D12" s="191"/>
      <c r="E12" s="191"/>
      <c r="F12" s="191"/>
      <c r="G12" s="182"/>
      <c r="H12" s="182"/>
      <c r="I12" s="182"/>
      <c r="J12" s="192"/>
      <c r="K12" s="193"/>
      <c r="L12" s="193"/>
      <c r="M12" s="194"/>
      <c r="N12" s="182"/>
      <c r="O12" s="182"/>
      <c r="P12" s="194"/>
      <c r="Q12" s="190"/>
      <c r="R12" s="186"/>
      <c r="S12" s="190"/>
      <c r="T12" s="186">
        <f t="shared" si="0"/>
        <v>0</v>
      </c>
      <c r="U12" s="186">
        <f t="shared" si="1"/>
        <v>0</v>
      </c>
      <c r="V12" s="181"/>
      <c r="W12" s="181"/>
      <c r="X12" s="181"/>
      <c r="Y12" s="181"/>
      <c r="Z12" s="181"/>
      <c r="AA12" s="181"/>
      <c r="AB12" s="181"/>
      <c r="AC12" s="181"/>
      <c r="AD12" s="181"/>
      <c r="AE12" s="181"/>
    </row>
    <row r="13" spans="1:31" ht="21" x14ac:dyDescent="0.25">
      <c r="A13" s="181"/>
      <c r="B13" s="181"/>
      <c r="C13" s="182"/>
      <c r="D13" s="191"/>
      <c r="E13" s="191"/>
      <c r="F13" s="191"/>
      <c r="G13" s="182"/>
      <c r="H13" s="182"/>
      <c r="I13" s="182"/>
      <c r="J13" s="192"/>
      <c r="K13" s="193"/>
      <c r="L13" s="193"/>
      <c r="M13" s="194"/>
      <c r="N13" s="182"/>
      <c r="O13" s="182"/>
      <c r="P13" s="194"/>
      <c r="Q13" s="190"/>
      <c r="R13" s="186"/>
      <c r="S13" s="190"/>
      <c r="T13" s="186">
        <f t="shared" si="0"/>
        <v>0</v>
      </c>
      <c r="U13" s="186">
        <f t="shared" si="1"/>
        <v>0</v>
      </c>
      <c r="V13" s="181"/>
      <c r="W13" s="181"/>
      <c r="X13" s="181"/>
      <c r="Y13" s="181"/>
      <c r="Z13" s="181"/>
      <c r="AA13" s="181"/>
      <c r="AB13" s="181"/>
      <c r="AC13" s="181"/>
      <c r="AD13" s="181"/>
      <c r="AE13" s="181"/>
    </row>
    <row r="14" spans="1:31" ht="21" x14ac:dyDescent="0.25">
      <c r="A14" s="181"/>
      <c r="B14" s="181"/>
      <c r="C14" s="191"/>
      <c r="D14" s="191"/>
      <c r="E14" s="191"/>
      <c r="F14" s="191"/>
      <c r="G14" s="182"/>
      <c r="H14" s="182"/>
      <c r="I14" s="182"/>
      <c r="J14" s="192"/>
      <c r="K14" s="193"/>
      <c r="L14" s="193"/>
      <c r="M14" s="194"/>
      <c r="N14" s="182"/>
      <c r="O14" s="182"/>
      <c r="P14" s="194"/>
      <c r="Q14" s="190"/>
      <c r="R14" s="186"/>
      <c r="S14" s="190"/>
      <c r="T14" s="186">
        <f t="shared" si="0"/>
        <v>0</v>
      </c>
      <c r="U14" s="186">
        <f t="shared" si="1"/>
        <v>0</v>
      </c>
      <c r="V14" s="181"/>
      <c r="W14" s="181"/>
      <c r="X14" s="181"/>
      <c r="Y14" s="181"/>
      <c r="Z14" s="181"/>
      <c r="AA14" s="181"/>
      <c r="AB14" s="181"/>
      <c r="AC14" s="181"/>
      <c r="AD14" s="181"/>
      <c r="AE14" s="181"/>
    </row>
    <row r="15" spans="1:31" ht="21" x14ac:dyDescent="0.25">
      <c r="A15" s="181"/>
      <c r="B15" s="181"/>
      <c r="C15" s="191"/>
      <c r="D15" s="191"/>
      <c r="E15" s="191"/>
      <c r="F15" s="191"/>
      <c r="G15" s="182"/>
      <c r="H15" s="182"/>
      <c r="I15" s="182"/>
      <c r="J15" s="192"/>
      <c r="K15" s="193"/>
      <c r="L15" s="193"/>
      <c r="M15" s="194"/>
      <c r="N15" s="182"/>
      <c r="O15" s="182"/>
      <c r="P15" s="194"/>
      <c r="Q15" s="190"/>
      <c r="R15" s="186"/>
      <c r="S15" s="190"/>
      <c r="T15" s="186">
        <f t="shared" si="0"/>
        <v>0</v>
      </c>
      <c r="U15" s="186">
        <f t="shared" si="1"/>
        <v>0</v>
      </c>
      <c r="V15" s="181"/>
      <c r="W15" s="181"/>
      <c r="X15" s="181"/>
      <c r="Y15" s="181"/>
      <c r="Z15" s="181"/>
      <c r="AA15" s="181"/>
      <c r="AB15" s="181"/>
      <c r="AC15" s="181"/>
      <c r="AD15" s="181"/>
      <c r="AE15" s="181"/>
    </row>
    <row r="16" spans="1:31" ht="21" x14ac:dyDescent="0.25">
      <c r="A16" s="181"/>
      <c r="B16" s="181"/>
      <c r="C16" s="191"/>
      <c r="D16" s="191"/>
      <c r="E16" s="191"/>
      <c r="F16" s="191"/>
      <c r="G16" s="182"/>
      <c r="H16" s="182"/>
      <c r="I16" s="182"/>
      <c r="J16" s="192"/>
      <c r="K16" s="193"/>
      <c r="L16" s="193"/>
      <c r="M16" s="194"/>
      <c r="N16" s="182"/>
      <c r="O16" s="182"/>
      <c r="P16" s="194"/>
      <c r="Q16" s="190"/>
      <c r="R16" s="186"/>
      <c r="S16" s="190"/>
      <c r="T16" s="186">
        <f t="shared" si="0"/>
        <v>0</v>
      </c>
      <c r="U16" s="186">
        <f t="shared" si="1"/>
        <v>0</v>
      </c>
      <c r="V16" s="181"/>
      <c r="W16" s="181"/>
      <c r="X16" s="181"/>
      <c r="Y16" s="181"/>
      <c r="Z16" s="181"/>
      <c r="AA16" s="181"/>
      <c r="AB16" s="181"/>
      <c r="AC16" s="181"/>
      <c r="AD16" s="181"/>
      <c r="AE16" s="181"/>
    </row>
    <row r="17" spans="1:31" ht="21" x14ac:dyDescent="0.25">
      <c r="A17" s="181"/>
      <c r="B17" s="181"/>
      <c r="C17" s="191"/>
      <c r="D17" s="191"/>
      <c r="E17" s="191"/>
      <c r="F17" s="191"/>
      <c r="G17" s="182"/>
      <c r="H17" s="182"/>
      <c r="I17" s="182"/>
      <c r="J17" s="192"/>
      <c r="K17" s="193"/>
      <c r="L17" s="193"/>
      <c r="M17" s="194"/>
      <c r="N17" s="182"/>
      <c r="O17" s="182"/>
      <c r="P17" s="194"/>
      <c r="Q17" s="190"/>
      <c r="R17" s="186"/>
      <c r="S17" s="190"/>
      <c r="T17" s="186">
        <f t="shared" si="0"/>
        <v>0</v>
      </c>
      <c r="U17" s="186">
        <f t="shared" si="1"/>
        <v>0</v>
      </c>
      <c r="V17" s="181"/>
      <c r="W17" s="181"/>
      <c r="X17" s="181"/>
      <c r="Y17" s="181"/>
      <c r="Z17" s="181"/>
      <c r="AA17" s="181"/>
      <c r="AB17" s="181"/>
      <c r="AC17" s="181"/>
      <c r="AD17" s="181"/>
      <c r="AE17" s="181"/>
    </row>
    <row r="18" spans="1:31" ht="21" x14ac:dyDescent="0.25">
      <c r="A18" s="181"/>
      <c r="B18" s="181"/>
      <c r="C18" s="191"/>
      <c r="D18" s="191"/>
      <c r="E18" s="191"/>
      <c r="F18" s="191"/>
      <c r="G18" s="182"/>
      <c r="H18" s="182"/>
      <c r="I18" s="182"/>
      <c r="J18" s="192"/>
      <c r="K18" s="193"/>
      <c r="L18" s="193"/>
      <c r="M18" s="194"/>
      <c r="N18" s="182"/>
      <c r="O18" s="182"/>
      <c r="P18" s="194"/>
      <c r="Q18" s="190"/>
      <c r="R18" s="186"/>
      <c r="S18" s="190"/>
      <c r="T18" s="186">
        <f t="shared" si="0"/>
        <v>0</v>
      </c>
      <c r="U18" s="186">
        <f t="shared" si="1"/>
        <v>0</v>
      </c>
      <c r="V18" s="181"/>
      <c r="W18" s="181"/>
      <c r="X18" s="181"/>
      <c r="Y18" s="181"/>
      <c r="Z18" s="181"/>
      <c r="AA18" s="181"/>
      <c r="AB18" s="181"/>
      <c r="AC18" s="181"/>
      <c r="AD18" s="181"/>
      <c r="AE18" s="181"/>
    </row>
    <row r="19" spans="1:31" ht="21" x14ac:dyDescent="0.25">
      <c r="A19" s="181"/>
      <c r="B19" s="181"/>
      <c r="C19" s="191"/>
      <c r="D19" s="191"/>
      <c r="E19" s="191"/>
      <c r="F19" s="191"/>
      <c r="G19" s="182"/>
      <c r="H19" s="182"/>
      <c r="I19" s="182"/>
      <c r="J19" s="192"/>
      <c r="K19" s="193"/>
      <c r="L19" s="193"/>
      <c r="M19" s="194"/>
      <c r="N19" s="182"/>
      <c r="O19" s="182"/>
      <c r="P19" s="194"/>
      <c r="Q19" s="190"/>
      <c r="R19" s="186"/>
      <c r="S19" s="190"/>
      <c r="T19" s="186">
        <f t="shared" si="0"/>
        <v>0</v>
      </c>
      <c r="U19" s="186">
        <f t="shared" si="1"/>
        <v>0</v>
      </c>
      <c r="V19" s="181"/>
      <c r="W19" s="181"/>
      <c r="X19" s="181"/>
      <c r="Y19" s="181"/>
      <c r="Z19" s="181"/>
      <c r="AA19" s="181"/>
      <c r="AB19" s="181"/>
      <c r="AC19" s="181"/>
      <c r="AD19" s="181"/>
      <c r="AE19" s="181"/>
    </row>
    <row r="20" spans="1:31" ht="21" x14ac:dyDescent="0.25">
      <c r="A20" s="181"/>
      <c r="B20" s="181"/>
      <c r="C20" s="191"/>
      <c r="D20" s="191"/>
      <c r="E20" s="191"/>
      <c r="F20" s="191"/>
      <c r="G20" s="182"/>
      <c r="H20" s="182"/>
      <c r="I20" s="182"/>
      <c r="J20" s="192"/>
      <c r="K20" s="193"/>
      <c r="L20" s="193"/>
      <c r="M20" s="194"/>
      <c r="N20" s="182"/>
      <c r="O20" s="182"/>
      <c r="P20" s="194"/>
      <c r="Q20" s="190"/>
      <c r="R20" s="186"/>
      <c r="S20" s="190"/>
      <c r="T20" s="186">
        <f t="shared" si="0"/>
        <v>0</v>
      </c>
      <c r="U20" s="186">
        <f t="shared" si="1"/>
        <v>0</v>
      </c>
      <c r="V20" s="181"/>
      <c r="W20" s="181"/>
      <c r="X20" s="181"/>
      <c r="Y20" s="181"/>
      <c r="Z20" s="181"/>
      <c r="AA20" s="181"/>
      <c r="AB20" s="181"/>
      <c r="AC20" s="181"/>
      <c r="AD20" s="181"/>
      <c r="AE20" s="181"/>
    </row>
    <row r="21" spans="1:31" ht="21" x14ac:dyDescent="0.25">
      <c r="A21" s="181"/>
      <c r="B21" s="181"/>
      <c r="C21" s="191"/>
      <c r="D21" s="191"/>
      <c r="E21" s="191"/>
      <c r="F21" s="191"/>
      <c r="G21" s="182"/>
      <c r="H21" s="182"/>
      <c r="I21" s="182"/>
      <c r="J21" s="192"/>
      <c r="K21" s="193"/>
      <c r="L21" s="193"/>
      <c r="M21" s="194"/>
      <c r="N21" s="182"/>
      <c r="O21" s="182"/>
      <c r="P21" s="194"/>
      <c r="Q21" s="190"/>
      <c r="R21" s="186"/>
      <c r="S21" s="190"/>
      <c r="T21" s="186">
        <f t="shared" si="0"/>
        <v>0</v>
      </c>
      <c r="U21" s="186">
        <f t="shared" si="1"/>
        <v>0</v>
      </c>
      <c r="V21" s="181"/>
      <c r="W21" s="181"/>
      <c r="X21" s="181"/>
      <c r="Y21" s="181"/>
      <c r="Z21" s="181"/>
      <c r="AA21" s="181"/>
      <c r="AB21" s="181"/>
      <c r="AC21" s="181"/>
      <c r="AD21" s="181"/>
      <c r="AE21" s="181"/>
    </row>
    <row r="22" spans="1:31" ht="21" x14ac:dyDescent="0.25">
      <c r="A22" s="181"/>
      <c r="B22" s="181"/>
      <c r="C22" s="191"/>
      <c r="D22" s="191"/>
      <c r="E22" s="191"/>
      <c r="F22" s="191"/>
      <c r="G22" s="182"/>
      <c r="H22" s="182"/>
      <c r="I22" s="182"/>
      <c r="J22" s="192"/>
      <c r="K22" s="193"/>
      <c r="L22" s="193"/>
      <c r="M22" s="194"/>
      <c r="N22" s="182"/>
      <c r="O22" s="182"/>
      <c r="P22" s="194"/>
      <c r="Q22" s="190"/>
      <c r="R22" s="186"/>
      <c r="S22" s="190"/>
      <c r="T22" s="186">
        <f t="shared" si="0"/>
        <v>0</v>
      </c>
      <c r="U22" s="186">
        <f t="shared" si="1"/>
        <v>0</v>
      </c>
      <c r="V22" s="181"/>
      <c r="W22" s="181"/>
      <c r="X22" s="181"/>
      <c r="Y22" s="181"/>
      <c r="Z22" s="181"/>
      <c r="AA22" s="181"/>
      <c r="AB22" s="181"/>
      <c r="AC22" s="181"/>
      <c r="AD22" s="181"/>
      <c r="AE22" s="181"/>
    </row>
    <row r="23" spans="1:31" ht="21" x14ac:dyDescent="0.25">
      <c r="A23" s="181"/>
      <c r="B23" s="181"/>
      <c r="C23" s="191"/>
      <c r="D23" s="191"/>
      <c r="E23" s="191"/>
      <c r="F23" s="191"/>
      <c r="G23" s="182"/>
      <c r="H23" s="182"/>
      <c r="I23" s="182"/>
      <c r="J23" s="192"/>
      <c r="K23" s="193"/>
      <c r="L23" s="193"/>
      <c r="M23" s="194"/>
      <c r="N23" s="182"/>
      <c r="O23" s="182"/>
      <c r="P23" s="194"/>
      <c r="Q23" s="190"/>
      <c r="R23" s="186"/>
      <c r="S23" s="190"/>
      <c r="T23" s="186">
        <f t="shared" si="0"/>
        <v>0</v>
      </c>
      <c r="U23" s="186">
        <f t="shared" si="1"/>
        <v>0</v>
      </c>
      <c r="V23" s="181"/>
      <c r="W23" s="181"/>
      <c r="X23" s="181"/>
      <c r="Y23" s="181"/>
      <c r="Z23" s="181"/>
      <c r="AA23" s="181"/>
      <c r="AB23" s="181"/>
      <c r="AC23" s="181"/>
      <c r="AD23" s="181"/>
      <c r="AE23" s="181"/>
    </row>
    <row r="24" spans="1:31" ht="21" x14ac:dyDescent="0.25">
      <c r="A24" s="181"/>
      <c r="B24" s="181"/>
      <c r="C24" s="191"/>
      <c r="D24" s="191"/>
      <c r="E24" s="191"/>
      <c r="F24" s="191"/>
      <c r="G24" s="182"/>
      <c r="H24" s="182"/>
      <c r="I24" s="182"/>
      <c r="J24" s="192"/>
      <c r="K24" s="193"/>
      <c r="L24" s="193"/>
      <c r="M24" s="194"/>
      <c r="N24" s="182"/>
      <c r="O24" s="182"/>
      <c r="P24" s="194"/>
      <c r="Q24" s="190"/>
      <c r="R24" s="186"/>
      <c r="S24" s="190"/>
      <c r="T24" s="186">
        <f t="shared" si="0"/>
        <v>0</v>
      </c>
      <c r="U24" s="186">
        <f t="shared" si="1"/>
        <v>0</v>
      </c>
      <c r="V24" s="181"/>
      <c r="W24" s="181"/>
      <c r="X24" s="181"/>
      <c r="Y24" s="181"/>
      <c r="Z24" s="181"/>
      <c r="AA24" s="181"/>
      <c r="AB24" s="181"/>
      <c r="AC24" s="181"/>
      <c r="AD24" s="181"/>
      <c r="AE24" s="181"/>
    </row>
    <row r="25" spans="1:31" ht="21" x14ac:dyDescent="0.25">
      <c r="A25" s="181"/>
      <c r="B25" s="181"/>
      <c r="C25" s="191"/>
      <c r="D25" s="191"/>
      <c r="E25" s="191"/>
      <c r="F25" s="191"/>
      <c r="G25" s="182"/>
      <c r="H25" s="182"/>
      <c r="I25" s="182"/>
      <c r="J25" s="192"/>
      <c r="K25" s="193"/>
      <c r="L25" s="193"/>
      <c r="M25" s="194"/>
      <c r="N25" s="182"/>
      <c r="O25" s="182"/>
      <c r="P25" s="194"/>
      <c r="Q25" s="190"/>
      <c r="R25" s="186"/>
      <c r="S25" s="190"/>
      <c r="T25" s="186">
        <f t="shared" si="0"/>
        <v>0</v>
      </c>
      <c r="U25" s="186">
        <f t="shared" si="1"/>
        <v>0</v>
      </c>
      <c r="V25" s="181"/>
      <c r="W25" s="181"/>
      <c r="X25" s="181"/>
      <c r="Y25" s="181"/>
      <c r="Z25" s="181"/>
      <c r="AA25" s="181"/>
      <c r="AB25" s="181"/>
      <c r="AC25" s="181"/>
      <c r="AD25" s="181"/>
      <c r="AE25" s="181"/>
    </row>
    <row r="26" spans="1:31" ht="21" x14ac:dyDescent="0.25">
      <c r="A26" s="181"/>
      <c r="B26" s="181"/>
      <c r="C26" s="191"/>
      <c r="D26" s="191"/>
      <c r="E26" s="191"/>
      <c r="F26" s="191"/>
      <c r="G26" s="182"/>
      <c r="H26" s="182"/>
      <c r="I26" s="182"/>
      <c r="J26" s="192"/>
      <c r="K26" s="193"/>
      <c r="L26" s="193"/>
      <c r="M26" s="194"/>
      <c r="N26" s="182"/>
      <c r="O26" s="182"/>
      <c r="P26" s="194"/>
      <c r="Q26" s="190"/>
      <c r="R26" s="186"/>
      <c r="S26" s="190"/>
      <c r="T26" s="186">
        <f t="shared" si="0"/>
        <v>0</v>
      </c>
      <c r="U26" s="186">
        <f t="shared" si="1"/>
        <v>0</v>
      </c>
      <c r="V26" s="181"/>
      <c r="W26" s="181"/>
      <c r="X26" s="181"/>
      <c r="Y26" s="181"/>
      <c r="Z26" s="181"/>
      <c r="AA26" s="181"/>
      <c r="AB26" s="181"/>
      <c r="AC26" s="181"/>
      <c r="AD26" s="181"/>
      <c r="AE26" s="181"/>
    </row>
    <row r="27" spans="1:31" ht="21" x14ac:dyDescent="0.25">
      <c r="A27" s="181"/>
      <c r="B27" s="181"/>
      <c r="C27" s="191"/>
      <c r="D27" s="191"/>
      <c r="E27" s="191"/>
      <c r="F27" s="191"/>
      <c r="G27" s="182"/>
      <c r="H27" s="182"/>
      <c r="I27" s="182"/>
      <c r="J27" s="192"/>
      <c r="K27" s="193"/>
      <c r="L27" s="193"/>
      <c r="M27" s="194"/>
      <c r="N27" s="182"/>
      <c r="O27" s="182"/>
      <c r="P27" s="194"/>
      <c r="Q27" s="190"/>
      <c r="R27" s="186"/>
      <c r="S27" s="190"/>
      <c r="T27" s="186">
        <f t="shared" si="0"/>
        <v>0</v>
      </c>
      <c r="U27" s="186">
        <f t="shared" si="1"/>
        <v>0</v>
      </c>
      <c r="V27" s="181"/>
      <c r="W27" s="181"/>
      <c r="X27" s="181"/>
      <c r="Y27" s="181"/>
      <c r="Z27" s="181"/>
      <c r="AA27" s="181"/>
      <c r="AB27" s="181"/>
      <c r="AC27" s="181"/>
      <c r="AD27" s="181"/>
      <c r="AE27" s="181"/>
    </row>
    <row r="28" spans="1:31" ht="21" x14ac:dyDescent="0.25">
      <c r="A28" s="181"/>
      <c r="B28" s="181"/>
      <c r="C28" s="191"/>
      <c r="D28" s="191"/>
      <c r="E28" s="191"/>
      <c r="F28" s="191"/>
      <c r="G28" s="182"/>
      <c r="H28" s="182"/>
      <c r="I28" s="182"/>
      <c r="J28" s="192"/>
      <c r="K28" s="193"/>
      <c r="L28" s="193"/>
      <c r="M28" s="194"/>
      <c r="N28" s="182"/>
      <c r="O28" s="182"/>
      <c r="P28" s="194"/>
      <c r="Q28" s="190"/>
      <c r="R28" s="186"/>
      <c r="S28" s="190"/>
      <c r="T28" s="186">
        <f t="shared" si="0"/>
        <v>0</v>
      </c>
      <c r="U28" s="186">
        <f t="shared" si="1"/>
        <v>0</v>
      </c>
      <c r="V28" s="181"/>
      <c r="W28" s="181"/>
      <c r="X28" s="181"/>
      <c r="Y28" s="181"/>
      <c r="Z28" s="181"/>
      <c r="AA28" s="181"/>
      <c r="AB28" s="181"/>
      <c r="AC28" s="181"/>
      <c r="AD28" s="181"/>
      <c r="AE28" s="181"/>
    </row>
    <row r="29" spans="1:31" ht="21" x14ac:dyDescent="0.25">
      <c r="A29" s="181"/>
      <c r="B29" s="181"/>
      <c r="C29" s="191"/>
      <c r="D29" s="191"/>
      <c r="E29" s="191"/>
      <c r="F29" s="191"/>
      <c r="G29" s="182"/>
      <c r="H29" s="182"/>
      <c r="I29" s="182"/>
      <c r="J29" s="192"/>
      <c r="K29" s="193"/>
      <c r="L29" s="193"/>
      <c r="M29" s="194"/>
      <c r="N29" s="182"/>
      <c r="O29" s="182"/>
      <c r="P29" s="194"/>
      <c r="Q29" s="190"/>
      <c r="R29" s="186"/>
      <c r="S29" s="190"/>
      <c r="T29" s="186">
        <f t="shared" si="0"/>
        <v>0</v>
      </c>
      <c r="U29" s="186">
        <f t="shared" si="1"/>
        <v>0</v>
      </c>
      <c r="V29" s="181"/>
      <c r="W29" s="181"/>
      <c r="X29" s="181"/>
      <c r="Y29" s="181"/>
      <c r="Z29" s="181"/>
      <c r="AA29" s="181"/>
      <c r="AB29" s="181"/>
      <c r="AC29" s="181"/>
      <c r="AD29" s="181"/>
      <c r="AE29" s="181"/>
    </row>
    <row r="30" spans="1:31" ht="21" x14ac:dyDescent="0.25">
      <c r="A30" s="181"/>
      <c r="B30" s="181"/>
      <c r="C30" s="191"/>
      <c r="D30" s="191"/>
      <c r="E30" s="191"/>
      <c r="F30" s="191"/>
      <c r="G30" s="182"/>
      <c r="H30" s="182"/>
      <c r="I30" s="182"/>
      <c r="J30" s="192"/>
      <c r="K30" s="193"/>
      <c r="L30" s="193"/>
      <c r="M30" s="194"/>
      <c r="N30" s="182"/>
      <c r="O30" s="182"/>
      <c r="P30" s="194"/>
      <c r="Q30" s="190"/>
      <c r="R30" s="186"/>
      <c r="S30" s="190"/>
      <c r="T30" s="186">
        <f t="shared" si="0"/>
        <v>0</v>
      </c>
      <c r="U30" s="186">
        <f t="shared" si="1"/>
        <v>0</v>
      </c>
      <c r="V30" s="181"/>
      <c r="W30" s="181"/>
      <c r="X30" s="181"/>
      <c r="Y30" s="181"/>
      <c r="Z30" s="181"/>
      <c r="AA30" s="181"/>
      <c r="AB30" s="181"/>
      <c r="AC30" s="181"/>
      <c r="AD30" s="181"/>
      <c r="AE30" s="181"/>
    </row>
    <row r="31" spans="1:31" ht="21" x14ac:dyDescent="0.25">
      <c r="A31" s="181"/>
      <c r="B31" s="181"/>
      <c r="C31" s="191"/>
      <c r="D31" s="191"/>
      <c r="E31" s="191"/>
      <c r="F31" s="191"/>
      <c r="G31" s="182"/>
      <c r="H31" s="182"/>
      <c r="I31" s="182"/>
      <c r="J31" s="192"/>
      <c r="K31" s="193"/>
      <c r="L31" s="193"/>
      <c r="M31" s="194"/>
      <c r="N31" s="182"/>
      <c r="O31" s="182"/>
      <c r="P31" s="194"/>
      <c r="Q31" s="190"/>
      <c r="R31" s="186"/>
      <c r="S31" s="190"/>
      <c r="T31" s="186">
        <f t="shared" si="0"/>
        <v>0</v>
      </c>
      <c r="U31" s="186">
        <f t="shared" si="1"/>
        <v>0</v>
      </c>
      <c r="V31" s="181"/>
      <c r="W31" s="181"/>
      <c r="X31" s="181"/>
      <c r="Y31" s="181"/>
      <c r="Z31" s="181"/>
      <c r="AA31" s="181"/>
      <c r="AB31" s="181"/>
      <c r="AC31" s="181"/>
      <c r="AD31" s="181"/>
      <c r="AE31" s="181"/>
    </row>
    <row r="32" spans="1:31" ht="21" x14ac:dyDescent="0.25">
      <c r="A32" s="181"/>
      <c r="B32" s="181"/>
      <c r="C32" s="191"/>
      <c r="D32" s="191"/>
      <c r="E32" s="191"/>
      <c r="F32" s="191"/>
      <c r="G32" s="182"/>
      <c r="H32" s="182"/>
      <c r="I32" s="182"/>
      <c r="J32" s="192"/>
      <c r="K32" s="193"/>
      <c r="L32" s="193"/>
      <c r="M32" s="194"/>
      <c r="N32" s="182"/>
      <c r="O32" s="182"/>
      <c r="P32" s="194"/>
      <c r="Q32" s="190"/>
      <c r="R32" s="186"/>
      <c r="S32" s="190"/>
      <c r="T32" s="186">
        <f t="shared" si="0"/>
        <v>0</v>
      </c>
      <c r="U32" s="186">
        <f t="shared" si="1"/>
        <v>0</v>
      </c>
      <c r="V32" s="181"/>
      <c r="W32" s="181"/>
      <c r="X32" s="181"/>
      <c r="Y32" s="181"/>
      <c r="Z32" s="181"/>
      <c r="AA32" s="181"/>
      <c r="AB32" s="181"/>
      <c r="AC32" s="181"/>
      <c r="AD32" s="181"/>
      <c r="AE32" s="181"/>
    </row>
    <row r="33" spans="1:31" ht="21" x14ac:dyDescent="0.25">
      <c r="A33" s="181"/>
      <c r="B33" s="181"/>
      <c r="C33" s="191"/>
      <c r="D33" s="191"/>
      <c r="E33" s="191"/>
      <c r="F33" s="191"/>
      <c r="G33" s="182"/>
      <c r="H33" s="182"/>
      <c r="I33" s="182"/>
      <c r="J33" s="192"/>
      <c r="K33" s="193"/>
      <c r="L33" s="193"/>
      <c r="M33" s="194"/>
      <c r="N33" s="182"/>
      <c r="O33" s="182"/>
      <c r="P33" s="194"/>
      <c r="Q33" s="190"/>
      <c r="R33" s="186"/>
      <c r="S33" s="190"/>
      <c r="T33" s="186">
        <f t="shared" si="0"/>
        <v>0</v>
      </c>
      <c r="U33" s="186">
        <f t="shared" si="1"/>
        <v>0</v>
      </c>
      <c r="V33" s="181"/>
      <c r="W33" s="181"/>
      <c r="X33" s="181"/>
      <c r="Y33" s="181"/>
      <c r="Z33" s="181"/>
      <c r="AA33" s="181"/>
      <c r="AB33" s="181"/>
      <c r="AC33" s="181"/>
      <c r="AD33" s="181"/>
      <c r="AE33" s="181"/>
    </row>
    <row r="34" spans="1:31" ht="21" x14ac:dyDescent="0.25">
      <c r="A34" s="181"/>
      <c r="B34" s="181"/>
      <c r="C34" s="191"/>
      <c r="D34" s="191"/>
      <c r="E34" s="191"/>
      <c r="F34" s="191"/>
      <c r="G34" s="182"/>
      <c r="H34" s="182"/>
      <c r="I34" s="182"/>
      <c r="J34" s="192"/>
      <c r="K34" s="193"/>
      <c r="L34" s="193"/>
      <c r="M34" s="194"/>
      <c r="N34" s="182"/>
      <c r="O34" s="182"/>
      <c r="P34" s="194"/>
      <c r="Q34" s="190"/>
      <c r="R34" s="186"/>
      <c r="S34" s="190"/>
      <c r="T34" s="186">
        <f t="shared" si="0"/>
        <v>0</v>
      </c>
      <c r="U34" s="186">
        <f t="shared" si="1"/>
        <v>0</v>
      </c>
      <c r="V34" s="181"/>
      <c r="W34" s="181"/>
      <c r="X34" s="181"/>
      <c r="Y34" s="181"/>
      <c r="Z34" s="181"/>
      <c r="AA34" s="181"/>
      <c r="AB34" s="181"/>
      <c r="AC34" s="181"/>
      <c r="AD34" s="181"/>
      <c r="AE34" s="181"/>
    </row>
    <row r="35" spans="1:31" ht="21" x14ac:dyDescent="0.25">
      <c r="A35" s="181"/>
      <c r="B35" s="181"/>
      <c r="C35" s="191"/>
      <c r="D35" s="191"/>
      <c r="E35" s="191"/>
      <c r="F35" s="191"/>
      <c r="G35" s="182"/>
      <c r="H35" s="182"/>
      <c r="I35" s="182"/>
      <c r="J35" s="192"/>
      <c r="K35" s="193"/>
      <c r="L35" s="193"/>
      <c r="M35" s="194"/>
      <c r="N35" s="182"/>
      <c r="O35" s="182"/>
      <c r="P35" s="194"/>
      <c r="Q35" s="190"/>
      <c r="R35" s="186"/>
      <c r="S35" s="190"/>
      <c r="T35" s="186">
        <f t="shared" si="0"/>
        <v>0</v>
      </c>
      <c r="U35" s="186">
        <f t="shared" si="1"/>
        <v>0</v>
      </c>
      <c r="V35" s="181"/>
      <c r="W35" s="181"/>
      <c r="X35" s="181"/>
      <c r="Y35" s="181"/>
      <c r="Z35" s="181"/>
      <c r="AA35" s="181"/>
      <c r="AB35" s="181"/>
      <c r="AC35" s="181"/>
      <c r="AD35" s="181"/>
      <c r="AE35" s="181"/>
    </row>
    <row r="36" spans="1:31" ht="21" x14ac:dyDescent="0.25">
      <c r="A36" s="181"/>
      <c r="B36" s="181"/>
      <c r="C36" s="191"/>
      <c r="D36" s="191"/>
      <c r="E36" s="191"/>
      <c r="F36" s="191"/>
      <c r="G36" s="182"/>
      <c r="H36" s="182"/>
      <c r="I36" s="182"/>
      <c r="J36" s="192"/>
      <c r="K36" s="193"/>
      <c r="L36" s="193"/>
      <c r="M36" s="194"/>
      <c r="N36" s="182"/>
      <c r="O36" s="182"/>
      <c r="P36" s="194"/>
      <c r="Q36" s="190"/>
      <c r="R36" s="186"/>
      <c r="S36" s="190"/>
      <c r="T36" s="186">
        <f t="shared" si="0"/>
        <v>0</v>
      </c>
      <c r="U36" s="186">
        <f t="shared" si="1"/>
        <v>0</v>
      </c>
      <c r="V36" s="181"/>
      <c r="W36" s="181"/>
      <c r="X36" s="181"/>
      <c r="Y36" s="181"/>
      <c r="Z36" s="181"/>
      <c r="AA36" s="181"/>
      <c r="AB36" s="181"/>
      <c r="AC36" s="181"/>
      <c r="AD36" s="181"/>
      <c r="AE36" s="181"/>
    </row>
    <row r="37" spans="1:31" ht="21" x14ac:dyDescent="0.25">
      <c r="A37" s="181"/>
      <c r="B37" s="181"/>
      <c r="C37" s="191"/>
      <c r="D37" s="191"/>
      <c r="E37" s="191"/>
      <c r="F37" s="191"/>
      <c r="G37" s="182"/>
      <c r="H37" s="182"/>
      <c r="I37" s="182"/>
      <c r="J37" s="192"/>
      <c r="K37" s="193"/>
      <c r="L37" s="193"/>
      <c r="M37" s="194"/>
      <c r="N37" s="182"/>
      <c r="O37" s="182"/>
      <c r="P37" s="194"/>
      <c r="Q37" s="190"/>
      <c r="R37" s="186"/>
      <c r="S37" s="190"/>
      <c r="T37" s="186">
        <f t="shared" si="0"/>
        <v>0</v>
      </c>
      <c r="U37" s="186">
        <f t="shared" si="1"/>
        <v>0</v>
      </c>
      <c r="V37" s="181"/>
      <c r="W37" s="181"/>
      <c r="X37" s="181"/>
      <c r="Y37" s="181"/>
      <c r="Z37" s="181"/>
      <c r="AA37" s="181"/>
      <c r="AB37" s="181"/>
      <c r="AC37" s="181"/>
      <c r="AD37" s="181"/>
      <c r="AE37" s="181"/>
    </row>
    <row r="38" spans="1:31" ht="21" x14ac:dyDescent="0.25">
      <c r="A38" s="181"/>
      <c r="B38" s="181"/>
      <c r="C38" s="191"/>
      <c r="D38" s="191"/>
      <c r="E38" s="191"/>
      <c r="F38" s="191"/>
      <c r="G38" s="182"/>
      <c r="H38" s="182"/>
      <c r="I38" s="182"/>
      <c r="J38" s="192"/>
      <c r="K38" s="193"/>
      <c r="L38" s="193"/>
      <c r="M38" s="194"/>
      <c r="N38" s="182"/>
      <c r="O38" s="182"/>
      <c r="P38" s="194"/>
      <c r="Q38" s="190"/>
      <c r="R38" s="186"/>
      <c r="S38" s="190"/>
      <c r="T38" s="186">
        <f t="shared" si="0"/>
        <v>0</v>
      </c>
      <c r="U38" s="186">
        <f t="shared" si="1"/>
        <v>0</v>
      </c>
      <c r="V38" s="181"/>
      <c r="W38" s="181"/>
      <c r="X38" s="181"/>
      <c r="Y38" s="181"/>
      <c r="Z38" s="181"/>
      <c r="AA38" s="181"/>
      <c r="AB38" s="181"/>
      <c r="AC38" s="181"/>
      <c r="AD38" s="181"/>
      <c r="AE38" s="181"/>
    </row>
    <row r="39" spans="1:31" ht="21" x14ac:dyDescent="0.25">
      <c r="A39" s="181"/>
      <c r="B39" s="181"/>
      <c r="C39" s="191"/>
      <c r="D39" s="191"/>
      <c r="E39" s="191"/>
      <c r="F39" s="191"/>
      <c r="G39" s="182"/>
      <c r="H39" s="182"/>
      <c r="I39" s="182"/>
      <c r="J39" s="192"/>
      <c r="K39" s="193"/>
      <c r="L39" s="193"/>
      <c r="M39" s="194"/>
      <c r="N39" s="182"/>
      <c r="O39" s="182"/>
      <c r="P39" s="194"/>
      <c r="Q39" s="190"/>
      <c r="R39" s="186"/>
      <c r="S39" s="190"/>
      <c r="T39" s="186">
        <f t="shared" si="0"/>
        <v>0</v>
      </c>
      <c r="U39" s="186">
        <f t="shared" si="1"/>
        <v>0</v>
      </c>
      <c r="V39" s="181"/>
      <c r="W39" s="181"/>
      <c r="X39" s="181"/>
      <c r="Y39" s="181"/>
      <c r="Z39" s="181"/>
      <c r="AA39" s="181"/>
      <c r="AB39" s="181"/>
      <c r="AC39" s="181"/>
      <c r="AD39" s="181"/>
      <c r="AE39" s="181"/>
    </row>
    <row r="40" spans="1:31" ht="21" x14ac:dyDescent="0.25">
      <c r="A40" s="181"/>
      <c r="B40" s="181"/>
      <c r="C40" s="191"/>
      <c r="D40" s="191"/>
      <c r="E40" s="191"/>
      <c r="F40" s="191"/>
      <c r="G40" s="182"/>
      <c r="H40" s="182"/>
      <c r="I40" s="182"/>
      <c r="J40" s="192"/>
      <c r="K40" s="193"/>
      <c r="L40" s="193"/>
      <c r="M40" s="194"/>
      <c r="N40" s="182"/>
      <c r="O40" s="182"/>
      <c r="P40" s="194"/>
      <c r="Q40" s="190"/>
      <c r="R40" s="186"/>
      <c r="S40" s="190"/>
      <c r="T40" s="186">
        <f t="shared" si="0"/>
        <v>0</v>
      </c>
      <c r="U40" s="186">
        <f t="shared" si="1"/>
        <v>0</v>
      </c>
      <c r="V40" s="181"/>
      <c r="W40" s="181"/>
      <c r="X40" s="181"/>
      <c r="Y40" s="181"/>
      <c r="Z40" s="181"/>
      <c r="AA40" s="181"/>
      <c r="AB40" s="181"/>
      <c r="AC40" s="181"/>
      <c r="AD40" s="181"/>
      <c r="AE40" s="181"/>
    </row>
    <row r="41" spans="1:31" x14ac:dyDescent="0.25">
      <c r="A41" s="6"/>
      <c r="B41" s="6"/>
      <c r="C41" s="6"/>
      <c r="D41" s="6"/>
      <c r="E41" s="6"/>
      <c r="F41" s="6"/>
      <c r="G41" s="6"/>
      <c r="H41" s="6"/>
      <c r="I41" s="7"/>
      <c r="J41" s="6"/>
      <c r="K41" s="6"/>
      <c r="L41" s="6"/>
      <c r="M41" s="6"/>
      <c r="N41" s="6"/>
      <c r="O41" s="6"/>
      <c r="P41" s="6"/>
      <c r="Q41" s="6"/>
      <c r="R41" s="6"/>
      <c r="S41" s="6"/>
      <c r="T41" s="6"/>
      <c r="U41" s="6"/>
      <c r="V41" s="6"/>
      <c r="W41" s="6"/>
      <c r="X41" s="6"/>
      <c r="Y41" s="66"/>
      <c r="Z41" s="66"/>
      <c r="AA41" s="66"/>
      <c r="AB41" s="66"/>
      <c r="AC41" s="66"/>
      <c r="AD41" s="66"/>
      <c r="AE41" s="66"/>
    </row>
    <row r="42" spans="1:31" x14ac:dyDescent="0.25">
      <c r="A42" s="6"/>
      <c r="B42" s="6"/>
      <c r="C42" s="6"/>
      <c r="D42" s="6"/>
      <c r="E42" s="6"/>
      <c r="F42" s="6"/>
      <c r="G42" s="6"/>
      <c r="H42" s="6"/>
      <c r="I42" s="7"/>
      <c r="J42" s="6"/>
      <c r="K42" s="6"/>
      <c r="L42" s="6"/>
      <c r="M42" s="6"/>
      <c r="N42" s="6"/>
      <c r="O42" s="6"/>
      <c r="P42" s="6"/>
      <c r="Q42" s="6"/>
      <c r="R42" s="6"/>
      <c r="S42" s="6"/>
      <c r="T42" s="6"/>
      <c r="U42" s="6"/>
      <c r="V42" s="6"/>
      <c r="W42" s="6"/>
      <c r="X42" s="6"/>
      <c r="Y42" s="66"/>
      <c r="Z42" s="66"/>
      <c r="AA42" s="66"/>
      <c r="AB42" s="66"/>
      <c r="AC42" s="66"/>
      <c r="AD42" s="66"/>
      <c r="AE42" s="66"/>
    </row>
  </sheetData>
  <sheetProtection formatColumns="0" formatRows="0" autoFilter="0"/>
  <mergeCells count="16">
    <mergeCell ref="A4:Q4"/>
    <mergeCell ref="A5:Q5"/>
    <mergeCell ref="A6:Q6"/>
    <mergeCell ref="T4:U4"/>
    <mergeCell ref="T5:U5"/>
    <mergeCell ref="T6:U6"/>
    <mergeCell ref="R6:S6"/>
    <mergeCell ref="R4:S4"/>
    <mergeCell ref="R5:S5"/>
    <mergeCell ref="R2:S2"/>
    <mergeCell ref="R3:S3"/>
    <mergeCell ref="T2:U2"/>
    <mergeCell ref="T3:U3"/>
    <mergeCell ref="A1:U1"/>
    <mergeCell ref="A2:Q2"/>
    <mergeCell ref="A3:Q3"/>
  </mergeCells>
  <conditionalFormatting sqref="S8">
    <cfRule type="cellIs" dxfId="314" priority="1" operator="notEqual">
      <formula>0</formula>
    </cfRule>
  </conditionalFormatting>
  <conditionalFormatting sqref="S10:S40">
    <cfRule type="cellIs" dxfId="313" priority="2" stopIfTrue="1" operator="notEqual">
      <formula>0</formula>
    </cfRule>
  </conditionalFormatting>
  <dataValidations count="10">
    <dataValidation allowBlank="1" showErrorMessage="1" promptTitle="Cal OES ONLY" prompt="For Cal OES use only.  Do not enter." sqref="T6" xr:uid="{00000000-0002-0000-0700-000000000000}"/>
    <dataValidation type="list" allowBlank="1" showInputMessage="1" sqref="A10:A40" xr:uid="{00000000-0002-0000-0700-000001000000}">
      <formula1>"A,B,C,D,E,F,G,H,I,J,K,L,M,N,O,P,Q,R,S,T,U,V,W,X,Y,Z"</formula1>
    </dataValidation>
    <dataValidation type="list" allowBlank="1" showInputMessage="1" showErrorMessage="1" sqref="N10:N40" xr:uid="{00000000-0002-0000-0700-000002000000}">
      <formula1>"Yes, No"</formula1>
    </dataValidation>
    <dataValidation type="list" allowBlank="1" showInputMessage="1" showErrorMessage="1" sqref="K10:K40" xr:uid="{00000000-0002-0000-0700-000003000000}">
      <formula1>"NEW - in use, USED - in use"</formula1>
    </dataValidation>
    <dataValidation type="list" allowBlank="1" showInputMessage="1" showErrorMessage="1" sqref="F10:F40" xr:uid="{00000000-0002-0000-0700-000004000000}">
      <formula1>DD_Equipment_SubCat</formula1>
    </dataValidation>
    <dataValidation type="list" operator="greaterThanOrEqual" allowBlank="1" showInputMessage="1" sqref="O10:O40" xr:uid="{00000000-0002-0000-0700-000005000000}">
      <formula1>"EHP, Noncompetitive Procurement, 19FD-01 Food &amp; Water Hold, N/A"</formula1>
    </dataValidation>
    <dataValidation type="list" allowBlank="1" showInputMessage="1" showErrorMessage="1" sqref="E10:E40" xr:uid="{00000000-0002-0000-0700-000006000000}">
      <formula1>"Yes, No, N/A"</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S10:S40" xr:uid="{00000000-0002-0000-0700-000007000000}">
      <formula1>Q10-R10</formula1>
    </dataValidation>
    <dataValidation type="whole" operator="greaterThanOrEqual" allowBlank="1" showErrorMessage="1" errorTitle="BUDGETED COST" error="Enter the Budged Cost for this project, rounded DOWN to the nearest dollar.  Use of decimals is not allowed." sqref="Q10:Q40" xr:uid="{00000000-0002-0000-0700-000008000000}">
      <formula1>0</formula1>
    </dataValidation>
    <dataValidation type="list" allowBlank="1" showInputMessage="1" showErrorMessage="1" sqref="T2:U2" xr:uid="{00000000-0002-0000-0700-000009000000}">
      <formula1>"Application, Modification, Advance, Reimbursement, Final Reimbursement"</formula1>
    </dataValidation>
  </dataValidations>
  <printOptions horizontalCentered="1"/>
  <pageMargins left="0.15" right="0.15" top="0.5" bottom="0.5" header="0.15" footer="0.15"/>
  <pageSetup scale="32"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raining">
    <tabColor rgb="FF81CCDB"/>
    <pageSetUpPr fitToPage="1"/>
  </sheetPr>
  <dimension ref="A1:AA30"/>
  <sheetViews>
    <sheetView showGridLines="0" showZeros="0" zoomScale="65" zoomScaleNormal="65" zoomScaleSheetLayoutView="50" workbookViewId="0">
      <pane ySplit="8" topLeftCell="A9" activePane="bottomLeft" state="frozen"/>
      <selection sqref="A1:Q1"/>
      <selection pane="bottomLeft" sqref="A1:Q1"/>
    </sheetView>
  </sheetViews>
  <sheetFormatPr defaultColWidth="9.109375" defaultRowHeight="13.2" x14ac:dyDescent="0.25"/>
  <cols>
    <col min="1" max="1" width="12.6640625" customWidth="1"/>
    <col min="2" max="2" width="15.6640625" customWidth="1"/>
    <col min="3" max="3" width="25.88671875" customWidth="1"/>
    <col min="4" max="4" width="34" customWidth="1"/>
    <col min="5" max="5" width="21" bestFit="1" customWidth="1"/>
    <col min="6" max="6" width="22.6640625" customWidth="1"/>
    <col min="7" max="7" width="21.88671875" customWidth="1"/>
    <col min="8" max="8" width="17.88671875" customWidth="1"/>
    <col min="9" max="9" width="27" customWidth="1"/>
    <col min="10" max="10" width="24.6640625" customWidth="1"/>
    <col min="11" max="11" width="18.6640625" customWidth="1"/>
    <col min="12" max="12" width="15.6640625" customWidth="1"/>
    <col min="13" max="17" width="20.6640625" customWidth="1"/>
    <col min="18" max="26" width="19.88671875" hidden="1" customWidth="1"/>
    <col min="27" max="27" width="21.44140625" hidden="1" customWidth="1"/>
  </cols>
  <sheetData>
    <row r="1" spans="1:27" ht="35.1" customHeight="1" x14ac:dyDescent="0.35">
      <c r="A1" s="741" t="s">
        <v>430</v>
      </c>
      <c r="B1" s="741"/>
      <c r="C1" s="741"/>
      <c r="D1" s="741"/>
      <c r="E1" s="741"/>
      <c r="F1" s="741"/>
      <c r="G1" s="741"/>
      <c r="H1" s="741"/>
      <c r="I1" s="741"/>
      <c r="J1" s="741"/>
      <c r="K1" s="741"/>
      <c r="L1" s="741"/>
      <c r="M1" s="741"/>
      <c r="N1" s="741"/>
      <c r="O1" s="741"/>
      <c r="P1" s="741"/>
      <c r="Q1" s="741"/>
      <c r="R1" s="86"/>
      <c r="S1" s="86"/>
      <c r="T1" s="88"/>
      <c r="U1" s="87"/>
      <c r="V1" s="87"/>
      <c r="W1" s="87"/>
      <c r="X1" s="87"/>
      <c r="Y1" s="66"/>
      <c r="Z1" s="66"/>
      <c r="AA1" s="66"/>
    </row>
    <row r="2" spans="1:27" ht="30" customHeight="1" x14ac:dyDescent="0.35">
      <c r="A2" s="742">
        <f>Facesheet!$C$6</f>
        <v>0</v>
      </c>
      <c r="B2" s="742"/>
      <c r="C2" s="742"/>
      <c r="D2" s="742"/>
      <c r="E2" s="742"/>
      <c r="F2" s="742"/>
      <c r="G2" s="742"/>
      <c r="H2" s="742"/>
      <c r="I2" s="742"/>
      <c r="J2" s="742"/>
      <c r="K2" s="742"/>
      <c r="L2" s="742"/>
      <c r="M2" s="743"/>
      <c r="N2" s="744" t="s">
        <v>5</v>
      </c>
      <c r="O2" s="744"/>
      <c r="P2" s="748"/>
      <c r="Q2" s="749"/>
      <c r="R2" s="66"/>
      <c r="S2" s="66"/>
      <c r="T2" s="66"/>
      <c r="U2" s="66"/>
      <c r="V2" s="66"/>
      <c r="W2" s="66"/>
      <c r="X2" s="66"/>
      <c r="Y2" s="66"/>
      <c r="Z2" s="66"/>
      <c r="AA2" s="66"/>
    </row>
    <row r="3" spans="1:27" ht="30" customHeight="1" x14ac:dyDescent="0.4">
      <c r="A3" s="687">
        <f>Facesheet!$F$2</f>
        <v>0</v>
      </c>
      <c r="B3" s="687"/>
      <c r="C3" s="687"/>
      <c r="D3" s="687"/>
      <c r="E3" s="687"/>
      <c r="F3" s="687"/>
      <c r="G3" s="687"/>
      <c r="H3" s="687"/>
      <c r="I3" s="687"/>
      <c r="J3" s="687"/>
      <c r="K3" s="687"/>
      <c r="L3" s="687"/>
      <c r="M3" s="687"/>
      <c r="N3" s="745" t="s">
        <v>626</v>
      </c>
      <c r="O3" s="746"/>
      <c r="P3" s="748"/>
      <c r="Q3" s="749"/>
      <c r="R3" s="66"/>
      <c r="S3" s="66"/>
      <c r="T3" s="66"/>
      <c r="U3" s="66"/>
      <c r="V3" s="66"/>
      <c r="W3" s="66"/>
      <c r="X3" s="66"/>
      <c r="Y3" s="66"/>
      <c r="Z3" s="66"/>
      <c r="AA3" s="66"/>
    </row>
    <row r="4" spans="1:27" ht="30" customHeight="1" x14ac:dyDescent="0.25">
      <c r="A4" s="708" t="str">
        <f>Facesheet!$J$2</f>
        <v>2022-0005</v>
      </c>
      <c r="B4" s="708"/>
      <c r="C4" s="708"/>
      <c r="D4" s="708"/>
      <c r="E4" s="708"/>
      <c r="F4" s="708"/>
      <c r="G4" s="708"/>
      <c r="H4" s="708"/>
      <c r="I4" s="708"/>
      <c r="J4" s="708"/>
      <c r="K4" s="708"/>
      <c r="L4" s="708"/>
      <c r="M4" s="690"/>
      <c r="N4" s="705" t="s">
        <v>216</v>
      </c>
      <c r="O4" s="705"/>
      <c r="P4" s="750">
        <f>Facesheet!$H$12</f>
        <v>44743</v>
      </c>
      <c r="Q4" s="751"/>
      <c r="R4" s="64"/>
      <c r="S4" s="64"/>
      <c r="T4" s="64"/>
      <c r="U4" s="64"/>
      <c r="V4" s="64"/>
      <c r="W4" s="64"/>
      <c r="X4" s="64"/>
      <c r="Y4" s="64"/>
      <c r="Z4" s="64"/>
      <c r="AA4" s="64"/>
    </row>
    <row r="5" spans="1:27" ht="30" customHeight="1" x14ac:dyDescent="0.25">
      <c r="A5" s="739"/>
      <c r="B5" s="739"/>
      <c r="C5" s="739"/>
      <c r="D5" s="739"/>
      <c r="E5" s="739"/>
      <c r="F5" s="739"/>
      <c r="G5" s="739"/>
      <c r="H5" s="739"/>
      <c r="I5" s="739"/>
      <c r="J5" s="739"/>
      <c r="K5" s="739"/>
      <c r="L5" s="739"/>
      <c r="M5" s="740"/>
      <c r="N5" s="705" t="s">
        <v>217</v>
      </c>
      <c r="O5" s="705"/>
      <c r="P5" s="752">
        <f>Facesheet!$J$12</f>
        <v>45473</v>
      </c>
      <c r="Q5" s="753"/>
      <c r="R5" s="64"/>
      <c r="S5" s="64"/>
      <c r="T5" s="64"/>
      <c r="U5" s="64"/>
      <c r="V5" s="64"/>
      <c r="W5" s="64"/>
      <c r="X5" s="64"/>
      <c r="Y5" s="64"/>
      <c r="Z5" s="64"/>
      <c r="AA5" s="64"/>
    </row>
    <row r="6" spans="1:27" ht="30" customHeight="1" x14ac:dyDescent="0.25">
      <c r="A6" s="739"/>
      <c r="B6" s="739"/>
      <c r="C6" s="739"/>
      <c r="D6" s="739"/>
      <c r="E6" s="739"/>
      <c r="F6" s="739"/>
      <c r="G6" s="739"/>
      <c r="H6" s="739"/>
      <c r="I6" s="739"/>
      <c r="J6" s="739"/>
      <c r="K6" s="739"/>
      <c r="L6" s="739"/>
      <c r="M6" s="740"/>
      <c r="N6" s="747" t="s">
        <v>471</v>
      </c>
      <c r="O6" s="747"/>
      <c r="P6" s="717"/>
      <c r="Q6" s="717"/>
      <c r="R6" s="66"/>
      <c r="S6" s="66"/>
      <c r="T6" s="66"/>
      <c r="U6" s="66"/>
      <c r="V6" s="66"/>
      <c r="W6" s="66"/>
      <c r="X6" s="66"/>
      <c r="Y6" s="66"/>
      <c r="Z6" s="66"/>
      <c r="AA6" s="66"/>
    </row>
    <row r="7" spans="1:27" ht="50.1" customHeight="1" x14ac:dyDescent="0.25">
      <c r="A7" s="445" t="s">
        <v>25</v>
      </c>
      <c r="B7" s="446" t="s">
        <v>206</v>
      </c>
      <c r="C7" s="446" t="s">
        <v>252</v>
      </c>
      <c r="D7" s="447" t="s">
        <v>207</v>
      </c>
      <c r="E7" s="447" t="s">
        <v>239</v>
      </c>
      <c r="F7" s="447" t="s">
        <v>263</v>
      </c>
      <c r="G7" s="447" t="s">
        <v>253</v>
      </c>
      <c r="H7" s="447" t="s">
        <v>264</v>
      </c>
      <c r="I7" s="447" t="s">
        <v>254</v>
      </c>
      <c r="J7" s="447" t="s">
        <v>328</v>
      </c>
      <c r="K7" s="447" t="s">
        <v>246</v>
      </c>
      <c r="L7" s="447" t="s">
        <v>245</v>
      </c>
      <c r="M7" s="448" t="s">
        <v>240</v>
      </c>
      <c r="N7" s="446" t="s">
        <v>257</v>
      </c>
      <c r="O7" s="446" t="s">
        <v>237</v>
      </c>
      <c r="P7" s="446" t="s">
        <v>238</v>
      </c>
      <c r="Q7" s="446" t="s">
        <v>219</v>
      </c>
      <c r="R7" s="277" t="s">
        <v>439</v>
      </c>
      <c r="S7" s="277" t="s">
        <v>440</v>
      </c>
      <c r="T7" s="277" t="s">
        <v>441</v>
      </c>
      <c r="U7" s="277" t="s">
        <v>442</v>
      </c>
      <c r="V7" s="277" t="s">
        <v>443</v>
      </c>
      <c r="W7" s="277" t="s">
        <v>444</v>
      </c>
      <c r="X7" s="277" t="s">
        <v>445</v>
      </c>
      <c r="Y7" s="277" t="s">
        <v>446</v>
      </c>
      <c r="Z7" s="277" t="s">
        <v>447</v>
      </c>
      <c r="AA7" s="277" t="s">
        <v>448</v>
      </c>
    </row>
    <row r="8" spans="1:27" ht="21" x14ac:dyDescent="0.35">
      <c r="A8" s="449">
        <v>0</v>
      </c>
      <c r="B8" s="449"/>
      <c r="C8" s="450"/>
      <c r="D8" s="451">
        <v>0</v>
      </c>
      <c r="E8" s="451">
        <v>0</v>
      </c>
      <c r="F8" s="452"/>
      <c r="G8" s="452"/>
      <c r="H8" s="452"/>
      <c r="I8" s="453"/>
      <c r="J8" s="451"/>
      <c r="K8" s="452"/>
      <c r="L8" s="452"/>
      <c r="M8" s="454">
        <f>SUM(RangeCost)</f>
        <v>0</v>
      </c>
      <c r="N8" s="454">
        <f>SUM(RangePrevious)</f>
        <v>0</v>
      </c>
      <c r="O8" s="454">
        <f>SUM(RangeThisRequest)</f>
        <v>0</v>
      </c>
      <c r="P8" s="454">
        <f>SUM(RangeApproved)</f>
        <v>0</v>
      </c>
      <c r="Q8" s="454">
        <f>SUM(RangeBalance)</f>
        <v>0</v>
      </c>
      <c r="R8" s="278"/>
      <c r="S8" s="278"/>
      <c r="T8" s="278"/>
      <c r="U8" s="278"/>
      <c r="V8" s="278"/>
      <c r="W8" s="278"/>
      <c r="X8" s="278"/>
      <c r="Y8" s="278"/>
      <c r="Z8" s="278"/>
      <c r="AA8" s="278"/>
    </row>
    <row r="9" spans="1:27" ht="0.15" customHeight="1" x14ac:dyDescent="0.25">
      <c r="A9" s="267">
        <v>0</v>
      </c>
      <c r="B9" s="267">
        <v>0</v>
      </c>
      <c r="C9" s="267">
        <v>0</v>
      </c>
      <c r="D9" s="267">
        <v>0</v>
      </c>
      <c r="E9" s="267">
        <v>0</v>
      </c>
      <c r="F9" s="260">
        <v>0</v>
      </c>
      <c r="G9" s="260">
        <v>0</v>
      </c>
      <c r="H9" s="260">
        <v>0</v>
      </c>
      <c r="I9" s="260">
        <v>0</v>
      </c>
      <c r="J9" s="267">
        <v>0</v>
      </c>
      <c r="K9" s="260">
        <v>0</v>
      </c>
      <c r="L9" s="260">
        <v>0</v>
      </c>
      <c r="M9" s="260">
        <v>0</v>
      </c>
      <c r="N9" s="260">
        <v>0</v>
      </c>
      <c r="O9" s="260">
        <v>0</v>
      </c>
      <c r="P9" s="268">
        <v>0</v>
      </c>
      <c r="Q9" s="268">
        <v>0</v>
      </c>
      <c r="R9" s="258">
        <v>0</v>
      </c>
      <c r="S9" s="258">
        <v>0</v>
      </c>
      <c r="T9" s="258">
        <v>0</v>
      </c>
      <c r="U9" s="258">
        <v>0</v>
      </c>
      <c r="V9" s="258">
        <v>0</v>
      </c>
      <c r="W9" s="258">
        <v>0</v>
      </c>
      <c r="X9" s="258">
        <v>0</v>
      </c>
      <c r="Y9" s="258">
        <v>0</v>
      </c>
      <c r="Z9" s="258">
        <v>0</v>
      </c>
      <c r="AA9" s="258">
        <v>0</v>
      </c>
    </row>
    <row r="10" spans="1:27" ht="21" x14ac:dyDescent="0.25">
      <c r="A10" s="181"/>
      <c r="B10" s="181"/>
      <c r="C10" s="181"/>
      <c r="D10" s="181"/>
      <c r="E10" s="181"/>
      <c r="F10" s="182"/>
      <c r="G10" s="182"/>
      <c r="H10" s="182"/>
      <c r="I10" s="183"/>
      <c r="J10" s="181"/>
      <c r="K10" s="182"/>
      <c r="L10" s="184"/>
      <c r="M10" s="185"/>
      <c r="N10" s="202"/>
      <c r="O10" s="185"/>
      <c r="P10" s="186">
        <f t="shared" ref="P10:P30" si="0">O10+N10</f>
        <v>0</v>
      </c>
      <c r="Q10" s="186">
        <f t="shared" ref="Q10:Q30" si="1">M10-P10</f>
        <v>0</v>
      </c>
      <c r="R10" s="187"/>
      <c r="S10" s="187"/>
      <c r="T10" s="187"/>
      <c r="U10" s="187"/>
      <c r="V10" s="187"/>
      <c r="W10" s="187"/>
      <c r="X10" s="187"/>
      <c r="Y10" s="187"/>
      <c r="Z10" s="187"/>
      <c r="AA10" s="187"/>
    </row>
    <row r="11" spans="1:27" ht="21" x14ac:dyDescent="0.25">
      <c r="A11" s="181"/>
      <c r="B11" s="181"/>
      <c r="C11" s="181"/>
      <c r="D11" s="181"/>
      <c r="E11" s="181"/>
      <c r="F11" s="182"/>
      <c r="G11" s="182"/>
      <c r="H11" s="182"/>
      <c r="I11" s="183"/>
      <c r="J11" s="181"/>
      <c r="K11" s="182"/>
      <c r="L11" s="184"/>
      <c r="M11" s="185"/>
      <c r="N11" s="202"/>
      <c r="O11" s="185"/>
      <c r="P11" s="186">
        <f t="shared" si="0"/>
        <v>0</v>
      </c>
      <c r="Q11" s="186">
        <f t="shared" si="1"/>
        <v>0</v>
      </c>
      <c r="R11" s="187"/>
      <c r="S11" s="187"/>
      <c r="T11" s="187"/>
      <c r="U11" s="187"/>
      <c r="V11" s="187"/>
      <c r="W11" s="187"/>
      <c r="X11" s="187"/>
      <c r="Y11" s="187"/>
      <c r="Z11" s="187"/>
      <c r="AA11" s="187"/>
    </row>
    <row r="12" spans="1:27" ht="21" x14ac:dyDescent="0.25">
      <c r="A12" s="181"/>
      <c r="B12" s="181"/>
      <c r="C12" s="181"/>
      <c r="D12" s="181"/>
      <c r="E12" s="181"/>
      <c r="F12" s="182"/>
      <c r="G12" s="182"/>
      <c r="H12" s="182"/>
      <c r="I12" s="183"/>
      <c r="J12" s="181"/>
      <c r="K12" s="182"/>
      <c r="L12" s="184"/>
      <c r="M12" s="185"/>
      <c r="N12" s="202"/>
      <c r="O12" s="185"/>
      <c r="P12" s="186">
        <f t="shared" si="0"/>
        <v>0</v>
      </c>
      <c r="Q12" s="186">
        <f t="shared" si="1"/>
        <v>0</v>
      </c>
      <c r="R12" s="187"/>
      <c r="S12" s="187"/>
      <c r="T12" s="187"/>
      <c r="U12" s="187"/>
      <c r="V12" s="187"/>
      <c r="W12" s="187"/>
      <c r="X12" s="187"/>
      <c r="Y12" s="187"/>
      <c r="Z12" s="187"/>
      <c r="AA12" s="187"/>
    </row>
    <row r="13" spans="1:27" ht="21" x14ac:dyDescent="0.25">
      <c r="A13" s="181"/>
      <c r="B13" s="181"/>
      <c r="C13" s="181"/>
      <c r="D13" s="181"/>
      <c r="E13" s="181"/>
      <c r="F13" s="182"/>
      <c r="G13" s="182"/>
      <c r="H13" s="182"/>
      <c r="I13" s="183"/>
      <c r="J13" s="181"/>
      <c r="K13" s="182"/>
      <c r="L13" s="184"/>
      <c r="M13" s="185"/>
      <c r="N13" s="202"/>
      <c r="O13" s="185"/>
      <c r="P13" s="186">
        <f t="shared" si="0"/>
        <v>0</v>
      </c>
      <c r="Q13" s="186">
        <f t="shared" si="1"/>
        <v>0</v>
      </c>
      <c r="R13" s="187"/>
      <c r="S13" s="187"/>
      <c r="T13" s="187"/>
      <c r="U13" s="187"/>
      <c r="V13" s="187"/>
      <c r="W13" s="187"/>
      <c r="X13" s="187"/>
      <c r="Y13" s="187"/>
      <c r="Z13" s="187"/>
      <c r="AA13" s="187"/>
    </row>
    <row r="14" spans="1:27" ht="21" x14ac:dyDescent="0.25">
      <c r="A14" s="181"/>
      <c r="B14" s="181"/>
      <c r="C14" s="181"/>
      <c r="D14" s="181"/>
      <c r="E14" s="181"/>
      <c r="F14" s="182"/>
      <c r="G14" s="182"/>
      <c r="H14" s="182"/>
      <c r="I14" s="183"/>
      <c r="J14" s="181"/>
      <c r="K14" s="182"/>
      <c r="L14" s="184"/>
      <c r="M14" s="185"/>
      <c r="N14" s="202"/>
      <c r="O14" s="185"/>
      <c r="P14" s="186">
        <f t="shared" si="0"/>
        <v>0</v>
      </c>
      <c r="Q14" s="186">
        <f t="shared" si="1"/>
        <v>0</v>
      </c>
      <c r="R14" s="187"/>
      <c r="S14" s="187"/>
      <c r="T14" s="187"/>
      <c r="U14" s="187"/>
      <c r="V14" s="187"/>
      <c r="W14" s="187"/>
      <c r="X14" s="187"/>
      <c r="Y14" s="187"/>
      <c r="Z14" s="187"/>
      <c r="AA14" s="187"/>
    </row>
    <row r="15" spans="1:27" ht="21" x14ac:dyDescent="0.25">
      <c r="A15" s="181"/>
      <c r="B15" s="181"/>
      <c r="C15" s="181"/>
      <c r="D15" s="181"/>
      <c r="E15" s="181"/>
      <c r="F15" s="182"/>
      <c r="G15" s="182"/>
      <c r="H15" s="182"/>
      <c r="I15" s="183"/>
      <c r="J15" s="181"/>
      <c r="K15" s="182"/>
      <c r="L15" s="184"/>
      <c r="M15" s="185"/>
      <c r="N15" s="202"/>
      <c r="O15" s="185"/>
      <c r="P15" s="186">
        <f t="shared" si="0"/>
        <v>0</v>
      </c>
      <c r="Q15" s="186">
        <f t="shared" si="1"/>
        <v>0</v>
      </c>
      <c r="R15" s="187"/>
      <c r="S15" s="187"/>
      <c r="T15" s="187"/>
      <c r="U15" s="187"/>
      <c r="V15" s="187"/>
      <c r="W15" s="187"/>
      <c r="X15" s="187"/>
      <c r="Y15" s="187"/>
      <c r="Z15" s="187"/>
      <c r="AA15" s="187"/>
    </row>
    <row r="16" spans="1:27" ht="21" x14ac:dyDescent="0.25">
      <c r="A16" s="181"/>
      <c r="B16" s="181"/>
      <c r="C16" s="181"/>
      <c r="D16" s="181"/>
      <c r="E16" s="181"/>
      <c r="F16" s="182"/>
      <c r="G16" s="182"/>
      <c r="H16" s="182"/>
      <c r="I16" s="183"/>
      <c r="J16" s="181"/>
      <c r="K16" s="182"/>
      <c r="L16" s="184"/>
      <c r="M16" s="185"/>
      <c r="N16" s="202"/>
      <c r="O16" s="185"/>
      <c r="P16" s="186">
        <f t="shared" si="0"/>
        <v>0</v>
      </c>
      <c r="Q16" s="186">
        <f t="shared" si="1"/>
        <v>0</v>
      </c>
      <c r="R16" s="187"/>
      <c r="S16" s="187"/>
      <c r="T16" s="187"/>
      <c r="U16" s="187"/>
      <c r="V16" s="187"/>
      <c r="W16" s="187"/>
      <c r="X16" s="187"/>
      <c r="Y16" s="187"/>
      <c r="Z16" s="187"/>
      <c r="AA16" s="187"/>
    </row>
    <row r="17" spans="1:27" ht="21" x14ac:dyDescent="0.25">
      <c r="A17" s="181"/>
      <c r="B17" s="181"/>
      <c r="C17" s="181"/>
      <c r="D17" s="181"/>
      <c r="E17" s="181"/>
      <c r="F17" s="182"/>
      <c r="G17" s="182"/>
      <c r="H17" s="182"/>
      <c r="I17" s="183"/>
      <c r="J17" s="181"/>
      <c r="K17" s="182"/>
      <c r="L17" s="184"/>
      <c r="M17" s="225"/>
      <c r="N17" s="202"/>
      <c r="O17" s="225"/>
      <c r="P17" s="226">
        <f t="shared" si="0"/>
        <v>0</v>
      </c>
      <c r="Q17" s="226">
        <f t="shared" si="1"/>
        <v>0</v>
      </c>
      <c r="R17" s="187"/>
      <c r="S17" s="187"/>
      <c r="T17" s="187"/>
      <c r="U17" s="187"/>
      <c r="V17" s="187"/>
      <c r="W17" s="187"/>
      <c r="X17" s="187"/>
      <c r="Y17" s="187"/>
      <c r="Z17" s="187"/>
      <c r="AA17" s="187"/>
    </row>
    <row r="18" spans="1:27" ht="21" x14ac:dyDescent="0.25">
      <c r="A18" s="181"/>
      <c r="B18" s="181"/>
      <c r="C18" s="181"/>
      <c r="D18" s="181"/>
      <c r="E18" s="181"/>
      <c r="F18" s="182"/>
      <c r="G18" s="182"/>
      <c r="H18" s="182"/>
      <c r="I18" s="183"/>
      <c r="J18" s="181"/>
      <c r="K18" s="182"/>
      <c r="L18" s="184"/>
      <c r="M18" s="185"/>
      <c r="N18" s="202"/>
      <c r="O18" s="185"/>
      <c r="P18" s="186">
        <f t="shared" si="0"/>
        <v>0</v>
      </c>
      <c r="Q18" s="186">
        <f t="shared" si="1"/>
        <v>0</v>
      </c>
      <c r="R18" s="187"/>
      <c r="S18" s="187"/>
      <c r="T18" s="187"/>
      <c r="U18" s="187"/>
      <c r="V18" s="187"/>
      <c r="W18" s="187"/>
      <c r="X18" s="187"/>
      <c r="Y18" s="187"/>
      <c r="Z18" s="187"/>
      <c r="AA18" s="187"/>
    </row>
    <row r="19" spans="1:27" ht="21" x14ac:dyDescent="0.25">
      <c r="A19" s="181"/>
      <c r="B19" s="181"/>
      <c r="C19" s="181"/>
      <c r="D19" s="181"/>
      <c r="E19" s="181"/>
      <c r="F19" s="182"/>
      <c r="G19" s="182"/>
      <c r="H19" s="182"/>
      <c r="I19" s="183"/>
      <c r="J19" s="181"/>
      <c r="K19" s="182"/>
      <c r="L19" s="184"/>
      <c r="M19" s="185"/>
      <c r="N19" s="202"/>
      <c r="O19" s="185"/>
      <c r="P19" s="186">
        <f t="shared" si="0"/>
        <v>0</v>
      </c>
      <c r="Q19" s="186">
        <f t="shared" si="1"/>
        <v>0</v>
      </c>
      <c r="R19" s="187"/>
      <c r="S19" s="187"/>
      <c r="T19" s="187"/>
      <c r="U19" s="187"/>
      <c r="V19" s="187"/>
      <c r="W19" s="187"/>
      <c r="X19" s="187"/>
      <c r="Y19" s="187"/>
      <c r="Z19" s="187"/>
      <c r="AA19" s="187"/>
    </row>
    <row r="20" spans="1:27" ht="21" x14ac:dyDescent="0.25">
      <c r="A20" s="181"/>
      <c r="B20" s="181"/>
      <c r="C20" s="181"/>
      <c r="D20" s="181"/>
      <c r="E20" s="181"/>
      <c r="F20" s="182"/>
      <c r="G20" s="182"/>
      <c r="H20" s="182"/>
      <c r="I20" s="183"/>
      <c r="J20" s="181"/>
      <c r="K20" s="182"/>
      <c r="L20" s="184"/>
      <c r="M20" s="185"/>
      <c r="N20" s="202"/>
      <c r="O20" s="185"/>
      <c r="P20" s="186">
        <f t="shared" si="0"/>
        <v>0</v>
      </c>
      <c r="Q20" s="186">
        <f t="shared" si="1"/>
        <v>0</v>
      </c>
      <c r="R20" s="187"/>
      <c r="S20" s="187"/>
      <c r="T20" s="187"/>
      <c r="U20" s="187"/>
      <c r="V20" s="187"/>
      <c r="W20" s="187"/>
      <c r="X20" s="187"/>
      <c r="Y20" s="187"/>
      <c r="Z20" s="187"/>
      <c r="AA20" s="187"/>
    </row>
    <row r="21" spans="1:27" ht="21" x14ac:dyDescent="0.25">
      <c r="A21" s="181"/>
      <c r="B21" s="181"/>
      <c r="C21" s="181"/>
      <c r="D21" s="181"/>
      <c r="E21" s="181"/>
      <c r="F21" s="182"/>
      <c r="G21" s="182"/>
      <c r="H21" s="182"/>
      <c r="I21" s="183"/>
      <c r="J21" s="181"/>
      <c r="K21" s="182"/>
      <c r="L21" s="184"/>
      <c r="M21" s="185"/>
      <c r="N21" s="202"/>
      <c r="O21" s="185"/>
      <c r="P21" s="186">
        <f t="shared" si="0"/>
        <v>0</v>
      </c>
      <c r="Q21" s="186">
        <f t="shared" si="1"/>
        <v>0</v>
      </c>
      <c r="R21" s="187"/>
      <c r="S21" s="187"/>
      <c r="T21" s="187"/>
      <c r="U21" s="187"/>
      <c r="V21" s="187"/>
      <c r="W21" s="187"/>
      <c r="X21" s="187"/>
      <c r="Y21" s="187"/>
      <c r="Z21" s="187"/>
      <c r="AA21" s="187"/>
    </row>
    <row r="22" spans="1:27" ht="21" x14ac:dyDescent="0.25">
      <c r="A22" s="181"/>
      <c r="B22" s="181"/>
      <c r="C22" s="181"/>
      <c r="D22" s="181"/>
      <c r="E22" s="181"/>
      <c r="F22" s="182"/>
      <c r="G22" s="182"/>
      <c r="H22" s="182"/>
      <c r="I22" s="183"/>
      <c r="J22" s="181"/>
      <c r="K22" s="182"/>
      <c r="L22" s="184"/>
      <c r="M22" s="185"/>
      <c r="N22" s="202"/>
      <c r="O22" s="185"/>
      <c r="P22" s="186">
        <f t="shared" si="0"/>
        <v>0</v>
      </c>
      <c r="Q22" s="186">
        <f t="shared" si="1"/>
        <v>0</v>
      </c>
      <c r="R22" s="187"/>
      <c r="S22" s="187"/>
      <c r="T22" s="187"/>
      <c r="U22" s="187"/>
      <c r="V22" s="187"/>
      <c r="W22" s="187"/>
      <c r="X22" s="187"/>
      <c r="Y22" s="187"/>
      <c r="Z22" s="187"/>
      <c r="AA22" s="187"/>
    </row>
    <row r="23" spans="1:27" ht="21" x14ac:dyDescent="0.25">
      <c r="A23" s="181"/>
      <c r="B23" s="181"/>
      <c r="C23" s="181"/>
      <c r="D23" s="181"/>
      <c r="E23" s="181"/>
      <c r="F23" s="182"/>
      <c r="G23" s="182"/>
      <c r="H23" s="182"/>
      <c r="I23" s="183"/>
      <c r="J23" s="181"/>
      <c r="K23" s="182"/>
      <c r="L23" s="184"/>
      <c r="M23" s="185"/>
      <c r="N23" s="202"/>
      <c r="O23" s="185"/>
      <c r="P23" s="186">
        <f t="shared" si="0"/>
        <v>0</v>
      </c>
      <c r="Q23" s="186">
        <f t="shared" si="1"/>
        <v>0</v>
      </c>
      <c r="R23" s="187"/>
      <c r="S23" s="187"/>
      <c r="T23" s="187"/>
      <c r="U23" s="187"/>
      <c r="V23" s="187"/>
      <c r="W23" s="187"/>
      <c r="X23" s="187"/>
      <c r="Y23" s="187"/>
      <c r="Z23" s="187"/>
      <c r="AA23" s="187"/>
    </row>
    <row r="24" spans="1:27" ht="21" x14ac:dyDescent="0.25">
      <c r="A24" s="181"/>
      <c r="B24" s="181"/>
      <c r="C24" s="181"/>
      <c r="D24" s="181"/>
      <c r="E24" s="181"/>
      <c r="F24" s="182"/>
      <c r="G24" s="182"/>
      <c r="H24" s="182"/>
      <c r="I24" s="183"/>
      <c r="J24" s="181"/>
      <c r="K24" s="182"/>
      <c r="L24" s="184"/>
      <c r="M24" s="185"/>
      <c r="N24" s="202"/>
      <c r="O24" s="185"/>
      <c r="P24" s="186">
        <f t="shared" si="0"/>
        <v>0</v>
      </c>
      <c r="Q24" s="186">
        <f t="shared" si="1"/>
        <v>0</v>
      </c>
      <c r="R24" s="187"/>
      <c r="S24" s="187"/>
      <c r="T24" s="187"/>
      <c r="U24" s="187"/>
      <c r="V24" s="187"/>
      <c r="W24" s="187"/>
      <c r="X24" s="187"/>
      <c r="Y24" s="187"/>
      <c r="Z24" s="187"/>
      <c r="AA24" s="187"/>
    </row>
    <row r="25" spans="1:27" ht="21" x14ac:dyDescent="0.25">
      <c r="A25" s="181"/>
      <c r="B25" s="181"/>
      <c r="C25" s="181"/>
      <c r="D25" s="181"/>
      <c r="E25" s="181"/>
      <c r="F25" s="182"/>
      <c r="G25" s="182"/>
      <c r="H25" s="182"/>
      <c r="I25" s="183"/>
      <c r="J25" s="181"/>
      <c r="K25" s="182"/>
      <c r="L25" s="184"/>
      <c r="M25" s="185"/>
      <c r="N25" s="202"/>
      <c r="O25" s="185"/>
      <c r="P25" s="186">
        <f t="shared" si="0"/>
        <v>0</v>
      </c>
      <c r="Q25" s="186">
        <f t="shared" si="1"/>
        <v>0</v>
      </c>
      <c r="R25" s="187"/>
      <c r="S25" s="187"/>
      <c r="T25" s="187"/>
      <c r="U25" s="187"/>
      <c r="V25" s="187"/>
      <c r="W25" s="187"/>
      <c r="X25" s="187"/>
      <c r="Y25" s="187"/>
      <c r="Z25" s="187"/>
      <c r="AA25" s="187"/>
    </row>
    <row r="26" spans="1:27" ht="21" x14ac:dyDescent="0.25">
      <c r="A26" s="181"/>
      <c r="B26" s="181"/>
      <c r="C26" s="181"/>
      <c r="D26" s="181"/>
      <c r="E26" s="181"/>
      <c r="F26" s="182"/>
      <c r="G26" s="182"/>
      <c r="H26" s="182"/>
      <c r="I26" s="183"/>
      <c r="J26" s="181"/>
      <c r="K26" s="182"/>
      <c r="L26" s="184"/>
      <c r="M26" s="185"/>
      <c r="N26" s="202"/>
      <c r="O26" s="185"/>
      <c r="P26" s="186">
        <f t="shared" si="0"/>
        <v>0</v>
      </c>
      <c r="Q26" s="186">
        <f t="shared" si="1"/>
        <v>0</v>
      </c>
      <c r="R26" s="187"/>
      <c r="S26" s="187"/>
      <c r="T26" s="187"/>
      <c r="U26" s="187"/>
      <c r="V26" s="187"/>
      <c r="W26" s="187"/>
      <c r="X26" s="187"/>
      <c r="Y26" s="187"/>
      <c r="Z26" s="187"/>
      <c r="AA26" s="187"/>
    </row>
    <row r="27" spans="1:27" ht="21" x14ac:dyDescent="0.25">
      <c r="A27" s="181"/>
      <c r="B27" s="181"/>
      <c r="C27" s="181"/>
      <c r="D27" s="181"/>
      <c r="E27" s="181"/>
      <c r="F27" s="182"/>
      <c r="G27" s="182"/>
      <c r="H27" s="182"/>
      <c r="I27" s="183"/>
      <c r="J27" s="181"/>
      <c r="K27" s="182"/>
      <c r="L27" s="184"/>
      <c r="M27" s="185"/>
      <c r="N27" s="202"/>
      <c r="O27" s="185"/>
      <c r="P27" s="186">
        <f t="shared" si="0"/>
        <v>0</v>
      </c>
      <c r="Q27" s="186">
        <f t="shared" si="1"/>
        <v>0</v>
      </c>
      <c r="R27" s="187"/>
      <c r="S27" s="187"/>
      <c r="T27" s="187"/>
      <c r="U27" s="187"/>
      <c r="V27" s="187"/>
      <c r="W27" s="187"/>
      <c r="X27" s="187"/>
      <c r="Y27" s="187"/>
      <c r="Z27" s="187"/>
      <c r="AA27" s="187"/>
    </row>
    <row r="28" spans="1:27" ht="21" x14ac:dyDescent="0.25">
      <c r="A28" s="181"/>
      <c r="B28" s="181"/>
      <c r="C28" s="181"/>
      <c r="D28" s="181"/>
      <c r="E28" s="181"/>
      <c r="F28" s="182"/>
      <c r="G28" s="182"/>
      <c r="H28" s="182"/>
      <c r="I28" s="183"/>
      <c r="J28" s="181"/>
      <c r="K28" s="182"/>
      <c r="L28" s="184"/>
      <c r="M28" s="185"/>
      <c r="N28" s="202"/>
      <c r="O28" s="185"/>
      <c r="P28" s="186">
        <f t="shared" si="0"/>
        <v>0</v>
      </c>
      <c r="Q28" s="186">
        <f t="shared" si="1"/>
        <v>0</v>
      </c>
      <c r="R28" s="187"/>
      <c r="S28" s="187"/>
      <c r="T28" s="187"/>
      <c r="U28" s="187"/>
      <c r="V28" s="187"/>
      <c r="W28" s="187"/>
      <c r="X28" s="187"/>
      <c r="Y28" s="187"/>
      <c r="Z28" s="187"/>
      <c r="AA28" s="187"/>
    </row>
    <row r="29" spans="1:27" ht="21" x14ac:dyDescent="0.25">
      <c r="A29" s="181"/>
      <c r="B29" s="181"/>
      <c r="C29" s="181"/>
      <c r="D29" s="181"/>
      <c r="E29" s="181"/>
      <c r="F29" s="182"/>
      <c r="G29" s="182"/>
      <c r="H29" s="182"/>
      <c r="I29" s="183"/>
      <c r="J29" s="181"/>
      <c r="K29" s="182"/>
      <c r="L29" s="184"/>
      <c r="M29" s="185"/>
      <c r="N29" s="202"/>
      <c r="O29" s="185"/>
      <c r="P29" s="186">
        <f t="shared" si="0"/>
        <v>0</v>
      </c>
      <c r="Q29" s="186">
        <f t="shared" si="1"/>
        <v>0</v>
      </c>
      <c r="R29" s="187"/>
      <c r="S29" s="187"/>
      <c r="T29" s="187"/>
      <c r="U29" s="187"/>
      <c r="V29" s="187"/>
      <c r="W29" s="187"/>
      <c r="X29" s="187"/>
      <c r="Y29" s="187"/>
      <c r="Z29" s="187"/>
      <c r="AA29" s="187"/>
    </row>
    <row r="30" spans="1:27" ht="21" x14ac:dyDescent="0.25">
      <c r="A30" s="181"/>
      <c r="B30" s="181"/>
      <c r="C30" s="181"/>
      <c r="D30" s="181"/>
      <c r="E30" s="181"/>
      <c r="F30" s="182"/>
      <c r="G30" s="182"/>
      <c r="H30" s="182"/>
      <c r="I30" s="183"/>
      <c r="J30" s="181"/>
      <c r="K30" s="182"/>
      <c r="L30" s="184"/>
      <c r="M30" s="185"/>
      <c r="N30" s="202"/>
      <c r="O30" s="185"/>
      <c r="P30" s="186">
        <f t="shared" si="0"/>
        <v>0</v>
      </c>
      <c r="Q30" s="186">
        <f t="shared" si="1"/>
        <v>0</v>
      </c>
      <c r="R30" s="187"/>
      <c r="S30" s="187"/>
      <c r="T30" s="187"/>
      <c r="U30" s="187"/>
      <c r="V30" s="187"/>
      <c r="W30" s="187"/>
      <c r="X30" s="187"/>
      <c r="Y30" s="187"/>
      <c r="Z30" s="187"/>
      <c r="AA30" s="187"/>
    </row>
  </sheetData>
  <sheetProtection formatColumns="0" formatRows="0" autoFilter="0"/>
  <mergeCells count="16">
    <mergeCell ref="A6:M6"/>
    <mergeCell ref="A1:Q1"/>
    <mergeCell ref="A2:M2"/>
    <mergeCell ref="A3:M3"/>
    <mergeCell ref="A4:M4"/>
    <mergeCell ref="A5:M5"/>
    <mergeCell ref="N2:O2"/>
    <mergeCell ref="N3:O3"/>
    <mergeCell ref="P6:Q6"/>
    <mergeCell ref="N6:O6"/>
    <mergeCell ref="N4:O4"/>
    <mergeCell ref="N5:O5"/>
    <mergeCell ref="P2:Q2"/>
    <mergeCell ref="P3:Q3"/>
    <mergeCell ref="P4:Q4"/>
    <mergeCell ref="P5:Q5"/>
  </mergeCells>
  <phoneticPr fontId="2" type="noConversion"/>
  <conditionalFormatting sqref="O8">
    <cfRule type="cellIs" dxfId="278" priority="38" stopIfTrue="1" operator="notEqual">
      <formula>0</formula>
    </cfRule>
  </conditionalFormatting>
  <conditionalFormatting sqref="O10:O30">
    <cfRule type="cellIs" dxfId="277" priority="39" stopIfTrue="1" operator="notEqual">
      <formula>0</formula>
    </cfRule>
  </conditionalFormatting>
  <dataValidations count="11">
    <dataValidation allowBlank="1" showErrorMessage="1" promptTitle="Cal OES ONLY" prompt="For Cal OES use only.  Do not enter." sqref="P6" xr:uid="{00000000-0002-0000-0800-000000000000}"/>
    <dataValidation type="list" allowBlank="1" showInputMessage="1" showErrorMessage="1" sqref="B10:B30" xr:uid="{00000000-0002-0000-0800-000001000000}">
      <formula1>"Direct,Subaward"</formula1>
    </dataValidation>
    <dataValidation type="list" allowBlank="1" showInputMessage="1" showErrorMessage="1" sqref="D10:D30" xr:uid="{00000000-0002-0000-0800-000002000000}">
      <formula1>DD_Training_SubCat</formula1>
    </dataValidation>
    <dataValidation type="list" allowBlank="1" showInputMessage="1" sqref="A10:A30" xr:uid="{00000000-0002-0000-0800-000003000000}">
      <formula1>"A,B,C,D,E,F,G,H,I,J,K,L,M,N,O,P,Q,R,S,T,U,V,W,X,Y,Z"</formula1>
    </dataValidation>
    <dataValidation type="list" operator="greaterThanOrEqual" allowBlank="1" showInputMessage="1" showErrorMessage="1" sqref="G10:G30" xr:uid="{00000000-0002-0000-0800-000004000000}">
      <formula1>"Classroom, Field-Based Attendee, Field-Based Host"</formula1>
    </dataValidation>
    <dataValidation type="list" allowBlank="1" showInputMessage="1" sqref="J10:J30" xr:uid="{00000000-0002-0000-0800-000005000000}">
      <formula1>"Yes, No"</formula1>
    </dataValidation>
    <dataValidation type="list" operator="greaterThanOrEqual" allowBlank="1" showInputMessage="1" showErrorMessage="1" sqref="K10:K30" xr:uid="{00000000-0002-0000-0800-000006000000}">
      <formula1>"EHP, Noncompetitive Procurement, N/A"</formula1>
    </dataValidation>
    <dataValidation type="list" allowBlank="1" showInputMessage="1" showErrorMessage="1" sqref="E10:E30" xr:uid="{00000000-0002-0000-0800-000007000000}">
      <formula1>INDIRECT(VLOOKUP(D10,DD_Training_Expenditure_Lookup,2,0))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O10:O30" xr:uid="{00000000-0002-0000-0800-000008000000}">
      <formula1>M10-N10</formula1>
    </dataValidation>
    <dataValidation type="whole" operator="greaterThanOrEqual" allowBlank="1" showErrorMessage="1" errorTitle="BUDGETED COST" error="Enter the Budged Cost for this project, rounded DOWN to the nearest dollar.  Use of decimals is not allowed." sqref="M10:M30" xr:uid="{00000000-0002-0000-0800-000009000000}">
      <formula1>0</formula1>
    </dataValidation>
    <dataValidation type="list" allowBlank="1" showInputMessage="1" showErrorMessage="1" sqref="P2:Q2" xr:uid="{00000000-0002-0000-0800-00000A000000}">
      <formula1>"Application, Modification, Advance, Reimbursement, Final Reimbursement"</formula1>
    </dataValidation>
  </dataValidations>
  <printOptions horizontalCentered="1"/>
  <pageMargins left="0.15" right="0.15" top="0.5" bottom="0.5" header="0.15" footer="0.15"/>
  <pageSetup scale="38"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Exercise">
    <tabColor rgb="FFDE9ED0"/>
    <pageSetUpPr fitToPage="1"/>
  </sheetPr>
  <dimension ref="A1:AA30"/>
  <sheetViews>
    <sheetView showGridLines="0" showZeros="0" zoomScale="65" zoomScaleNormal="65" zoomScaleSheetLayoutView="50" workbookViewId="0">
      <pane ySplit="8" topLeftCell="A9" activePane="bottomLeft" state="frozen"/>
      <selection sqref="A1:Q1"/>
      <selection pane="bottomLeft" sqref="A1:Q1"/>
    </sheetView>
  </sheetViews>
  <sheetFormatPr defaultColWidth="9.109375" defaultRowHeight="13.2" x14ac:dyDescent="0.25"/>
  <cols>
    <col min="1" max="1" width="12.6640625" customWidth="1"/>
    <col min="2" max="2" width="15.6640625" customWidth="1"/>
    <col min="3" max="3" width="27.6640625" customWidth="1"/>
    <col min="4" max="4" width="23.5546875" customWidth="1"/>
    <col min="5" max="5" width="23.6640625" customWidth="1"/>
    <col min="6" max="6" width="21.109375" customWidth="1"/>
    <col min="7" max="7" width="20.6640625" customWidth="1"/>
    <col min="8" max="8" width="15.6640625" customWidth="1"/>
    <col min="9" max="9" width="23.6640625" customWidth="1"/>
    <col min="10" max="10" width="26.109375" customWidth="1"/>
    <col min="11" max="11" width="18.6640625" customWidth="1"/>
    <col min="12" max="12" width="15.6640625" customWidth="1"/>
    <col min="13" max="17" width="20.6640625" customWidth="1"/>
    <col min="18" max="18" width="20.6640625" hidden="1" customWidth="1"/>
    <col min="19" max="20" width="18.6640625" hidden="1" customWidth="1"/>
    <col min="21" max="27" width="15.6640625" hidden="1" customWidth="1"/>
  </cols>
  <sheetData>
    <row r="1" spans="1:27" ht="35.1" customHeight="1" x14ac:dyDescent="0.35">
      <c r="A1" s="756" t="s">
        <v>67</v>
      </c>
      <c r="B1" s="756"/>
      <c r="C1" s="756"/>
      <c r="D1" s="756"/>
      <c r="E1" s="756"/>
      <c r="F1" s="756"/>
      <c r="G1" s="756"/>
      <c r="H1" s="756"/>
      <c r="I1" s="756"/>
      <c r="J1" s="756"/>
      <c r="K1" s="756"/>
      <c r="L1" s="756"/>
      <c r="M1" s="756"/>
      <c r="N1" s="756"/>
      <c r="O1" s="756"/>
      <c r="P1" s="756"/>
      <c r="Q1" s="756"/>
      <c r="R1" s="88"/>
      <c r="S1" s="88"/>
      <c r="T1" s="88"/>
      <c r="U1" s="6"/>
      <c r="V1" s="6"/>
      <c r="W1" s="6"/>
      <c r="X1" s="6"/>
      <c r="Y1" s="6"/>
      <c r="Z1" s="6"/>
      <c r="AA1" s="6"/>
    </row>
    <row r="2" spans="1:27" ht="30" customHeight="1" x14ac:dyDescent="0.35">
      <c r="A2" s="742">
        <f>Facesheet!$C$6</f>
        <v>0</v>
      </c>
      <c r="B2" s="742"/>
      <c r="C2" s="742"/>
      <c r="D2" s="742"/>
      <c r="E2" s="742"/>
      <c r="F2" s="742"/>
      <c r="G2" s="742"/>
      <c r="H2" s="742"/>
      <c r="I2" s="742"/>
      <c r="J2" s="742"/>
      <c r="K2" s="742"/>
      <c r="L2" s="742"/>
      <c r="M2" s="743"/>
      <c r="N2" s="696" t="s">
        <v>5</v>
      </c>
      <c r="O2" s="696"/>
      <c r="P2" s="758"/>
      <c r="Q2" s="759"/>
      <c r="R2" s="6"/>
      <c r="S2" s="6"/>
      <c r="T2" s="6"/>
      <c r="U2" s="6"/>
      <c r="V2" s="6"/>
      <c r="W2" s="6"/>
      <c r="X2" s="6"/>
      <c r="Y2" s="6"/>
      <c r="Z2" s="6"/>
      <c r="AA2" s="6"/>
    </row>
    <row r="3" spans="1:27" ht="30" customHeight="1" x14ac:dyDescent="0.4">
      <c r="A3" s="687">
        <f>Facesheet!$F$2</f>
        <v>0</v>
      </c>
      <c r="B3" s="687"/>
      <c r="C3" s="687"/>
      <c r="D3" s="687"/>
      <c r="E3" s="687"/>
      <c r="F3" s="687"/>
      <c r="G3" s="687"/>
      <c r="H3" s="687"/>
      <c r="I3" s="687"/>
      <c r="J3" s="687"/>
      <c r="K3" s="687"/>
      <c r="L3" s="687"/>
      <c r="M3" s="687"/>
      <c r="N3" s="760" t="s">
        <v>626</v>
      </c>
      <c r="O3" s="761"/>
      <c r="P3" s="758"/>
      <c r="Q3" s="759"/>
      <c r="R3" s="6"/>
      <c r="S3" s="6"/>
      <c r="T3" s="8"/>
      <c r="U3" s="6"/>
      <c r="V3" s="6"/>
      <c r="W3" s="6"/>
      <c r="X3" s="6"/>
      <c r="Y3" s="6"/>
      <c r="Z3" s="6"/>
      <c r="AA3" s="6"/>
    </row>
    <row r="4" spans="1:27" ht="30" customHeight="1" x14ac:dyDescent="0.25">
      <c r="A4" s="688" t="str">
        <f>Facesheet!$J$2</f>
        <v>2022-0005</v>
      </c>
      <c r="B4" s="688"/>
      <c r="C4" s="688"/>
      <c r="D4" s="688"/>
      <c r="E4" s="688"/>
      <c r="F4" s="688"/>
      <c r="G4" s="688"/>
      <c r="H4" s="688"/>
      <c r="I4" s="688"/>
      <c r="J4" s="688"/>
      <c r="K4" s="688"/>
      <c r="L4" s="688"/>
      <c r="M4" s="757"/>
      <c r="N4" s="705" t="s">
        <v>216</v>
      </c>
      <c r="O4" s="705"/>
      <c r="P4" s="762">
        <f>Facesheet!$H$12</f>
        <v>44743</v>
      </c>
      <c r="Q4" s="763"/>
      <c r="R4" s="6"/>
      <c r="S4" s="6"/>
      <c r="T4" s="6"/>
      <c r="U4" s="6"/>
      <c r="V4" s="6"/>
      <c r="W4" s="6"/>
      <c r="X4" s="6"/>
      <c r="Y4" s="6"/>
      <c r="Z4" s="6"/>
      <c r="AA4" s="6"/>
    </row>
    <row r="5" spans="1:27" ht="30" customHeight="1" x14ac:dyDescent="0.25">
      <c r="A5" s="731"/>
      <c r="B5" s="731"/>
      <c r="C5" s="731"/>
      <c r="D5" s="731"/>
      <c r="E5" s="731"/>
      <c r="F5" s="731"/>
      <c r="G5" s="731"/>
      <c r="H5" s="731"/>
      <c r="I5" s="731"/>
      <c r="J5" s="731"/>
      <c r="K5" s="731"/>
      <c r="L5" s="731"/>
      <c r="M5" s="732"/>
      <c r="N5" s="705" t="s">
        <v>217</v>
      </c>
      <c r="O5" s="705"/>
      <c r="P5" s="764">
        <f>Facesheet!$J$12</f>
        <v>45473</v>
      </c>
      <c r="Q5" s="765"/>
      <c r="R5" s="6"/>
      <c r="S5" s="6"/>
      <c r="T5" s="6"/>
      <c r="U5" s="6"/>
      <c r="V5" s="6"/>
      <c r="W5" s="6"/>
      <c r="X5" s="6"/>
      <c r="Y5" s="6"/>
      <c r="Z5" s="6"/>
      <c r="AA5" s="6"/>
    </row>
    <row r="6" spans="1:27" ht="30" customHeight="1" x14ac:dyDescent="0.25">
      <c r="A6" s="754"/>
      <c r="B6" s="754"/>
      <c r="C6" s="754"/>
      <c r="D6" s="754"/>
      <c r="E6" s="754"/>
      <c r="F6" s="754"/>
      <c r="G6" s="754"/>
      <c r="H6" s="754"/>
      <c r="I6" s="754"/>
      <c r="J6" s="754"/>
      <c r="K6" s="754"/>
      <c r="L6" s="754"/>
      <c r="M6" s="755"/>
      <c r="N6" s="747" t="s">
        <v>471</v>
      </c>
      <c r="O6" s="747"/>
      <c r="P6" s="717"/>
      <c r="Q6" s="717"/>
      <c r="R6" s="4"/>
      <c r="S6" s="4"/>
      <c r="T6" s="4"/>
      <c r="U6" s="4"/>
      <c r="V6" s="4"/>
      <c r="W6" s="4"/>
      <c r="X6" s="4"/>
      <c r="Y6" s="4"/>
      <c r="Z6" s="4"/>
      <c r="AA6" s="4"/>
    </row>
    <row r="7" spans="1:27" ht="50.1" customHeight="1" x14ac:dyDescent="0.25">
      <c r="A7" s="455" t="s">
        <v>25</v>
      </c>
      <c r="B7" s="455" t="s">
        <v>206</v>
      </c>
      <c r="C7" s="455" t="s">
        <v>255</v>
      </c>
      <c r="D7" s="456" t="s">
        <v>207</v>
      </c>
      <c r="E7" s="456" t="s">
        <v>239</v>
      </c>
      <c r="F7" s="455" t="s">
        <v>375</v>
      </c>
      <c r="G7" s="455" t="s">
        <v>265</v>
      </c>
      <c r="H7" s="455" t="s">
        <v>256</v>
      </c>
      <c r="I7" s="455" t="s">
        <v>389</v>
      </c>
      <c r="J7" s="455" t="s">
        <v>330</v>
      </c>
      <c r="K7" s="455" t="s">
        <v>246</v>
      </c>
      <c r="L7" s="455" t="s">
        <v>245</v>
      </c>
      <c r="M7" s="455" t="s">
        <v>240</v>
      </c>
      <c r="N7" s="455" t="s">
        <v>257</v>
      </c>
      <c r="O7" s="455" t="s">
        <v>237</v>
      </c>
      <c r="P7" s="455" t="s">
        <v>238</v>
      </c>
      <c r="Q7" s="455" t="s">
        <v>219</v>
      </c>
      <c r="R7" s="279" t="s">
        <v>439</v>
      </c>
      <c r="S7" s="279" t="s">
        <v>440</v>
      </c>
      <c r="T7" s="279" t="s">
        <v>441</v>
      </c>
      <c r="U7" s="279" t="s">
        <v>442</v>
      </c>
      <c r="V7" s="279" t="s">
        <v>443</v>
      </c>
      <c r="W7" s="279" t="s">
        <v>444</v>
      </c>
      <c r="X7" s="279" t="s">
        <v>445</v>
      </c>
      <c r="Y7" s="279" t="s">
        <v>446</v>
      </c>
      <c r="Z7" s="279" t="s">
        <v>447</v>
      </c>
      <c r="AA7" s="279" t="s">
        <v>448</v>
      </c>
    </row>
    <row r="8" spans="1:27" ht="20.399999999999999" x14ac:dyDescent="0.25">
      <c r="A8" s="457">
        <v>0</v>
      </c>
      <c r="B8" s="457">
        <v>0</v>
      </c>
      <c r="C8" s="457"/>
      <c r="D8" s="457">
        <v>0</v>
      </c>
      <c r="E8" s="457">
        <v>0</v>
      </c>
      <c r="F8" s="457"/>
      <c r="G8" s="457"/>
      <c r="H8" s="458"/>
      <c r="I8" s="459"/>
      <c r="J8" s="458"/>
      <c r="K8" s="458"/>
      <c r="L8" s="458"/>
      <c r="M8" s="460">
        <f>SUM(RangeCost)</f>
        <v>0</v>
      </c>
      <c r="N8" s="461">
        <f>SUM(RangePrevious)</f>
        <v>0</v>
      </c>
      <c r="O8" s="460">
        <f>SUM(RangeThisRequest)</f>
        <v>0</v>
      </c>
      <c r="P8" s="462">
        <f>SUM(RangeApproved)</f>
        <v>0</v>
      </c>
      <c r="Q8" s="462">
        <f>SUM(RangeBalance)</f>
        <v>0</v>
      </c>
      <c r="R8" s="280"/>
      <c r="S8" s="280"/>
      <c r="T8" s="280"/>
      <c r="U8" s="280"/>
      <c r="V8" s="280"/>
      <c r="W8" s="280"/>
      <c r="X8" s="280"/>
      <c r="Y8" s="280"/>
      <c r="Z8" s="280"/>
      <c r="AA8" s="280"/>
    </row>
    <row r="9" spans="1:27" ht="0.15" customHeight="1" x14ac:dyDescent="0.25">
      <c r="A9" s="282">
        <v>0</v>
      </c>
      <c r="B9" s="282">
        <v>0</v>
      </c>
      <c r="C9" s="282">
        <v>0</v>
      </c>
      <c r="D9" s="282">
        <v>0</v>
      </c>
      <c r="E9" s="282">
        <v>0</v>
      </c>
      <c r="F9" s="282">
        <v>0</v>
      </c>
      <c r="G9" s="282">
        <v>0</v>
      </c>
      <c r="H9" s="283">
        <v>0</v>
      </c>
      <c r="I9" s="284">
        <v>0</v>
      </c>
      <c r="J9" s="283">
        <v>0</v>
      </c>
      <c r="K9" s="283">
        <v>0</v>
      </c>
      <c r="L9" s="283">
        <v>0</v>
      </c>
      <c r="M9" s="285">
        <v>0</v>
      </c>
      <c r="N9" s="285">
        <v>0</v>
      </c>
      <c r="O9" s="286">
        <v>0</v>
      </c>
      <c r="P9" s="287">
        <v>0</v>
      </c>
      <c r="Q9" s="287">
        <v>0</v>
      </c>
      <c r="R9" s="281">
        <v>0</v>
      </c>
      <c r="S9" s="281">
        <v>0</v>
      </c>
      <c r="T9" s="281">
        <v>0</v>
      </c>
      <c r="U9" s="281">
        <v>0</v>
      </c>
      <c r="V9" s="281">
        <v>0</v>
      </c>
      <c r="W9" s="281">
        <v>0</v>
      </c>
      <c r="X9" s="281">
        <v>0</v>
      </c>
      <c r="Y9" s="281">
        <v>0</v>
      </c>
      <c r="Z9" s="281">
        <v>0</v>
      </c>
      <c r="AA9" s="281">
        <v>0</v>
      </c>
    </row>
    <row r="10" spans="1:27" ht="21" x14ac:dyDescent="0.25">
      <c r="A10" s="181"/>
      <c r="B10" s="181"/>
      <c r="C10" s="181"/>
      <c r="D10" s="181"/>
      <c r="E10" s="181"/>
      <c r="F10" s="181"/>
      <c r="G10" s="181"/>
      <c r="H10" s="194"/>
      <c r="I10" s="195"/>
      <c r="J10" s="194"/>
      <c r="K10" s="194"/>
      <c r="L10" s="194"/>
      <c r="M10" s="185"/>
      <c r="N10" s="202"/>
      <c r="O10" s="185"/>
      <c r="P10" s="186">
        <f t="shared" ref="P10:P30" si="0">O10+N10</f>
        <v>0</v>
      </c>
      <c r="Q10" s="186">
        <f t="shared" ref="Q10:Q30" si="1">M10-P10</f>
        <v>0</v>
      </c>
      <c r="R10" s="181"/>
      <c r="S10" s="181"/>
      <c r="T10" s="181"/>
      <c r="U10" s="181"/>
      <c r="V10" s="181"/>
      <c r="W10" s="181"/>
      <c r="X10" s="181"/>
      <c r="Y10" s="181"/>
      <c r="Z10" s="181"/>
      <c r="AA10" s="181"/>
    </row>
    <row r="11" spans="1:27" ht="21" x14ac:dyDescent="0.25">
      <c r="A11" s="181"/>
      <c r="B11" s="181"/>
      <c r="C11" s="181"/>
      <c r="D11" s="181"/>
      <c r="E11" s="181"/>
      <c r="F11" s="181"/>
      <c r="G11" s="181"/>
      <c r="H11" s="194"/>
      <c r="I11" s="195"/>
      <c r="J11" s="194"/>
      <c r="K11" s="194"/>
      <c r="L11" s="194"/>
      <c r="M11" s="185"/>
      <c r="N11" s="202"/>
      <c r="O11" s="185"/>
      <c r="P11" s="186">
        <f t="shared" si="0"/>
        <v>0</v>
      </c>
      <c r="Q11" s="186">
        <f t="shared" si="1"/>
        <v>0</v>
      </c>
      <c r="R11" s="181"/>
      <c r="S11" s="181"/>
      <c r="T11" s="181"/>
      <c r="U11" s="181"/>
      <c r="V11" s="181"/>
      <c r="W11" s="181"/>
      <c r="X11" s="181"/>
      <c r="Y11" s="181"/>
      <c r="Z11" s="181"/>
      <c r="AA11" s="181"/>
    </row>
    <row r="12" spans="1:27" ht="21" x14ac:dyDescent="0.25">
      <c r="A12" s="181"/>
      <c r="B12" s="181"/>
      <c r="C12" s="181"/>
      <c r="D12" s="181"/>
      <c r="E12" s="181"/>
      <c r="F12" s="181"/>
      <c r="G12" s="181"/>
      <c r="H12" s="194"/>
      <c r="I12" s="195"/>
      <c r="J12" s="194"/>
      <c r="K12" s="194"/>
      <c r="L12" s="194"/>
      <c r="M12" s="185"/>
      <c r="N12" s="202"/>
      <c r="O12" s="185"/>
      <c r="P12" s="186">
        <f t="shared" si="0"/>
        <v>0</v>
      </c>
      <c r="Q12" s="186">
        <f t="shared" si="1"/>
        <v>0</v>
      </c>
      <c r="R12" s="181"/>
      <c r="S12" s="181"/>
      <c r="T12" s="181"/>
      <c r="U12" s="181"/>
      <c r="V12" s="181"/>
      <c r="W12" s="181"/>
      <c r="X12" s="181"/>
      <c r="Y12" s="181"/>
      <c r="Z12" s="181"/>
      <c r="AA12" s="181"/>
    </row>
    <row r="13" spans="1:27" ht="21" x14ac:dyDescent="0.25">
      <c r="A13" s="181"/>
      <c r="B13" s="181"/>
      <c r="C13" s="181"/>
      <c r="D13" s="181"/>
      <c r="E13" s="181"/>
      <c r="F13" s="181"/>
      <c r="G13" s="181"/>
      <c r="H13" s="194"/>
      <c r="I13" s="195"/>
      <c r="J13" s="194"/>
      <c r="K13" s="194"/>
      <c r="L13" s="194"/>
      <c r="M13" s="185"/>
      <c r="N13" s="202"/>
      <c r="O13" s="185"/>
      <c r="P13" s="186">
        <f t="shared" si="0"/>
        <v>0</v>
      </c>
      <c r="Q13" s="186">
        <f t="shared" si="1"/>
        <v>0</v>
      </c>
      <c r="R13" s="181"/>
      <c r="S13" s="181"/>
      <c r="T13" s="181"/>
      <c r="U13" s="181"/>
      <c r="V13" s="181"/>
      <c r="W13" s="181"/>
      <c r="X13" s="181"/>
      <c r="Y13" s="181"/>
      <c r="Z13" s="181"/>
      <c r="AA13" s="181"/>
    </row>
    <row r="14" spans="1:27" ht="21" x14ac:dyDescent="0.25">
      <c r="A14" s="181"/>
      <c r="B14" s="181"/>
      <c r="C14" s="181"/>
      <c r="D14" s="181"/>
      <c r="E14" s="181"/>
      <c r="F14" s="181"/>
      <c r="G14" s="181"/>
      <c r="H14" s="194"/>
      <c r="I14" s="195"/>
      <c r="J14" s="194"/>
      <c r="K14" s="194"/>
      <c r="L14" s="194"/>
      <c r="M14" s="185"/>
      <c r="N14" s="202"/>
      <c r="O14" s="185"/>
      <c r="P14" s="186">
        <f t="shared" si="0"/>
        <v>0</v>
      </c>
      <c r="Q14" s="186">
        <f t="shared" si="1"/>
        <v>0</v>
      </c>
      <c r="R14" s="181"/>
      <c r="S14" s="181"/>
      <c r="T14" s="181"/>
      <c r="U14" s="181"/>
      <c r="V14" s="181"/>
      <c r="W14" s="181"/>
      <c r="X14" s="181"/>
      <c r="Y14" s="181"/>
      <c r="Z14" s="181"/>
      <c r="AA14" s="181"/>
    </row>
    <row r="15" spans="1:27" ht="21" x14ac:dyDescent="0.25">
      <c r="A15" s="181"/>
      <c r="B15" s="181"/>
      <c r="C15" s="181"/>
      <c r="D15" s="181"/>
      <c r="E15" s="181"/>
      <c r="F15" s="181"/>
      <c r="G15" s="181"/>
      <c r="H15" s="194"/>
      <c r="I15" s="195"/>
      <c r="J15" s="194"/>
      <c r="K15" s="194"/>
      <c r="L15" s="194"/>
      <c r="M15" s="185"/>
      <c r="N15" s="202"/>
      <c r="O15" s="185"/>
      <c r="P15" s="186">
        <f t="shared" si="0"/>
        <v>0</v>
      </c>
      <c r="Q15" s="186">
        <f t="shared" si="1"/>
        <v>0</v>
      </c>
      <c r="R15" s="181"/>
      <c r="S15" s="181"/>
      <c r="T15" s="181"/>
      <c r="U15" s="181"/>
      <c r="V15" s="181"/>
      <c r="W15" s="181"/>
      <c r="X15" s="181"/>
      <c r="Y15" s="181"/>
      <c r="Z15" s="181"/>
      <c r="AA15" s="181"/>
    </row>
    <row r="16" spans="1:27" ht="21" x14ac:dyDescent="0.25">
      <c r="A16" s="181"/>
      <c r="B16" s="181"/>
      <c r="C16" s="181"/>
      <c r="D16" s="181"/>
      <c r="E16" s="181"/>
      <c r="F16" s="181"/>
      <c r="G16" s="181"/>
      <c r="H16" s="194"/>
      <c r="I16" s="195"/>
      <c r="J16" s="194"/>
      <c r="K16" s="194"/>
      <c r="L16" s="194"/>
      <c r="M16" s="185"/>
      <c r="N16" s="202"/>
      <c r="O16" s="185"/>
      <c r="P16" s="186">
        <f t="shared" si="0"/>
        <v>0</v>
      </c>
      <c r="Q16" s="186">
        <f t="shared" si="1"/>
        <v>0</v>
      </c>
      <c r="R16" s="181"/>
      <c r="S16" s="181"/>
      <c r="T16" s="181"/>
      <c r="U16" s="181"/>
      <c r="V16" s="181"/>
      <c r="W16" s="181"/>
      <c r="X16" s="181"/>
      <c r="Y16" s="181"/>
      <c r="Z16" s="181"/>
      <c r="AA16" s="181"/>
    </row>
    <row r="17" spans="1:27" ht="21" x14ac:dyDescent="0.25">
      <c r="A17" s="181"/>
      <c r="B17" s="181"/>
      <c r="C17" s="181"/>
      <c r="D17" s="181"/>
      <c r="E17" s="181"/>
      <c r="F17" s="181"/>
      <c r="G17" s="181"/>
      <c r="H17" s="194"/>
      <c r="I17" s="195"/>
      <c r="J17" s="194"/>
      <c r="K17" s="194"/>
      <c r="L17" s="194"/>
      <c r="M17" s="185"/>
      <c r="N17" s="202"/>
      <c r="O17" s="185"/>
      <c r="P17" s="186">
        <f t="shared" si="0"/>
        <v>0</v>
      </c>
      <c r="Q17" s="186">
        <f t="shared" si="1"/>
        <v>0</v>
      </c>
      <c r="R17" s="181"/>
      <c r="S17" s="181"/>
      <c r="T17" s="181"/>
      <c r="U17" s="181"/>
      <c r="V17" s="181"/>
      <c r="W17" s="181"/>
      <c r="X17" s="181"/>
      <c r="Y17" s="181"/>
      <c r="Z17" s="181"/>
      <c r="AA17" s="181"/>
    </row>
    <row r="18" spans="1:27" ht="21" x14ac:dyDescent="0.25">
      <c r="A18" s="181"/>
      <c r="B18" s="181"/>
      <c r="C18" s="181"/>
      <c r="D18" s="181"/>
      <c r="E18" s="181"/>
      <c r="F18" s="181"/>
      <c r="G18" s="181"/>
      <c r="H18" s="194"/>
      <c r="I18" s="195"/>
      <c r="J18" s="194"/>
      <c r="K18" s="194"/>
      <c r="L18" s="194"/>
      <c r="M18" s="185"/>
      <c r="N18" s="202"/>
      <c r="O18" s="185"/>
      <c r="P18" s="186">
        <f t="shared" si="0"/>
        <v>0</v>
      </c>
      <c r="Q18" s="186">
        <f t="shared" si="1"/>
        <v>0</v>
      </c>
      <c r="R18" s="181"/>
      <c r="S18" s="181"/>
      <c r="T18" s="181"/>
      <c r="U18" s="181"/>
      <c r="V18" s="181"/>
      <c r="W18" s="181"/>
      <c r="X18" s="181"/>
      <c r="Y18" s="181"/>
      <c r="Z18" s="181"/>
      <c r="AA18" s="181"/>
    </row>
    <row r="19" spans="1:27" ht="21" x14ac:dyDescent="0.25">
      <c r="A19" s="181"/>
      <c r="B19" s="181"/>
      <c r="C19" s="181"/>
      <c r="D19" s="181"/>
      <c r="E19" s="181"/>
      <c r="F19" s="181"/>
      <c r="G19" s="181"/>
      <c r="H19" s="194"/>
      <c r="I19" s="195"/>
      <c r="J19" s="194"/>
      <c r="K19" s="194"/>
      <c r="L19" s="194"/>
      <c r="M19" s="185"/>
      <c r="N19" s="202"/>
      <c r="O19" s="185"/>
      <c r="P19" s="186">
        <f t="shared" si="0"/>
        <v>0</v>
      </c>
      <c r="Q19" s="186">
        <f t="shared" si="1"/>
        <v>0</v>
      </c>
      <c r="R19" s="181"/>
      <c r="S19" s="181"/>
      <c r="T19" s="181"/>
      <c r="U19" s="181"/>
      <c r="V19" s="181"/>
      <c r="W19" s="181"/>
      <c r="X19" s="181"/>
      <c r="Y19" s="181"/>
      <c r="Z19" s="181"/>
      <c r="AA19" s="181"/>
    </row>
    <row r="20" spans="1:27" ht="21" x14ac:dyDescent="0.25">
      <c r="A20" s="181"/>
      <c r="B20" s="181"/>
      <c r="C20" s="181"/>
      <c r="D20" s="181"/>
      <c r="E20" s="181"/>
      <c r="F20" s="181"/>
      <c r="G20" s="181"/>
      <c r="H20" s="194"/>
      <c r="I20" s="195"/>
      <c r="J20" s="194"/>
      <c r="K20" s="194"/>
      <c r="L20" s="194"/>
      <c r="M20" s="185"/>
      <c r="N20" s="202"/>
      <c r="O20" s="185"/>
      <c r="P20" s="186">
        <f t="shared" si="0"/>
        <v>0</v>
      </c>
      <c r="Q20" s="186">
        <f t="shared" si="1"/>
        <v>0</v>
      </c>
      <c r="R20" s="181"/>
      <c r="S20" s="181"/>
      <c r="T20" s="181"/>
      <c r="U20" s="181"/>
      <c r="V20" s="181"/>
      <c r="W20" s="181"/>
      <c r="X20" s="181"/>
      <c r="Y20" s="181"/>
      <c r="Z20" s="181"/>
      <c r="AA20" s="181"/>
    </row>
    <row r="21" spans="1:27" ht="21" x14ac:dyDescent="0.25">
      <c r="A21" s="181"/>
      <c r="B21" s="181"/>
      <c r="C21" s="181"/>
      <c r="D21" s="181"/>
      <c r="E21" s="181"/>
      <c r="F21" s="181"/>
      <c r="G21" s="181"/>
      <c r="H21" s="194"/>
      <c r="I21" s="195"/>
      <c r="J21" s="194"/>
      <c r="K21" s="194"/>
      <c r="L21" s="194"/>
      <c r="M21" s="185"/>
      <c r="N21" s="202"/>
      <c r="O21" s="185"/>
      <c r="P21" s="186">
        <f t="shared" si="0"/>
        <v>0</v>
      </c>
      <c r="Q21" s="186">
        <f t="shared" si="1"/>
        <v>0</v>
      </c>
      <c r="R21" s="181"/>
      <c r="S21" s="181"/>
      <c r="T21" s="181"/>
      <c r="U21" s="181"/>
      <c r="V21" s="181"/>
      <c r="W21" s="181"/>
      <c r="X21" s="181"/>
      <c r="Y21" s="181"/>
      <c r="Z21" s="181"/>
      <c r="AA21" s="181"/>
    </row>
    <row r="22" spans="1:27" ht="21" x14ac:dyDescent="0.25">
      <c r="A22" s="181"/>
      <c r="B22" s="181"/>
      <c r="C22" s="181"/>
      <c r="D22" s="181"/>
      <c r="E22" s="181"/>
      <c r="F22" s="181"/>
      <c r="G22" s="181"/>
      <c r="H22" s="194"/>
      <c r="I22" s="195"/>
      <c r="J22" s="194"/>
      <c r="K22" s="194"/>
      <c r="L22" s="194"/>
      <c r="M22" s="185"/>
      <c r="N22" s="202"/>
      <c r="O22" s="185"/>
      <c r="P22" s="186">
        <f t="shared" si="0"/>
        <v>0</v>
      </c>
      <c r="Q22" s="186">
        <f t="shared" si="1"/>
        <v>0</v>
      </c>
      <c r="R22" s="181"/>
      <c r="S22" s="181"/>
      <c r="T22" s="181"/>
      <c r="U22" s="181"/>
      <c r="V22" s="181"/>
      <c r="W22" s="181"/>
      <c r="X22" s="181"/>
      <c r="Y22" s="181"/>
      <c r="Z22" s="181"/>
      <c r="AA22" s="181"/>
    </row>
    <row r="23" spans="1:27" ht="21" x14ac:dyDescent="0.25">
      <c r="A23" s="181"/>
      <c r="B23" s="181"/>
      <c r="C23" s="181"/>
      <c r="D23" s="181"/>
      <c r="E23" s="181"/>
      <c r="F23" s="181"/>
      <c r="G23" s="181"/>
      <c r="H23" s="194"/>
      <c r="I23" s="195"/>
      <c r="J23" s="194"/>
      <c r="K23" s="194"/>
      <c r="L23" s="194"/>
      <c r="M23" s="185"/>
      <c r="N23" s="202"/>
      <c r="O23" s="185"/>
      <c r="P23" s="186">
        <f t="shared" si="0"/>
        <v>0</v>
      </c>
      <c r="Q23" s="186">
        <f t="shared" si="1"/>
        <v>0</v>
      </c>
      <c r="R23" s="181"/>
      <c r="S23" s="181"/>
      <c r="T23" s="181"/>
      <c r="U23" s="181"/>
      <c r="V23" s="181"/>
      <c r="W23" s="181"/>
      <c r="X23" s="181"/>
      <c r="Y23" s="181"/>
      <c r="Z23" s="181"/>
      <c r="AA23" s="181"/>
    </row>
    <row r="24" spans="1:27" ht="21" x14ac:dyDescent="0.25">
      <c r="A24" s="181"/>
      <c r="B24" s="181"/>
      <c r="C24" s="181"/>
      <c r="D24" s="181"/>
      <c r="E24" s="181"/>
      <c r="F24" s="181"/>
      <c r="G24" s="181"/>
      <c r="H24" s="194"/>
      <c r="I24" s="195"/>
      <c r="J24" s="194"/>
      <c r="K24" s="194"/>
      <c r="L24" s="194"/>
      <c r="M24" s="185"/>
      <c r="N24" s="202"/>
      <c r="O24" s="185"/>
      <c r="P24" s="186">
        <f t="shared" si="0"/>
        <v>0</v>
      </c>
      <c r="Q24" s="186">
        <f t="shared" si="1"/>
        <v>0</v>
      </c>
      <c r="R24" s="181"/>
      <c r="S24" s="181"/>
      <c r="T24" s="181"/>
      <c r="U24" s="181"/>
      <c r="V24" s="181"/>
      <c r="W24" s="181"/>
      <c r="X24" s="181"/>
      <c r="Y24" s="181"/>
      <c r="Z24" s="181"/>
      <c r="AA24" s="181"/>
    </row>
    <row r="25" spans="1:27" ht="21" x14ac:dyDescent="0.25">
      <c r="A25" s="181"/>
      <c r="B25" s="181"/>
      <c r="C25" s="181"/>
      <c r="D25" s="181"/>
      <c r="E25" s="181"/>
      <c r="F25" s="181"/>
      <c r="G25" s="181"/>
      <c r="H25" s="194"/>
      <c r="I25" s="195"/>
      <c r="J25" s="194"/>
      <c r="K25" s="194"/>
      <c r="L25" s="194"/>
      <c r="M25" s="185"/>
      <c r="N25" s="202"/>
      <c r="O25" s="185"/>
      <c r="P25" s="186">
        <f t="shared" si="0"/>
        <v>0</v>
      </c>
      <c r="Q25" s="186">
        <f t="shared" si="1"/>
        <v>0</v>
      </c>
      <c r="R25" s="181"/>
      <c r="S25" s="181"/>
      <c r="T25" s="181"/>
      <c r="U25" s="181"/>
      <c r="V25" s="181"/>
      <c r="W25" s="181"/>
      <c r="X25" s="181"/>
      <c r="Y25" s="181"/>
      <c r="Z25" s="181"/>
      <c r="AA25" s="181"/>
    </row>
    <row r="26" spans="1:27" ht="21" x14ac:dyDescent="0.25">
      <c r="A26" s="181"/>
      <c r="B26" s="181"/>
      <c r="C26" s="181"/>
      <c r="D26" s="181"/>
      <c r="E26" s="181"/>
      <c r="F26" s="181"/>
      <c r="G26" s="181"/>
      <c r="H26" s="194"/>
      <c r="I26" s="195"/>
      <c r="J26" s="194"/>
      <c r="K26" s="194"/>
      <c r="L26" s="194"/>
      <c r="M26" s="185"/>
      <c r="N26" s="202"/>
      <c r="O26" s="185"/>
      <c r="P26" s="186">
        <f t="shared" si="0"/>
        <v>0</v>
      </c>
      <c r="Q26" s="186">
        <f t="shared" si="1"/>
        <v>0</v>
      </c>
      <c r="R26" s="181"/>
      <c r="S26" s="181"/>
      <c r="T26" s="181"/>
      <c r="U26" s="181"/>
      <c r="V26" s="181"/>
      <c r="W26" s="181"/>
      <c r="X26" s="181"/>
      <c r="Y26" s="181"/>
      <c r="Z26" s="181"/>
      <c r="AA26" s="181"/>
    </row>
    <row r="27" spans="1:27" ht="21" x14ac:dyDescent="0.25">
      <c r="A27" s="181"/>
      <c r="B27" s="181"/>
      <c r="C27" s="181"/>
      <c r="D27" s="181"/>
      <c r="E27" s="181"/>
      <c r="F27" s="181"/>
      <c r="G27" s="181"/>
      <c r="H27" s="194"/>
      <c r="I27" s="195"/>
      <c r="J27" s="194"/>
      <c r="K27" s="194"/>
      <c r="L27" s="194"/>
      <c r="M27" s="185"/>
      <c r="N27" s="202"/>
      <c r="O27" s="185"/>
      <c r="P27" s="186">
        <f t="shared" si="0"/>
        <v>0</v>
      </c>
      <c r="Q27" s="186">
        <f t="shared" si="1"/>
        <v>0</v>
      </c>
      <c r="R27" s="181"/>
      <c r="S27" s="181"/>
      <c r="T27" s="181"/>
      <c r="U27" s="181"/>
      <c r="V27" s="181"/>
      <c r="W27" s="181"/>
      <c r="X27" s="181"/>
      <c r="Y27" s="181"/>
      <c r="Z27" s="181"/>
      <c r="AA27" s="181"/>
    </row>
    <row r="28" spans="1:27" ht="21" x14ac:dyDescent="0.25">
      <c r="A28" s="181"/>
      <c r="B28" s="181"/>
      <c r="C28" s="181"/>
      <c r="D28" s="181"/>
      <c r="E28" s="181"/>
      <c r="F28" s="181"/>
      <c r="G28" s="181"/>
      <c r="H28" s="194"/>
      <c r="I28" s="195"/>
      <c r="J28" s="194"/>
      <c r="K28" s="194"/>
      <c r="L28" s="194"/>
      <c r="M28" s="185"/>
      <c r="N28" s="202"/>
      <c r="O28" s="185"/>
      <c r="P28" s="186">
        <f t="shared" si="0"/>
        <v>0</v>
      </c>
      <c r="Q28" s="186">
        <f t="shared" si="1"/>
        <v>0</v>
      </c>
      <c r="R28" s="181"/>
      <c r="S28" s="181"/>
      <c r="T28" s="181"/>
      <c r="U28" s="181"/>
      <c r="V28" s="181"/>
      <c r="W28" s="181"/>
      <c r="X28" s="181"/>
      <c r="Y28" s="181"/>
      <c r="Z28" s="181"/>
      <c r="AA28" s="181"/>
    </row>
    <row r="29" spans="1:27" ht="21" x14ac:dyDescent="0.25">
      <c r="A29" s="181"/>
      <c r="B29" s="181"/>
      <c r="C29" s="181"/>
      <c r="D29" s="181"/>
      <c r="E29" s="181"/>
      <c r="F29" s="181"/>
      <c r="G29" s="181"/>
      <c r="H29" s="194"/>
      <c r="I29" s="195"/>
      <c r="J29" s="194"/>
      <c r="K29" s="194"/>
      <c r="L29" s="194"/>
      <c r="M29" s="185"/>
      <c r="N29" s="202"/>
      <c r="O29" s="185"/>
      <c r="P29" s="186">
        <f t="shared" si="0"/>
        <v>0</v>
      </c>
      <c r="Q29" s="186">
        <f t="shared" si="1"/>
        <v>0</v>
      </c>
      <c r="R29" s="181"/>
      <c r="S29" s="181"/>
      <c r="T29" s="181"/>
      <c r="U29" s="181"/>
      <c r="V29" s="181"/>
      <c r="W29" s="181"/>
      <c r="X29" s="181"/>
      <c r="Y29" s="181"/>
      <c r="Z29" s="181"/>
      <c r="AA29" s="181"/>
    </row>
    <row r="30" spans="1:27" ht="21" x14ac:dyDescent="0.25">
      <c r="A30" s="181"/>
      <c r="B30" s="181"/>
      <c r="C30" s="181"/>
      <c r="D30" s="181"/>
      <c r="E30" s="181"/>
      <c r="F30" s="181"/>
      <c r="G30" s="181"/>
      <c r="H30" s="194"/>
      <c r="I30" s="195"/>
      <c r="J30" s="194"/>
      <c r="K30" s="194"/>
      <c r="L30" s="194"/>
      <c r="M30" s="185"/>
      <c r="N30" s="202"/>
      <c r="O30" s="185"/>
      <c r="P30" s="186">
        <f t="shared" si="0"/>
        <v>0</v>
      </c>
      <c r="Q30" s="186">
        <f t="shared" si="1"/>
        <v>0</v>
      </c>
      <c r="R30" s="181"/>
      <c r="S30" s="181"/>
      <c r="T30" s="181"/>
      <c r="U30" s="181"/>
      <c r="V30" s="181"/>
      <c r="W30" s="181"/>
      <c r="X30" s="181"/>
      <c r="Y30" s="181"/>
      <c r="Z30" s="181"/>
      <c r="AA30" s="181"/>
    </row>
  </sheetData>
  <sheetProtection formatColumns="0" formatRows="0" autoFilter="0"/>
  <mergeCells count="16">
    <mergeCell ref="A6:M6"/>
    <mergeCell ref="A1:Q1"/>
    <mergeCell ref="A2:M2"/>
    <mergeCell ref="A3:M3"/>
    <mergeCell ref="A4:M4"/>
    <mergeCell ref="A5:M5"/>
    <mergeCell ref="N2:O2"/>
    <mergeCell ref="P2:Q2"/>
    <mergeCell ref="P6:Q6"/>
    <mergeCell ref="N3:O3"/>
    <mergeCell ref="N4:O4"/>
    <mergeCell ref="N5:O5"/>
    <mergeCell ref="N6:O6"/>
    <mergeCell ref="P3:Q3"/>
    <mergeCell ref="P4:Q4"/>
    <mergeCell ref="P5:Q5"/>
  </mergeCells>
  <phoneticPr fontId="2" type="noConversion"/>
  <conditionalFormatting sqref="O8">
    <cfRule type="cellIs" dxfId="246" priority="2" operator="notEqual">
      <formula>0</formula>
    </cfRule>
  </conditionalFormatting>
  <conditionalFormatting sqref="O10:O30">
    <cfRule type="cellIs" dxfId="245" priority="3" stopIfTrue="1" operator="notEqual">
      <formula>0</formula>
    </cfRule>
  </conditionalFormatting>
  <dataValidations count="11">
    <dataValidation allowBlank="1" showErrorMessage="1" promptTitle="Cal OES ONLY" prompt="For Cal OES use only.  Do not enter." sqref="P6" xr:uid="{00000000-0002-0000-0900-000000000000}"/>
    <dataValidation type="list" allowBlank="1" showInputMessage="1" showErrorMessage="1" sqref="F10:F30" xr:uid="{00000000-0002-0000-0900-000001000000}">
      <formula1>"Seminar, Workshop, Tabletop, Game, Drill Attendee, Drill Host, Functional Attendee, Functional Host, Full Scale Attendee, Full Scale Host"</formula1>
    </dataValidation>
    <dataValidation type="list" allowBlank="1" showInputMessage="1" showErrorMessage="1" sqref="D10:D30" xr:uid="{00000000-0002-0000-0900-000002000000}">
      <formula1>DD_Exercise_SubCat</formula1>
    </dataValidation>
    <dataValidation type="list" allowBlank="1" showInputMessage="1" sqref="J10:J30" xr:uid="{00000000-0002-0000-0900-000003000000}">
      <formula1>"Yes, No"</formula1>
    </dataValidation>
    <dataValidation type="list" allowBlank="1" showInputMessage="1" showErrorMessage="1" sqref="B10:B30" xr:uid="{00000000-0002-0000-0900-000004000000}">
      <formula1>"Direct,Subaward"</formula1>
    </dataValidation>
    <dataValidation type="list" allowBlank="1" showInputMessage="1" showErrorMessage="1" sqref="K10:K30" xr:uid="{00000000-0002-0000-0900-000005000000}">
      <formula1>"EHP, Noncompetitive Procurement, N/A"</formula1>
    </dataValidation>
    <dataValidation type="list" allowBlank="1" showInputMessage="1" sqref="A10:A30" xr:uid="{00000000-0002-0000-0900-000006000000}">
      <formula1>"A,B,C,D,E,F,G,H,I,J,K,L,M,N,O,P,Q,R,S,T,U,V,W,X,Y,Z"</formula1>
    </dataValidation>
    <dataValidation type="list" allowBlank="1" showInputMessage="1" showErrorMessage="1" sqref="E10:E30" xr:uid="{00000000-0002-0000-0900-000007000000}">
      <formula1>INDIRECT(VLOOKUP(D10,DD_Exercise_Expenditure_Lookup,2,0))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O10:O30" xr:uid="{00000000-0002-0000-0900-000008000000}">
      <formula1>M10-N10</formula1>
    </dataValidation>
    <dataValidation type="whole" operator="greaterThanOrEqual" allowBlank="1" showErrorMessage="1" errorTitle="BUDGETED COST" error="Enter the Budged Cost for this project, rounded DOWN to the nearest dollar.  Use of decimals is not allowed." sqref="M10:M30" xr:uid="{00000000-0002-0000-0900-000009000000}">
      <formula1>0</formula1>
    </dataValidation>
    <dataValidation type="list" allowBlank="1" showInputMessage="1" showErrorMessage="1" sqref="P2:Q2" xr:uid="{00000000-0002-0000-0900-00000A000000}">
      <formula1>"Application, Modification, Advance, Reimbursement, Final Reimbursement"</formula1>
    </dataValidation>
  </dataValidations>
  <printOptions horizontalCentered="1"/>
  <pageMargins left="0.15" right="0.15" top="0.5" bottom="0.5" header="0.15" footer="0.15"/>
  <pageSetup scale="39"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
    <tabColor rgb="FF96C9F8"/>
    <pageSetUpPr fitToPage="1"/>
  </sheetPr>
  <dimension ref="A1:T20"/>
  <sheetViews>
    <sheetView showGridLines="0" showZeros="0" zoomScale="65" zoomScaleNormal="65" zoomScaleSheetLayoutView="50" workbookViewId="0">
      <pane ySplit="8" topLeftCell="A9" activePane="bottomLeft" state="frozen"/>
      <selection sqref="A1:Q1"/>
      <selection pane="bottomLeft" sqref="A1:Q1"/>
    </sheetView>
  </sheetViews>
  <sheetFormatPr defaultColWidth="9.109375" defaultRowHeight="13.2" x14ac:dyDescent="0.25"/>
  <cols>
    <col min="1" max="1" width="12.6640625" customWidth="1"/>
    <col min="2" max="2" width="36.5546875" customWidth="1"/>
    <col min="3" max="3" width="35.33203125" customWidth="1"/>
    <col min="4" max="4" width="39.33203125" customWidth="1"/>
    <col min="5" max="5" width="41.88671875" customWidth="1"/>
    <col min="6" max="10" width="20.6640625" customWidth="1"/>
    <col min="11" max="11" width="20" hidden="1" customWidth="1"/>
    <col min="12" max="13" width="21.6640625" hidden="1" customWidth="1"/>
    <col min="14" max="20" width="15.6640625" hidden="1" customWidth="1"/>
  </cols>
  <sheetData>
    <row r="1" spans="1:20" ht="35.1" customHeight="1" x14ac:dyDescent="0.25">
      <c r="A1" s="772" t="s">
        <v>66</v>
      </c>
      <c r="B1" s="772"/>
      <c r="C1" s="772"/>
      <c r="D1" s="772"/>
      <c r="E1" s="772"/>
      <c r="F1" s="772"/>
      <c r="G1" s="772"/>
      <c r="H1" s="772"/>
      <c r="I1" s="772"/>
      <c r="J1" s="772"/>
      <c r="K1" s="86"/>
      <c r="L1" s="86"/>
      <c r="M1" s="86"/>
      <c r="N1" s="70"/>
      <c r="O1" s="70"/>
      <c r="P1" s="70"/>
      <c r="Q1" s="70"/>
      <c r="R1" s="70"/>
      <c r="S1" s="70"/>
      <c r="T1" s="70"/>
    </row>
    <row r="2" spans="1:20" ht="30" customHeight="1" x14ac:dyDescent="0.35">
      <c r="A2" s="685">
        <f>Facesheet!$C$6</f>
        <v>0</v>
      </c>
      <c r="B2" s="685"/>
      <c r="C2" s="685"/>
      <c r="D2" s="685"/>
      <c r="E2" s="685"/>
      <c r="F2" s="686"/>
      <c r="G2" s="696" t="s">
        <v>325</v>
      </c>
      <c r="H2" s="697"/>
      <c r="I2" s="768"/>
      <c r="J2" s="769"/>
      <c r="K2" s="72"/>
      <c r="L2" s="72"/>
      <c r="M2" s="72"/>
      <c r="N2" s="72"/>
      <c r="O2" s="72"/>
      <c r="P2" s="72"/>
      <c r="Q2" s="72"/>
      <c r="R2" s="72"/>
      <c r="S2" s="72"/>
      <c r="T2" s="72"/>
    </row>
    <row r="3" spans="1:20" ht="30" customHeight="1" x14ac:dyDescent="0.4">
      <c r="A3" s="691">
        <f>Facesheet!$F$2</f>
        <v>0</v>
      </c>
      <c r="B3" s="691"/>
      <c r="C3" s="691"/>
      <c r="D3" s="691"/>
      <c r="E3" s="691"/>
      <c r="F3" s="691"/>
      <c r="G3" s="698" t="s">
        <v>626</v>
      </c>
      <c r="H3" s="767"/>
      <c r="I3" s="768"/>
      <c r="J3" s="769"/>
      <c r="K3" s="70"/>
      <c r="L3" s="70"/>
      <c r="M3" s="70"/>
      <c r="N3" s="70"/>
      <c r="O3" s="70"/>
      <c r="P3" s="70"/>
      <c r="Q3" s="70"/>
      <c r="R3" s="70"/>
      <c r="S3" s="70"/>
      <c r="T3" s="70"/>
    </row>
    <row r="4" spans="1:20" ht="30" customHeight="1" x14ac:dyDescent="0.25">
      <c r="A4" s="708" t="str">
        <f>Facesheet!$J$2</f>
        <v>2022-0005</v>
      </c>
      <c r="B4" s="708"/>
      <c r="C4" s="708"/>
      <c r="D4" s="708"/>
      <c r="E4" s="708"/>
      <c r="F4" s="690"/>
      <c r="G4" s="718" t="s">
        <v>216</v>
      </c>
      <c r="H4" s="718"/>
      <c r="I4" s="770">
        <f>Facesheet!$H$12</f>
        <v>44743</v>
      </c>
      <c r="J4" s="771"/>
      <c r="K4" s="73"/>
      <c r="L4" s="73"/>
      <c r="M4" s="73"/>
      <c r="N4" s="73"/>
      <c r="O4" s="73"/>
      <c r="P4" s="73"/>
      <c r="Q4" s="73"/>
      <c r="R4" s="73"/>
      <c r="S4" s="73"/>
      <c r="T4" s="73"/>
    </row>
    <row r="5" spans="1:20" ht="30" customHeight="1" x14ac:dyDescent="0.25">
      <c r="A5" s="754"/>
      <c r="B5" s="754"/>
      <c r="C5" s="754"/>
      <c r="D5" s="754"/>
      <c r="E5" s="754"/>
      <c r="F5" s="755"/>
      <c r="G5" s="718" t="s">
        <v>217</v>
      </c>
      <c r="H5" s="718"/>
      <c r="I5" s="773">
        <f>Facesheet!$J$12</f>
        <v>45473</v>
      </c>
      <c r="J5" s="773"/>
      <c r="K5" s="74"/>
      <c r="L5" s="74"/>
      <c r="M5" s="74"/>
      <c r="N5" s="74"/>
      <c r="O5" s="74"/>
      <c r="P5" s="74"/>
      <c r="Q5" s="74"/>
      <c r="R5" s="74"/>
      <c r="S5" s="74"/>
      <c r="T5" s="74"/>
    </row>
    <row r="6" spans="1:20" ht="30" customHeight="1" x14ac:dyDescent="0.25">
      <c r="A6" s="766"/>
      <c r="B6" s="766"/>
      <c r="C6" s="766"/>
      <c r="D6" s="766"/>
      <c r="E6" s="766"/>
      <c r="F6" s="732"/>
      <c r="G6" s="716" t="s">
        <v>471</v>
      </c>
      <c r="H6" s="716"/>
      <c r="I6" s="717"/>
      <c r="J6" s="717"/>
      <c r="K6" s="71"/>
      <c r="L6" s="71"/>
      <c r="M6" s="71"/>
      <c r="N6" s="71"/>
      <c r="O6" s="71"/>
      <c r="P6" s="71"/>
      <c r="Q6" s="71"/>
      <c r="R6" s="71"/>
      <c r="S6" s="71"/>
      <c r="T6" s="71"/>
    </row>
    <row r="7" spans="1:20" ht="50.1" customHeight="1" x14ac:dyDescent="0.25">
      <c r="A7" s="463" t="s">
        <v>25</v>
      </c>
      <c r="B7" s="463" t="s">
        <v>75</v>
      </c>
      <c r="C7" s="464" t="s">
        <v>207</v>
      </c>
      <c r="D7" s="464" t="s">
        <v>239</v>
      </c>
      <c r="E7" s="464" t="s">
        <v>60</v>
      </c>
      <c r="F7" s="465" t="s">
        <v>240</v>
      </c>
      <c r="G7" s="465" t="s">
        <v>257</v>
      </c>
      <c r="H7" s="465" t="s">
        <v>237</v>
      </c>
      <c r="I7" s="465" t="s">
        <v>238</v>
      </c>
      <c r="J7" s="466" t="s">
        <v>219</v>
      </c>
      <c r="K7" s="288" t="s">
        <v>439</v>
      </c>
      <c r="L7" s="288" t="s">
        <v>440</v>
      </c>
      <c r="M7" s="288" t="s">
        <v>441</v>
      </c>
      <c r="N7" s="288" t="s">
        <v>442</v>
      </c>
      <c r="O7" s="288" t="s">
        <v>443</v>
      </c>
      <c r="P7" s="288" t="s">
        <v>444</v>
      </c>
      <c r="Q7" s="288" t="s">
        <v>445</v>
      </c>
      <c r="R7" s="288" t="s">
        <v>446</v>
      </c>
      <c r="S7" s="288" t="s">
        <v>447</v>
      </c>
      <c r="T7" s="288" t="s">
        <v>448</v>
      </c>
    </row>
    <row r="8" spans="1:20" ht="21" x14ac:dyDescent="0.25">
      <c r="A8" s="467">
        <v>0</v>
      </c>
      <c r="B8" s="467">
        <v>0</v>
      </c>
      <c r="C8" s="467">
        <v>0</v>
      </c>
      <c r="D8" s="468">
        <v>0</v>
      </c>
      <c r="E8" s="468"/>
      <c r="F8" s="469">
        <f>SUM(RangeCost)</f>
        <v>0</v>
      </c>
      <c r="G8" s="469">
        <f>SUM(RangePrevious)</f>
        <v>0</v>
      </c>
      <c r="H8" s="469">
        <f>SUM(RangeThisRequest)</f>
        <v>0</v>
      </c>
      <c r="I8" s="469">
        <f>SUM(RangeApproved)</f>
        <v>0</v>
      </c>
      <c r="J8" s="469">
        <f>SUM(RangeBalance)</f>
        <v>0</v>
      </c>
      <c r="K8" s="289"/>
      <c r="L8" s="289"/>
      <c r="M8" s="289"/>
      <c r="N8" s="289"/>
      <c r="O8" s="289"/>
      <c r="P8" s="289"/>
      <c r="Q8" s="289"/>
      <c r="R8" s="289"/>
      <c r="S8" s="289"/>
      <c r="T8" s="289"/>
    </row>
    <row r="9" spans="1:20" ht="0.15" customHeight="1" x14ac:dyDescent="0.25">
      <c r="A9" s="259">
        <v>0</v>
      </c>
      <c r="B9" s="259">
        <v>0</v>
      </c>
      <c r="C9" s="259">
        <v>0</v>
      </c>
      <c r="D9" s="260">
        <v>0</v>
      </c>
      <c r="E9" s="260">
        <v>0</v>
      </c>
      <c r="F9" s="291">
        <v>0</v>
      </c>
      <c r="G9" s="292">
        <v>0</v>
      </c>
      <c r="H9" s="292">
        <v>0</v>
      </c>
      <c r="I9" s="293">
        <v>0</v>
      </c>
      <c r="J9" s="293">
        <v>0</v>
      </c>
      <c r="K9" s="290">
        <v>0</v>
      </c>
      <c r="L9" s="290">
        <v>0</v>
      </c>
      <c r="M9" s="290">
        <v>0</v>
      </c>
      <c r="N9" s="290">
        <v>0</v>
      </c>
      <c r="O9" s="290">
        <v>0</v>
      </c>
      <c r="P9" s="290">
        <v>0</v>
      </c>
      <c r="Q9" s="290">
        <v>0</v>
      </c>
      <c r="R9" s="290">
        <v>0</v>
      </c>
      <c r="S9" s="290">
        <v>0</v>
      </c>
      <c r="T9" s="290">
        <v>0</v>
      </c>
    </row>
    <row r="10" spans="1:20" ht="21" x14ac:dyDescent="0.25">
      <c r="A10" s="181"/>
      <c r="B10" s="181"/>
      <c r="C10" s="181"/>
      <c r="D10" s="182"/>
      <c r="E10" s="182"/>
      <c r="F10" s="185"/>
      <c r="G10" s="186"/>
      <c r="H10" s="190"/>
      <c r="I10" s="186">
        <f t="shared" ref="I10:I20" si="0">H10+G10</f>
        <v>0</v>
      </c>
      <c r="J10" s="186">
        <f t="shared" ref="J10:J20" si="1">F10-I10</f>
        <v>0</v>
      </c>
      <c r="K10" s="182"/>
      <c r="L10" s="182"/>
      <c r="M10" s="182"/>
      <c r="N10" s="182"/>
      <c r="O10" s="182"/>
      <c r="P10" s="182"/>
      <c r="Q10" s="182"/>
      <c r="R10" s="182"/>
      <c r="S10" s="182"/>
      <c r="T10" s="182"/>
    </row>
    <row r="11" spans="1:20" ht="21" x14ac:dyDescent="0.25">
      <c r="A11" s="181"/>
      <c r="B11" s="181"/>
      <c r="C11" s="181"/>
      <c r="D11" s="182"/>
      <c r="E11" s="182"/>
      <c r="F11" s="190"/>
      <c r="G11" s="186"/>
      <c r="H11" s="190"/>
      <c r="I11" s="186">
        <f t="shared" si="0"/>
        <v>0</v>
      </c>
      <c r="J11" s="186">
        <f t="shared" si="1"/>
        <v>0</v>
      </c>
      <c r="K11" s="182"/>
      <c r="L11" s="182"/>
      <c r="M11" s="182"/>
      <c r="N11" s="182"/>
      <c r="O11" s="182"/>
      <c r="P11" s="182"/>
      <c r="Q11" s="182"/>
      <c r="R11" s="182"/>
      <c r="S11" s="182"/>
      <c r="T11" s="182"/>
    </row>
    <row r="12" spans="1:20" ht="21" x14ac:dyDescent="0.25">
      <c r="A12" s="181"/>
      <c r="B12" s="181"/>
      <c r="C12" s="181"/>
      <c r="D12" s="182"/>
      <c r="E12" s="182"/>
      <c r="F12" s="190"/>
      <c r="G12" s="186"/>
      <c r="H12" s="190"/>
      <c r="I12" s="186">
        <f t="shared" si="0"/>
        <v>0</v>
      </c>
      <c r="J12" s="186">
        <f t="shared" si="1"/>
        <v>0</v>
      </c>
      <c r="K12" s="182"/>
      <c r="L12" s="182"/>
      <c r="M12" s="182"/>
      <c r="N12" s="182"/>
      <c r="O12" s="182"/>
      <c r="P12" s="182"/>
      <c r="Q12" s="182"/>
      <c r="R12" s="182"/>
      <c r="S12" s="182"/>
      <c r="T12" s="182"/>
    </row>
    <row r="13" spans="1:20" ht="21" x14ac:dyDescent="0.25">
      <c r="A13" s="181"/>
      <c r="B13" s="181"/>
      <c r="C13" s="181"/>
      <c r="D13" s="182"/>
      <c r="E13" s="182"/>
      <c r="F13" s="190"/>
      <c r="G13" s="186"/>
      <c r="H13" s="190"/>
      <c r="I13" s="186">
        <f t="shared" si="0"/>
        <v>0</v>
      </c>
      <c r="J13" s="186">
        <f t="shared" si="1"/>
        <v>0</v>
      </c>
      <c r="K13" s="182"/>
      <c r="L13" s="182"/>
      <c r="M13" s="182"/>
      <c r="N13" s="182"/>
      <c r="O13" s="182"/>
      <c r="P13" s="182"/>
      <c r="Q13" s="182"/>
      <c r="R13" s="182"/>
      <c r="S13" s="182"/>
      <c r="T13" s="182"/>
    </row>
    <row r="14" spans="1:20" ht="21" x14ac:dyDescent="0.25">
      <c r="A14" s="181"/>
      <c r="B14" s="181"/>
      <c r="C14" s="181"/>
      <c r="D14" s="182"/>
      <c r="E14" s="182"/>
      <c r="F14" s="190"/>
      <c r="G14" s="186"/>
      <c r="H14" s="190"/>
      <c r="I14" s="186">
        <f t="shared" si="0"/>
        <v>0</v>
      </c>
      <c r="J14" s="186">
        <f t="shared" si="1"/>
        <v>0</v>
      </c>
      <c r="K14" s="182"/>
      <c r="L14" s="182"/>
      <c r="M14" s="182"/>
      <c r="N14" s="182"/>
      <c r="O14" s="182"/>
      <c r="P14" s="182"/>
      <c r="Q14" s="182"/>
      <c r="R14" s="182"/>
      <c r="S14" s="182"/>
      <c r="T14" s="182"/>
    </row>
    <row r="15" spans="1:20" ht="21" x14ac:dyDescent="0.25">
      <c r="A15" s="181"/>
      <c r="B15" s="181"/>
      <c r="C15" s="181"/>
      <c r="D15" s="182"/>
      <c r="E15" s="182"/>
      <c r="F15" s="190"/>
      <c r="G15" s="186"/>
      <c r="H15" s="190"/>
      <c r="I15" s="186">
        <f t="shared" si="0"/>
        <v>0</v>
      </c>
      <c r="J15" s="186">
        <f t="shared" si="1"/>
        <v>0</v>
      </c>
      <c r="K15" s="182"/>
      <c r="L15" s="182"/>
      <c r="M15" s="182"/>
      <c r="N15" s="182"/>
      <c r="O15" s="182"/>
      <c r="P15" s="182"/>
      <c r="Q15" s="182"/>
      <c r="R15" s="182"/>
      <c r="S15" s="182"/>
      <c r="T15" s="182"/>
    </row>
    <row r="16" spans="1:20" ht="21" x14ac:dyDescent="0.25">
      <c r="A16" s="181"/>
      <c r="B16" s="181"/>
      <c r="C16" s="181"/>
      <c r="D16" s="182"/>
      <c r="E16" s="182"/>
      <c r="F16" s="185"/>
      <c r="G16" s="186"/>
      <c r="H16" s="190"/>
      <c r="I16" s="186">
        <f t="shared" si="0"/>
        <v>0</v>
      </c>
      <c r="J16" s="186">
        <f t="shared" si="1"/>
        <v>0</v>
      </c>
      <c r="K16" s="182"/>
      <c r="L16" s="182"/>
      <c r="M16" s="182"/>
      <c r="N16" s="182"/>
      <c r="O16" s="182"/>
      <c r="P16" s="182"/>
      <c r="Q16" s="182"/>
      <c r="R16" s="182"/>
      <c r="S16" s="182"/>
      <c r="T16" s="182"/>
    </row>
    <row r="17" spans="1:20" ht="21" x14ac:dyDescent="0.25">
      <c r="A17" s="181"/>
      <c r="B17" s="181"/>
      <c r="C17" s="181"/>
      <c r="D17" s="182"/>
      <c r="E17" s="182"/>
      <c r="F17" s="185"/>
      <c r="G17" s="186"/>
      <c r="H17" s="190"/>
      <c r="I17" s="186">
        <f t="shared" si="0"/>
        <v>0</v>
      </c>
      <c r="J17" s="186">
        <f t="shared" si="1"/>
        <v>0</v>
      </c>
      <c r="K17" s="182"/>
      <c r="L17" s="182"/>
      <c r="M17" s="182"/>
      <c r="N17" s="182"/>
      <c r="O17" s="182"/>
      <c r="P17" s="182"/>
      <c r="Q17" s="182"/>
      <c r="R17" s="182"/>
      <c r="S17" s="182"/>
      <c r="T17" s="182"/>
    </row>
    <row r="18" spans="1:20" ht="21" x14ac:dyDescent="0.25">
      <c r="A18" s="181"/>
      <c r="B18" s="181"/>
      <c r="C18" s="181"/>
      <c r="D18" s="182"/>
      <c r="E18" s="182"/>
      <c r="F18" s="185"/>
      <c r="G18" s="186"/>
      <c r="H18" s="190"/>
      <c r="I18" s="186">
        <f t="shared" si="0"/>
        <v>0</v>
      </c>
      <c r="J18" s="186">
        <f t="shared" si="1"/>
        <v>0</v>
      </c>
      <c r="K18" s="182"/>
      <c r="L18" s="182"/>
      <c r="M18" s="182"/>
      <c r="N18" s="182"/>
      <c r="O18" s="182"/>
      <c r="P18" s="182"/>
      <c r="Q18" s="182"/>
      <c r="R18" s="182"/>
      <c r="S18" s="182"/>
      <c r="T18" s="182"/>
    </row>
    <row r="19" spans="1:20" ht="21" x14ac:dyDescent="0.25">
      <c r="A19" s="181"/>
      <c r="B19" s="181"/>
      <c r="C19" s="181"/>
      <c r="D19" s="182"/>
      <c r="E19" s="182"/>
      <c r="F19" s="185"/>
      <c r="G19" s="186"/>
      <c r="H19" s="190"/>
      <c r="I19" s="186">
        <f t="shared" si="0"/>
        <v>0</v>
      </c>
      <c r="J19" s="186">
        <f t="shared" si="1"/>
        <v>0</v>
      </c>
      <c r="K19" s="182"/>
      <c r="L19" s="182"/>
      <c r="M19" s="182"/>
      <c r="N19" s="182"/>
      <c r="O19" s="182"/>
      <c r="P19" s="182"/>
      <c r="Q19" s="182"/>
      <c r="R19" s="182"/>
      <c r="S19" s="182"/>
      <c r="T19" s="182"/>
    </row>
    <row r="20" spans="1:20" ht="21" x14ac:dyDescent="0.25">
      <c r="A20" s="181"/>
      <c r="B20" s="181"/>
      <c r="C20" s="181"/>
      <c r="D20" s="182"/>
      <c r="E20" s="182"/>
      <c r="F20" s="185"/>
      <c r="G20" s="186"/>
      <c r="H20" s="190"/>
      <c r="I20" s="186">
        <f t="shared" si="0"/>
        <v>0</v>
      </c>
      <c r="J20" s="186">
        <f t="shared" si="1"/>
        <v>0</v>
      </c>
      <c r="K20" s="182"/>
      <c r="L20" s="182"/>
      <c r="M20" s="182"/>
      <c r="N20" s="182"/>
      <c r="O20" s="182"/>
      <c r="P20" s="182"/>
      <c r="Q20" s="182"/>
      <c r="R20" s="182"/>
      <c r="S20" s="182"/>
      <c r="T20" s="182"/>
    </row>
  </sheetData>
  <sheetProtection formatColumns="0" formatRows="0" autoFilter="0"/>
  <dataConsolidate/>
  <mergeCells count="16">
    <mergeCell ref="G2:H2"/>
    <mergeCell ref="I2:J2"/>
    <mergeCell ref="I4:J4"/>
    <mergeCell ref="A1:J1"/>
    <mergeCell ref="I5:J5"/>
    <mergeCell ref="A2:F2"/>
    <mergeCell ref="A3:F3"/>
    <mergeCell ref="A4:F4"/>
    <mergeCell ref="A5:F5"/>
    <mergeCell ref="A6:F6"/>
    <mergeCell ref="I6:J6"/>
    <mergeCell ref="G3:H3"/>
    <mergeCell ref="G4:H4"/>
    <mergeCell ref="G5:H5"/>
    <mergeCell ref="G6:H6"/>
    <mergeCell ref="I3:J3"/>
  </mergeCells>
  <conditionalFormatting sqref="H8">
    <cfRule type="cellIs" dxfId="214" priority="2" operator="notEqual">
      <formula>0</formula>
    </cfRule>
  </conditionalFormatting>
  <conditionalFormatting sqref="H10:H20">
    <cfRule type="cellIs" dxfId="213" priority="3" stopIfTrue="1" operator="notEqual">
      <formula>0</formula>
    </cfRule>
  </conditionalFormatting>
  <dataValidations count="9">
    <dataValidation allowBlank="1" showErrorMessage="1" promptTitle="Cal OES ONLY" prompt="For Cal OES use only.  Do not enter." sqref="I6" xr:uid="{00000000-0002-0000-0A00-000000000000}"/>
    <dataValidation type="list" allowBlank="1" showInputMessage="1" sqref="E10:E20" xr:uid="{00000000-0002-0000-0A00-000001000000}">
      <formula1>"Staffing, Backfill, Overtime, N/A"</formula1>
    </dataValidation>
    <dataValidation type="list" allowBlank="1" showInputMessage="1" showErrorMessage="1" sqref="C10:C20" xr:uid="{00000000-0002-0000-0A00-000002000000}">
      <formula1>"Grant Administration"</formula1>
    </dataValidation>
    <dataValidation type="list" allowBlank="1" showInputMessage="1" showErrorMessage="1" sqref="D10:D20" xr:uid="{00000000-0002-0000-0A00-000003000000}">
      <formula1>"Consultant / Contractor Fee, Staff Salaries, Supplies, Communication Services, Rental / Lease Space Costs, Travel, Utilities"</formula1>
    </dataValidation>
    <dataValidation showInputMessage="1" showErrorMessage="1" sqref="B10:B20" xr:uid="{00000000-0002-0000-0A00-000004000000}"/>
    <dataValidation type="list" allowBlank="1" showInputMessage="1" sqref="A10:A20" xr:uid="{00000000-0002-0000-0A00-000005000000}">
      <formula1>"A,B,C,D,E,F,G,H,I,J,K,L,M,N,O,P,Q,R,S,T,U,V,W,X,Y,Z"</formula1>
    </dataValidation>
    <dataValidation type="whole" operator="greaterThanOrEqual" allowBlank="1" showErrorMessage="1" errorTitle="BUDGETED COST" error="Enter the Budged Cost for this project, rounded DOWN to the nearest dollar.  Use of decimals is not allowed." sqref="F10:F20" xr:uid="{00000000-0002-0000-0A00-000006000000}">
      <formula1>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H10:H20" xr:uid="{00000000-0002-0000-0A00-000007000000}">
      <formula1>F10-G10</formula1>
    </dataValidation>
    <dataValidation type="list" allowBlank="1" showInputMessage="1" showErrorMessage="1" sqref="I2:J2" xr:uid="{00000000-0002-0000-0A00-000008000000}">
      <formula1>"Application, Modification, Advance, Reimbursement, Final Reimbursement"</formula1>
    </dataValidation>
  </dataValidations>
  <printOptions horizontalCentered="1"/>
  <pageMargins left="0.15" right="0.15" top="0.5" bottom="0.5" header="0.15" footer="0.15"/>
  <pageSetup scale="51"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tch">
    <tabColor rgb="FFD07734"/>
    <pageSetUpPr fitToPage="1"/>
  </sheetPr>
  <dimension ref="A1:W50"/>
  <sheetViews>
    <sheetView showGridLines="0" showZeros="0" zoomScale="65" zoomScaleNormal="65" zoomScaleSheetLayoutView="50" workbookViewId="0">
      <pane ySplit="8" topLeftCell="A9" activePane="bottomLeft" state="frozen"/>
      <selection sqref="A1:Q1"/>
      <selection pane="bottomLeft" sqref="A1:Q1"/>
    </sheetView>
  </sheetViews>
  <sheetFormatPr defaultColWidth="9.109375" defaultRowHeight="13.2" x14ac:dyDescent="0.25"/>
  <cols>
    <col min="1" max="1" width="12.6640625" customWidth="1"/>
    <col min="2" max="2" width="15.6640625" customWidth="1"/>
    <col min="3" max="3" width="40.6640625" customWidth="1"/>
    <col min="4" max="4" width="80.6640625" customWidth="1"/>
    <col min="5" max="5" width="22.109375" customWidth="1"/>
    <col min="6" max="6" width="26.6640625" customWidth="1"/>
    <col min="7" max="7" width="27.88671875" customWidth="1"/>
    <col min="8" max="13" width="20.6640625" customWidth="1"/>
    <col min="14" max="22" width="18.88671875" hidden="1" customWidth="1"/>
    <col min="23" max="23" width="20.109375" hidden="1" customWidth="1"/>
  </cols>
  <sheetData>
    <row r="1" spans="1:23" ht="35.1" customHeight="1" x14ac:dyDescent="0.25">
      <c r="A1" s="782" t="s">
        <v>59</v>
      </c>
      <c r="B1" s="782"/>
      <c r="C1" s="782"/>
      <c r="D1" s="782"/>
      <c r="E1" s="782"/>
      <c r="F1" s="782"/>
      <c r="G1" s="782"/>
      <c r="H1" s="782"/>
      <c r="I1" s="782"/>
      <c r="J1" s="782"/>
      <c r="K1" s="782"/>
      <c r="L1" s="782"/>
      <c r="M1" s="782"/>
      <c r="N1" s="86"/>
      <c r="O1" s="86"/>
      <c r="P1" s="64"/>
      <c r="Q1" s="64"/>
      <c r="R1" s="64"/>
      <c r="S1" s="64"/>
      <c r="T1" s="64"/>
      <c r="U1" s="64"/>
      <c r="V1" s="64"/>
      <c r="W1" s="64"/>
    </row>
    <row r="2" spans="1:23" ht="30" customHeight="1" x14ac:dyDescent="0.35">
      <c r="A2" s="685">
        <f>Facesheet!$C$6</f>
        <v>0</v>
      </c>
      <c r="B2" s="685"/>
      <c r="C2" s="685"/>
      <c r="D2" s="685"/>
      <c r="E2" s="685"/>
      <c r="F2" s="685"/>
      <c r="G2" s="685"/>
      <c r="H2" s="685"/>
      <c r="I2" s="686"/>
      <c r="J2" s="696" t="s">
        <v>325</v>
      </c>
      <c r="K2" s="697"/>
      <c r="L2" s="776"/>
      <c r="M2" s="777"/>
      <c r="N2" s="65"/>
      <c r="O2" s="65"/>
      <c r="P2" s="65"/>
      <c r="Q2" s="65"/>
      <c r="R2" s="65"/>
      <c r="S2" s="65"/>
      <c r="T2" s="65"/>
      <c r="U2" s="65"/>
      <c r="V2" s="65"/>
      <c r="W2" s="65"/>
    </row>
    <row r="3" spans="1:23" ht="30" customHeight="1" x14ac:dyDescent="0.4">
      <c r="A3" s="783">
        <f>Facesheet!$F$2</f>
        <v>0</v>
      </c>
      <c r="B3" s="784"/>
      <c r="C3" s="784"/>
      <c r="D3" s="784"/>
      <c r="E3" s="784"/>
      <c r="F3" s="784"/>
      <c r="G3" s="784"/>
      <c r="H3" s="784"/>
      <c r="I3" s="784"/>
      <c r="J3" s="698" t="s">
        <v>626</v>
      </c>
      <c r="K3" s="767"/>
      <c r="L3" s="776"/>
      <c r="M3" s="777"/>
      <c r="N3" s="65"/>
      <c r="O3" s="65"/>
      <c r="P3" s="65"/>
      <c r="Q3" s="65"/>
      <c r="R3" s="65"/>
      <c r="S3" s="65"/>
      <c r="T3" s="65"/>
      <c r="U3" s="65"/>
      <c r="V3" s="65"/>
      <c r="W3" s="65"/>
    </row>
    <row r="4" spans="1:23" ht="30" customHeight="1" x14ac:dyDescent="0.25">
      <c r="A4" s="785" t="str">
        <f>Facesheet!$J$2</f>
        <v>2022-0005</v>
      </c>
      <c r="B4" s="786"/>
      <c r="C4" s="786"/>
      <c r="D4" s="786"/>
      <c r="E4" s="786"/>
      <c r="F4" s="786"/>
      <c r="G4" s="786"/>
      <c r="H4" s="786"/>
      <c r="I4" s="787"/>
      <c r="J4" s="718" t="s">
        <v>216</v>
      </c>
      <c r="K4" s="718"/>
      <c r="L4" s="778">
        <f>Facesheet!$H$12</f>
        <v>44743</v>
      </c>
      <c r="M4" s="779"/>
      <c r="N4" s="65"/>
      <c r="O4" s="65"/>
      <c r="P4" s="65"/>
      <c r="Q4" s="65"/>
      <c r="R4" s="65"/>
      <c r="S4" s="65"/>
      <c r="T4" s="65"/>
      <c r="U4" s="65"/>
      <c r="V4" s="65"/>
      <c r="W4" s="65"/>
    </row>
    <row r="5" spans="1:23" ht="30" customHeight="1" x14ac:dyDescent="0.25">
      <c r="A5" s="788"/>
      <c r="B5" s="788"/>
      <c r="C5" s="788"/>
      <c r="D5" s="788"/>
      <c r="E5" s="788"/>
      <c r="F5" s="788"/>
      <c r="G5" s="788"/>
      <c r="H5" s="788"/>
      <c r="I5" s="775"/>
      <c r="J5" s="718" t="s">
        <v>217</v>
      </c>
      <c r="K5" s="718"/>
      <c r="L5" s="780">
        <f>Facesheet!$J$12</f>
        <v>45473</v>
      </c>
      <c r="M5" s="781"/>
      <c r="N5" s="65"/>
      <c r="O5" s="65"/>
      <c r="P5" s="65"/>
      <c r="Q5" s="65"/>
      <c r="R5" s="65"/>
      <c r="S5" s="65"/>
      <c r="T5" s="65"/>
      <c r="U5" s="65"/>
      <c r="V5" s="65"/>
      <c r="W5" s="65"/>
    </row>
    <row r="6" spans="1:23" ht="30" customHeight="1" x14ac:dyDescent="0.25">
      <c r="A6" s="774"/>
      <c r="B6" s="774"/>
      <c r="C6" s="774"/>
      <c r="D6" s="774"/>
      <c r="E6" s="774"/>
      <c r="F6" s="774"/>
      <c r="G6" s="774"/>
      <c r="H6" s="774"/>
      <c r="I6" s="775"/>
      <c r="J6" s="716" t="s">
        <v>471</v>
      </c>
      <c r="K6" s="716"/>
      <c r="L6" s="717"/>
      <c r="M6" s="717"/>
      <c r="N6" s="65"/>
      <c r="O6" s="65"/>
      <c r="P6" s="65"/>
      <c r="Q6" s="65"/>
      <c r="R6" s="65"/>
      <c r="S6" s="65"/>
      <c r="T6" s="65"/>
      <c r="U6" s="65"/>
      <c r="V6" s="65"/>
      <c r="W6" s="65"/>
    </row>
    <row r="7" spans="1:23" ht="50.1" customHeight="1" x14ac:dyDescent="0.25">
      <c r="A7" s="488" t="s">
        <v>25</v>
      </c>
      <c r="B7" s="488" t="s">
        <v>206</v>
      </c>
      <c r="C7" s="488" t="s">
        <v>208</v>
      </c>
      <c r="D7" s="488" t="s">
        <v>154</v>
      </c>
      <c r="E7" s="488" t="s">
        <v>242</v>
      </c>
      <c r="F7" s="488" t="s">
        <v>207</v>
      </c>
      <c r="G7" s="488" t="s">
        <v>270</v>
      </c>
      <c r="H7" s="488" t="s">
        <v>315</v>
      </c>
      <c r="I7" s="488" t="s">
        <v>314</v>
      </c>
      <c r="J7" s="488" t="s">
        <v>271</v>
      </c>
      <c r="K7" s="489" t="s">
        <v>260</v>
      </c>
      <c r="L7" s="488" t="s">
        <v>219</v>
      </c>
      <c r="M7" s="488" t="s">
        <v>261</v>
      </c>
      <c r="N7" s="322" t="s">
        <v>439</v>
      </c>
      <c r="O7" s="322" t="s">
        <v>440</v>
      </c>
      <c r="P7" s="322" t="s">
        <v>441</v>
      </c>
      <c r="Q7" s="322" t="s">
        <v>442</v>
      </c>
      <c r="R7" s="323" t="s">
        <v>443</v>
      </c>
      <c r="S7" s="322" t="s">
        <v>444</v>
      </c>
      <c r="T7" s="322" t="s">
        <v>445</v>
      </c>
      <c r="U7" s="322" t="s">
        <v>446</v>
      </c>
      <c r="V7" s="322" t="s">
        <v>447</v>
      </c>
      <c r="W7" s="322" t="s">
        <v>448</v>
      </c>
    </row>
    <row r="8" spans="1:23" ht="21" x14ac:dyDescent="0.25">
      <c r="A8" s="490">
        <v>0</v>
      </c>
      <c r="B8" s="490">
        <v>0</v>
      </c>
      <c r="C8" s="490">
        <v>0</v>
      </c>
      <c r="D8" s="490">
        <v>0</v>
      </c>
      <c r="E8" s="491">
        <v>0</v>
      </c>
      <c r="F8" s="491">
        <v>0</v>
      </c>
      <c r="G8" s="492"/>
      <c r="H8" s="493">
        <f>SUM(RangeCost)</f>
        <v>0</v>
      </c>
      <c r="I8" s="493">
        <f>SUM(RangePrevious)</f>
        <v>0</v>
      </c>
      <c r="J8" s="493">
        <f>SUM(RangeThisRequest)</f>
        <v>0</v>
      </c>
      <c r="K8" s="493">
        <f>SUM(RangeApproved)</f>
        <v>0</v>
      </c>
      <c r="L8" s="493">
        <f>SUM(RangeBalance)</f>
        <v>0</v>
      </c>
      <c r="M8" s="494">
        <f>IFERROR(TotalApproved/TotalCost,0)</f>
        <v>0</v>
      </c>
      <c r="N8" s="324"/>
      <c r="O8" s="325"/>
      <c r="P8" s="325"/>
      <c r="Q8" s="325"/>
      <c r="R8" s="325"/>
      <c r="S8" s="325"/>
      <c r="T8" s="325"/>
      <c r="U8" s="325"/>
      <c r="V8" s="325"/>
      <c r="W8" s="325"/>
    </row>
    <row r="9" spans="1:23" ht="0.15" customHeight="1" x14ac:dyDescent="0.25">
      <c r="A9" s="327">
        <v>0</v>
      </c>
      <c r="B9" s="327">
        <v>0</v>
      </c>
      <c r="C9" s="327">
        <v>0</v>
      </c>
      <c r="D9" s="327">
        <v>0</v>
      </c>
      <c r="E9" s="327">
        <v>0</v>
      </c>
      <c r="F9" s="328">
        <v>0</v>
      </c>
      <c r="G9" s="327">
        <v>0</v>
      </c>
      <c r="H9" s="329">
        <v>0</v>
      </c>
      <c r="I9" s="330">
        <v>0</v>
      </c>
      <c r="J9" s="330">
        <v>0</v>
      </c>
      <c r="K9" s="331">
        <v>0</v>
      </c>
      <c r="L9" s="331">
        <v>0</v>
      </c>
      <c r="M9" s="332">
        <v>0</v>
      </c>
      <c r="N9" s="326">
        <v>0</v>
      </c>
      <c r="O9" s="326">
        <v>0</v>
      </c>
      <c r="P9" s="326">
        <v>0</v>
      </c>
      <c r="Q9" s="326">
        <v>0</v>
      </c>
      <c r="R9" s="326">
        <v>0</v>
      </c>
      <c r="S9" s="326">
        <v>0</v>
      </c>
      <c r="T9" s="326">
        <v>0</v>
      </c>
      <c r="U9" s="326">
        <v>0</v>
      </c>
      <c r="V9" s="326">
        <v>0</v>
      </c>
      <c r="W9" s="326">
        <v>0</v>
      </c>
    </row>
    <row r="10" spans="1:23" ht="21" x14ac:dyDescent="0.25">
      <c r="A10" s="181"/>
      <c r="B10" s="181"/>
      <c r="C10" s="181"/>
      <c r="D10" s="181"/>
      <c r="E10" s="181"/>
      <c r="F10" s="181"/>
      <c r="G10" s="181"/>
      <c r="H10" s="190"/>
      <c r="I10" s="186"/>
      <c r="J10" s="190"/>
      <c r="K10" s="197">
        <f t="shared" ref="K10:K50" si="0">J10+I10</f>
        <v>0</v>
      </c>
      <c r="L10" s="186">
        <f t="shared" ref="L10:L50" si="1">H10-K10</f>
        <v>0</v>
      </c>
      <c r="M10" s="188">
        <f t="shared" ref="M10:M50" si="2">IFERROR(K10/H10, 0)</f>
        <v>0</v>
      </c>
      <c r="N10" s="198"/>
      <c r="O10" s="181"/>
      <c r="P10" s="181"/>
      <c r="Q10" s="181"/>
      <c r="R10" s="181"/>
      <c r="S10" s="181"/>
      <c r="T10" s="181"/>
      <c r="U10" s="181"/>
      <c r="V10" s="181"/>
      <c r="W10" s="181"/>
    </row>
    <row r="11" spans="1:23" ht="21" x14ac:dyDescent="0.25">
      <c r="A11" s="181"/>
      <c r="B11" s="181"/>
      <c r="C11" s="181"/>
      <c r="D11" s="181"/>
      <c r="E11" s="181"/>
      <c r="F11" s="181"/>
      <c r="G11" s="181"/>
      <c r="H11" s="190"/>
      <c r="I11" s="186"/>
      <c r="J11" s="190"/>
      <c r="K11" s="197">
        <f t="shared" si="0"/>
        <v>0</v>
      </c>
      <c r="L11" s="186">
        <f t="shared" si="1"/>
        <v>0</v>
      </c>
      <c r="M11" s="188">
        <f t="shared" si="2"/>
        <v>0</v>
      </c>
      <c r="N11" s="198"/>
      <c r="O11" s="181"/>
      <c r="P11" s="181"/>
      <c r="Q11" s="181"/>
      <c r="R11" s="181"/>
      <c r="S11" s="181"/>
      <c r="T11" s="181"/>
      <c r="U11" s="181"/>
      <c r="V11" s="181"/>
      <c r="W11" s="181"/>
    </row>
    <row r="12" spans="1:23" ht="21" x14ac:dyDescent="0.25">
      <c r="A12" s="181"/>
      <c r="B12" s="181"/>
      <c r="C12" s="181"/>
      <c r="D12" s="181"/>
      <c r="E12" s="181"/>
      <c r="F12" s="181"/>
      <c r="G12" s="181"/>
      <c r="H12" s="509"/>
      <c r="I12" s="510"/>
      <c r="J12" s="190"/>
      <c r="K12" s="197">
        <f t="shared" si="0"/>
        <v>0</v>
      </c>
      <c r="L12" s="186">
        <f t="shared" si="1"/>
        <v>0</v>
      </c>
      <c r="M12" s="188">
        <f t="shared" si="2"/>
        <v>0</v>
      </c>
      <c r="N12" s="198"/>
      <c r="O12" s="181"/>
      <c r="P12" s="181"/>
      <c r="Q12" s="181"/>
      <c r="R12" s="181"/>
      <c r="S12" s="181"/>
      <c r="T12" s="181"/>
      <c r="U12" s="181"/>
      <c r="V12" s="181"/>
      <c r="W12" s="181"/>
    </row>
    <row r="13" spans="1:23" ht="21" x14ac:dyDescent="0.25">
      <c r="A13" s="181"/>
      <c r="B13" s="181"/>
      <c r="C13" s="181"/>
      <c r="D13" s="181"/>
      <c r="E13" s="181"/>
      <c r="F13" s="181"/>
      <c r="G13" s="181"/>
      <c r="H13" s="190"/>
      <c r="I13" s="186"/>
      <c r="J13" s="190"/>
      <c r="K13" s="197">
        <f t="shared" si="0"/>
        <v>0</v>
      </c>
      <c r="L13" s="186">
        <f t="shared" si="1"/>
        <v>0</v>
      </c>
      <c r="M13" s="188">
        <f t="shared" si="2"/>
        <v>0</v>
      </c>
      <c r="N13" s="198"/>
      <c r="O13" s="181"/>
      <c r="P13" s="181"/>
      <c r="Q13" s="181"/>
      <c r="R13" s="181"/>
      <c r="S13" s="181"/>
      <c r="T13" s="181"/>
      <c r="U13" s="181"/>
      <c r="V13" s="181"/>
      <c r="W13" s="181"/>
    </row>
    <row r="14" spans="1:23" ht="21" x14ac:dyDescent="0.25">
      <c r="A14" s="181"/>
      <c r="B14" s="181"/>
      <c r="C14" s="181"/>
      <c r="D14" s="181"/>
      <c r="E14" s="181"/>
      <c r="F14" s="181"/>
      <c r="G14" s="181"/>
      <c r="H14" s="190"/>
      <c r="I14" s="186"/>
      <c r="J14" s="190"/>
      <c r="K14" s="197">
        <f t="shared" si="0"/>
        <v>0</v>
      </c>
      <c r="L14" s="186">
        <f t="shared" si="1"/>
        <v>0</v>
      </c>
      <c r="M14" s="188">
        <f t="shared" si="2"/>
        <v>0</v>
      </c>
      <c r="N14" s="198"/>
      <c r="O14" s="181"/>
      <c r="P14" s="181"/>
      <c r="Q14" s="181"/>
      <c r="R14" s="181"/>
      <c r="S14" s="181"/>
      <c r="T14" s="181"/>
      <c r="U14" s="181"/>
      <c r="V14" s="181"/>
      <c r="W14" s="181"/>
    </row>
    <row r="15" spans="1:23" ht="21" x14ac:dyDescent="0.25">
      <c r="A15" s="181"/>
      <c r="B15" s="181"/>
      <c r="C15" s="181"/>
      <c r="D15" s="181"/>
      <c r="E15" s="181"/>
      <c r="F15" s="181"/>
      <c r="G15" s="181"/>
      <c r="H15" s="190"/>
      <c r="I15" s="186"/>
      <c r="J15" s="190"/>
      <c r="K15" s="197">
        <f t="shared" si="0"/>
        <v>0</v>
      </c>
      <c r="L15" s="186">
        <f t="shared" si="1"/>
        <v>0</v>
      </c>
      <c r="M15" s="188">
        <f t="shared" si="2"/>
        <v>0</v>
      </c>
      <c r="N15" s="198"/>
      <c r="O15" s="181"/>
      <c r="P15" s="181"/>
      <c r="Q15" s="181"/>
      <c r="R15" s="181"/>
      <c r="S15" s="181"/>
      <c r="T15" s="181"/>
      <c r="U15" s="181"/>
      <c r="V15" s="181"/>
      <c r="W15" s="181"/>
    </row>
    <row r="16" spans="1:23" ht="21" x14ac:dyDescent="0.25">
      <c r="A16" s="181"/>
      <c r="B16" s="181"/>
      <c r="C16" s="181"/>
      <c r="D16" s="181"/>
      <c r="E16" s="181"/>
      <c r="F16" s="181"/>
      <c r="G16" s="181"/>
      <c r="H16" s="190"/>
      <c r="I16" s="186"/>
      <c r="J16" s="190"/>
      <c r="K16" s="197">
        <f t="shared" si="0"/>
        <v>0</v>
      </c>
      <c r="L16" s="186">
        <f t="shared" si="1"/>
        <v>0</v>
      </c>
      <c r="M16" s="188">
        <f t="shared" si="2"/>
        <v>0</v>
      </c>
      <c r="N16" s="198"/>
      <c r="O16" s="181"/>
      <c r="P16" s="181"/>
      <c r="Q16" s="181"/>
      <c r="R16" s="181"/>
      <c r="S16" s="181"/>
      <c r="T16" s="181"/>
      <c r="U16" s="181"/>
      <c r="V16" s="181"/>
      <c r="W16" s="181"/>
    </row>
    <row r="17" spans="1:23" ht="21" x14ac:dyDescent="0.25">
      <c r="A17" s="181"/>
      <c r="B17" s="181"/>
      <c r="C17" s="181"/>
      <c r="D17" s="181"/>
      <c r="E17" s="181"/>
      <c r="F17" s="181"/>
      <c r="G17" s="181"/>
      <c r="H17" s="190"/>
      <c r="I17" s="186"/>
      <c r="J17" s="190"/>
      <c r="K17" s="197">
        <f t="shared" si="0"/>
        <v>0</v>
      </c>
      <c r="L17" s="186">
        <f t="shared" si="1"/>
        <v>0</v>
      </c>
      <c r="M17" s="188">
        <f t="shared" si="2"/>
        <v>0</v>
      </c>
      <c r="N17" s="198"/>
      <c r="O17" s="181"/>
      <c r="P17" s="181"/>
      <c r="Q17" s="181"/>
      <c r="R17" s="181"/>
      <c r="S17" s="181"/>
      <c r="T17" s="181"/>
      <c r="U17" s="181"/>
      <c r="V17" s="181"/>
      <c r="W17" s="181"/>
    </row>
    <row r="18" spans="1:23" ht="21" x14ac:dyDescent="0.25">
      <c r="A18" s="181"/>
      <c r="B18" s="181"/>
      <c r="C18" s="181"/>
      <c r="D18" s="181"/>
      <c r="E18" s="181"/>
      <c r="F18" s="181"/>
      <c r="G18" s="181"/>
      <c r="H18" s="190"/>
      <c r="I18" s="186"/>
      <c r="J18" s="190"/>
      <c r="K18" s="197">
        <f t="shared" si="0"/>
        <v>0</v>
      </c>
      <c r="L18" s="186">
        <f t="shared" si="1"/>
        <v>0</v>
      </c>
      <c r="M18" s="188">
        <f t="shared" si="2"/>
        <v>0</v>
      </c>
      <c r="N18" s="198"/>
      <c r="O18" s="181"/>
      <c r="P18" s="181"/>
      <c r="Q18" s="181"/>
      <c r="R18" s="181"/>
      <c r="S18" s="181"/>
      <c r="T18" s="181"/>
      <c r="U18" s="181"/>
      <c r="V18" s="181"/>
      <c r="W18" s="181"/>
    </row>
    <row r="19" spans="1:23" ht="21" x14ac:dyDescent="0.25">
      <c r="A19" s="181"/>
      <c r="B19" s="181"/>
      <c r="C19" s="181"/>
      <c r="D19" s="181"/>
      <c r="E19" s="181"/>
      <c r="F19" s="181"/>
      <c r="G19" s="181"/>
      <c r="H19" s="190"/>
      <c r="I19" s="186"/>
      <c r="J19" s="190"/>
      <c r="K19" s="197">
        <f t="shared" si="0"/>
        <v>0</v>
      </c>
      <c r="L19" s="186">
        <f t="shared" si="1"/>
        <v>0</v>
      </c>
      <c r="M19" s="188">
        <f t="shared" si="2"/>
        <v>0</v>
      </c>
      <c r="N19" s="198"/>
      <c r="O19" s="181"/>
      <c r="P19" s="181"/>
      <c r="Q19" s="181"/>
      <c r="R19" s="181"/>
      <c r="S19" s="181"/>
      <c r="T19" s="181"/>
      <c r="U19" s="181"/>
      <c r="V19" s="181"/>
      <c r="W19" s="181"/>
    </row>
    <row r="20" spans="1:23" ht="21" x14ac:dyDescent="0.25">
      <c r="A20" s="181"/>
      <c r="B20" s="181"/>
      <c r="C20" s="181"/>
      <c r="D20" s="181"/>
      <c r="E20" s="181"/>
      <c r="F20" s="181"/>
      <c r="G20" s="181"/>
      <c r="H20" s="190"/>
      <c r="I20" s="186"/>
      <c r="J20" s="190"/>
      <c r="K20" s="197">
        <f t="shared" si="0"/>
        <v>0</v>
      </c>
      <c r="L20" s="186">
        <f t="shared" si="1"/>
        <v>0</v>
      </c>
      <c r="M20" s="188">
        <f t="shared" si="2"/>
        <v>0</v>
      </c>
      <c r="N20" s="198"/>
      <c r="O20" s="181"/>
      <c r="P20" s="181"/>
      <c r="Q20" s="181"/>
      <c r="R20" s="181"/>
      <c r="S20" s="181"/>
      <c r="T20" s="181"/>
      <c r="U20" s="181"/>
      <c r="V20" s="181"/>
      <c r="W20" s="181"/>
    </row>
    <row r="21" spans="1:23" ht="21" x14ac:dyDescent="0.25">
      <c r="A21" s="181"/>
      <c r="B21" s="181"/>
      <c r="C21" s="181"/>
      <c r="D21" s="181"/>
      <c r="E21" s="181"/>
      <c r="F21" s="181"/>
      <c r="G21" s="181"/>
      <c r="H21" s="190"/>
      <c r="I21" s="186"/>
      <c r="J21" s="190"/>
      <c r="K21" s="197">
        <f t="shared" si="0"/>
        <v>0</v>
      </c>
      <c r="L21" s="186">
        <f t="shared" si="1"/>
        <v>0</v>
      </c>
      <c r="M21" s="188">
        <f t="shared" si="2"/>
        <v>0</v>
      </c>
      <c r="N21" s="198"/>
      <c r="O21" s="181"/>
      <c r="P21" s="181"/>
      <c r="Q21" s="181"/>
      <c r="R21" s="181"/>
      <c r="S21" s="181"/>
      <c r="T21" s="181"/>
      <c r="U21" s="181"/>
      <c r="V21" s="181"/>
      <c r="W21" s="181"/>
    </row>
    <row r="22" spans="1:23" ht="21" x14ac:dyDescent="0.25">
      <c r="A22" s="181"/>
      <c r="B22" s="181"/>
      <c r="C22" s="181"/>
      <c r="D22" s="181"/>
      <c r="E22" s="181"/>
      <c r="F22" s="181"/>
      <c r="G22" s="181"/>
      <c r="H22" s="509"/>
      <c r="I22" s="510"/>
      <c r="J22" s="190"/>
      <c r="K22" s="197">
        <f t="shared" si="0"/>
        <v>0</v>
      </c>
      <c r="L22" s="186">
        <f t="shared" si="1"/>
        <v>0</v>
      </c>
      <c r="M22" s="188">
        <f t="shared" ref="M22:M31" si="3">IFERROR(K22/H22, 0)</f>
        <v>0</v>
      </c>
      <c r="N22" s="198"/>
      <c r="O22" s="181"/>
      <c r="P22" s="181"/>
      <c r="Q22" s="181"/>
      <c r="R22" s="181"/>
      <c r="S22" s="181"/>
      <c r="T22" s="181"/>
      <c r="U22" s="181"/>
      <c r="V22" s="181"/>
      <c r="W22" s="181"/>
    </row>
    <row r="23" spans="1:23" ht="21" x14ac:dyDescent="0.25">
      <c r="A23" s="181"/>
      <c r="B23" s="181"/>
      <c r="C23" s="181"/>
      <c r="D23" s="181"/>
      <c r="E23" s="181"/>
      <c r="F23" s="181"/>
      <c r="G23" s="181"/>
      <c r="H23" s="509"/>
      <c r="I23" s="510"/>
      <c r="J23" s="190"/>
      <c r="K23" s="197">
        <f t="shared" si="0"/>
        <v>0</v>
      </c>
      <c r="L23" s="186">
        <f t="shared" si="1"/>
        <v>0</v>
      </c>
      <c r="M23" s="188">
        <f t="shared" si="3"/>
        <v>0</v>
      </c>
      <c r="N23" s="198"/>
      <c r="O23" s="181"/>
      <c r="P23" s="181"/>
      <c r="Q23" s="181"/>
      <c r="R23" s="181"/>
      <c r="S23" s="181"/>
      <c r="T23" s="181"/>
      <c r="U23" s="181"/>
      <c r="V23" s="181"/>
      <c r="W23" s="181"/>
    </row>
    <row r="24" spans="1:23" ht="21" x14ac:dyDescent="0.25">
      <c r="A24" s="181"/>
      <c r="B24" s="181"/>
      <c r="C24" s="181"/>
      <c r="D24" s="181"/>
      <c r="E24" s="181"/>
      <c r="F24" s="181"/>
      <c r="G24" s="181"/>
      <c r="H24" s="509"/>
      <c r="I24" s="510"/>
      <c r="J24" s="190"/>
      <c r="K24" s="197">
        <f t="shared" si="0"/>
        <v>0</v>
      </c>
      <c r="L24" s="186">
        <f t="shared" si="1"/>
        <v>0</v>
      </c>
      <c r="M24" s="188">
        <f t="shared" si="3"/>
        <v>0</v>
      </c>
      <c r="N24" s="198"/>
      <c r="O24" s="181"/>
      <c r="P24" s="181"/>
      <c r="Q24" s="181"/>
      <c r="R24" s="181"/>
      <c r="S24" s="181"/>
      <c r="T24" s="181"/>
      <c r="U24" s="181"/>
      <c r="V24" s="181"/>
      <c r="W24" s="181"/>
    </row>
    <row r="25" spans="1:23" ht="21" x14ac:dyDescent="0.25">
      <c r="A25" s="181"/>
      <c r="B25" s="181"/>
      <c r="C25" s="181"/>
      <c r="D25" s="181"/>
      <c r="E25" s="181"/>
      <c r="F25" s="181"/>
      <c r="G25" s="181"/>
      <c r="H25" s="509"/>
      <c r="I25" s="510"/>
      <c r="J25" s="190"/>
      <c r="K25" s="197">
        <f t="shared" si="0"/>
        <v>0</v>
      </c>
      <c r="L25" s="186">
        <f t="shared" si="1"/>
        <v>0</v>
      </c>
      <c r="M25" s="188">
        <f t="shared" si="3"/>
        <v>0</v>
      </c>
      <c r="N25" s="198"/>
      <c r="O25" s="181"/>
      <c r="P25" s="181"/>
      <c r="Q25" s="181"/>
      <c r="R25" s="181"/>
      <c r="S25" s="181"/>
      <c r="T25" s="181"/>
      <c r="U25" s="181"/>
      <c r="V25" s="181"/>
      <c r="W25" s="181"/>
    </row>
    <row r="26" spans="1:23" ht="21" x14ac:dyDescent="0.25">
      <c r="A26" s="181"/>
      <c r="B26" s="181"/>
      <c r="C26" s="181"/>
      <c r="D26" s="181"/>
      <c r="E26" s="181"/>
      <c r="F26" s="181"/>
      <c r="G26" s="181"/>
      <c r="H26" s="509"/>
      <c r="I26" s="510"/>
      <c r="J26" s="190"/>
      <c r="K26" s="197">
        <f t="shared" si="0"/>
        <v>0</v>
      </c>
      <c r="L26" s="186">
        <f t="shared" si="1"/>
        <v>0</v>
      </c>
      <c r="M26" s="188">
        <f t="shared" si="3"/>
        <v>0</v>
      </c>
      <c r="N26" s="198"/>
      <c r="O26" s="181"/>
      <c r="P26" s="181"/>
      <c r="Q26" s="181"/>
      <c r="R26" s="181"/>
      <c r="S26" s="181"/>
      <c r="T26" s="181"/>
      <c r="U26" s="181"/>
      <c r="V26" s="181"/>
      <c r="W26" s="181"/>
    </row>
    <row r="27" spans="1:23" ht="21" x14ac:dyDescent="0.25">
      <c r="A27" s="181"/>
      <c r="B27" s="181"/>
      <c r="C27" s="181"/>
      <c r="D27" s="181"/>
      <c r="E27" s="181"/>
      <c r="F27" s="181"/>
      <c r="G27" s="181"/>
      <c r="H27" s="509"/>
      <c r="I27" s="510"/>
      <c r="J27" s="190"/>
      <c r="K27" s="197">
        <f t="shared" si="0"/>
        <v>0</v>
      </c>
      <c r="L27" s="186">
        <f t="shared" si="1"/>
        <v>0</v>
      </c>
      <c r="M27" s="188">
        <f t="shared" si="3"/>
        <v>0</v>
      </c>
      <c r="N27" s="198"/>
      <c r="O27" s="181"/>
      <c r="P27" s="181"/>
      <c r="Q27" s="181"/>
      <c r="R27" s="181"/>
      <c r="S27" s="181"/>
      <c r="T27" s="181"/>
      <c r="U27" s="181"/>
      <c r="V27" s="181"/>
      <c r="W27" s="181"/>
    </row>
    <row r="28" spans="1:23" ht="21" x14ac:dyDescent="0.25">
      <c r="A28" s="181"/>
      <c r="B28" s="181"/>
      <c r="C28" s="181"/>
      <c r="D28" s="181"/>
      <c r="E28" s="181"/>
      <c r="F28" s="181"/>
      <c r="G28" s="181"/>
      <c r="H28" s="509"/>
      <c r="I28" s="510"/>
      <c r="J28" s="190"/>
      <c r="K28" s="197">
        <f t="shared" si="0"/>
        <v>0</v>
      </c>
      <c r="L28" s="186">
        <f t="shared" si="1"/>
        <v>0</v>
      </c>
      <c r="M28" s="188">
        <f t="shared" si="3"/>
        <v>0</v>
      </c>
      <c r="N28" s="198"/>
      <c r="O28" s="181"/>
      <c r="P28" s="181"/>
      <c r="Q28" s="181"/>
      <c r="R28" s="181"/>
      <c r="S28" s="181"/>
      <c r="T28" s="181"/>
      <c r="U28" s="181"/>
      <c r="V28" s="181"/>
      <c r="W28" s="181"/>
    </row>
    <row r="29" spans="1:23" ht="21" x14ac:dyDescent="0.25">
      <c r="A29" s="181"/>
      <c r="B29" s="181"/>
      <c r="C29" s="181"/>
      <c r="D29" s="181"/>
      <c r="E29" s="181"/>
      <c r="F29" s="181"/>
      <c r="G29" s="181"/>
      <c r="H29" s="509"/>
      <c r="I29" s="510"/>
      <c r="J29" s="190"/>
      <c r="K29" s="197">
        <f t="shared" si="0"/>
        <v>0</v>
      </c>
      <c r="L29" s="186">
        <f t="shared" si="1"/>
        <v>0</v>
      </c>
      <c r="M29" s="188">
        <f t="shared" si="3"/>
        <v>0</v>
      </c>
      <c r="N29" s="198"/>
      <c r="O29" s="181"/>
      <c r="P29" s="181"/>
      <c r="Q29" s="181"/>
      <c r="R29" s="181"/>
      <c r="S29" s="181"/>
      <c r="T29" s="181"/>
      <c r="U29" s="181"/>
      <c r="V29" s="181"/>
      <c r="W29" s="181"/>
    </row>
    <row r="30" spans="1:23" ht="21" x14ac:dyDescent="0.25">
      <c r="A30" s="181"/>
      <c r="B30" s="181"/>
      <c r="C30" s="181"/>
      <c r="D30" s="181"/>
      <c r="E30" s="181"/>
      <c r="F30" s="181"/>
      <c r="G30" s="181"/>
      <c r="H30" s="509"/>
      <c r="I30" s="510"/>
      <c r="J30" s="190"/>
      <c r="K30" s="197">
        <f t="shared" si="0"/>
        <v>0</v>
      </c>
      <c r="L30" s="186">
        <f t="shared" si="1"/>
        <v>0</v>
      </c>
      <c r="M30" s="188">
        <f t="shared" si="3"/>
        <v>0</v>
      </c>
      <c r="N30" s="198"/>
      <c r="O30" s="181"/>
      <c r="P30" s="181"/>
      <c r="Q30" s="181"/>
      <c r="R30" s="181"/>
      <c r="S30" s="181"/>
      <c r="T30" s="181"/>
      <c r="U30" s="181"/>
      <c r="V30" s="181"/>
      <c r="W30" s="181"/>
    </row>
    <row r="31" spans="1:23" ht="21" x14ac:dyDescent="0.25">
      <c r="A31" s="181"/>
      <c r="B31" s="181"/>
      <c r="C31" s="181"/>
      <c r="D31" s="181"/>
      <c r="E31" s="181"/>
      <c r="F31" s="181"/>
      <c r="G31" s="181"/>
      <c r="H31" s="509"/>
      <c r="I31" s="510"/>
      <c r="J31" s="190"/>
      <c r="K31" s="197">
        <f t="shared" si="0"/>
        <v>0</v>
      </c>
      <c r="L31" s="186">
        <f t="shared" si="1"/>
        <v>0</v>
      </c>
      <c r="M31" s="188">
        <f t="shared" si="3"/>
        <v>0</v>
      </c>
      <c r="N31" s="198"/>
      <c r="O31" s="181"/>
      <c r="P31" s="181"/>
      <c r="Q31" s="181"/>
      <c r="R31" s="181"/>
      <c r="S31" s="181"/>
      <c r="T31" s="181"/>
      <c r="U31" s="181"/>
      <c r="V31" s="181"/>
      <c r="W31" s="181"/>
    </row>
    <row r="32" spans="1:23" ht="21" x14ac:dyDescent="0.25">
      <c r="A32" s="181"/>
      <c r="B32" s="181"/>
      <c r="C32" s="181"/>
      <c r="D32" s="181"/>
      <c r="E32" s="181"/>
      <c r="F32" s="181"/>
      <c r="G32" s="181"/>
      <c r="H32" s="509"/>
      <c r="I32" s="510"/>
      <c r="J32" s="190"/>
      <c r="K32" s="197">
        <f t="shared" si="0"/>
        <v>0</v>
      </c>
      <c r="L32" s="186">
        <f t="shared" si="1"/>
        <v>0</v>
      </c>
      <c r="M32" s="188">
        <f t="shared" ref="M32:M41" si="4">IFERROR(K32/H32, 0)</f>
        <v>0</v>
      </c>
      <c r="N32" s="198"/>
      <c r="O32" s="181"/>
      <c r="P32" s="181"/>
      <c r="Q32" s="181"/>
      <c r="R32" s="181"/>
      <c r="S32" s="181"/>
      <c r="T32" s="181"/>
      <c r="U32" s="181"/>
      <c r="V32" s="181"/>
      <c r="W32" s="181"/>
    </row>
    <row r="33" spans="1:23" ht="21" x14ac:dyDescent="0.25">
      <c r="A33" s="181"/>
      <c r="B33" s="181"/>
      <c r="C33" s="181"/>
      <c r="D33" s="181"/>
      <c r="E33" s="181"/>
      <c r="F33" s="181"/>
      <c r="G33" s="181"/>
      <c r="H33" s="509"/>
      <c r="I33" s="510"/>
      <c r="J33" s="190"/>
      <c r="K33" s="197">
        <f t="shared" si="0"/>
        <v>0</v>
      </c>
      <c r="L33" s="186">
        <f t="shared" si="1"/>
        <v>0</v>
      </c>
      <c r="M33" s="188">
        <f t="shared" si="4"/>
        <v>0</v>
      </c>
      <c r="N33" s="198"/>
      <c r="O33" s="181"/>
      <c r="P33" s="181"/>
      <c r="Q33" s="181"/>
      <c r="R33" s="181"/>
      <c r="S33" s="181"/>
      <c r="T33" s="181"/>
      <c r="U33" s="181"/>
      <c r="V33" s="181"/>
      <c r="W33" s="181"/>
    </row>
    <row r="34" spans="1:23" ht="21" x14ac:dyDescent="0.25">
      <c r="A34" s="181"/>
      <c r="B34" s="181"/>
      <c r="C34" s="181"/>
      <c r="D34" s="181"/>
      <c r="E34" s="181"/>
      <c r="F34" s="181"/>
      <c r="G34" s="181"/>
      <c r="H34" s="509"/>
      <c r="I34" s="510"/>
      <c r="J34" s="190"/>
      <c r="K34" s="197">
        <f t="shared" si="0"/>
        <v>0</v>
      </c>
      <c r="L34" s="186">
        <f t="shared" si="1"/>
        <v>0</v>
      </c>
      <c r="M34" s="188">
        <f t="shared" si="4"/>
        <v>0</v>
      </c>
      <c r="N34" s="198"/>
      <c r="O34" s="181"/>
      <c r="P34" s="181"/>
      <c r="Q34" s="181"/>
      <c r="R34" s="181"/>
      <c r="S34" s="181"/>
      <c r="T34" s="181"/>
      <c r="U34" s="181"/>
      <c r="V34" s="181"/>
      <c r="W34" s="181"/>
    </row>
    <row r="35" spans="1:23" ht="21" x14ac:dyDescent="0.25">
      <c r="A35" s="181"/>
      <c r="B35" s="181"/>
      <c r="C35" s="181"/>
      <c r="D35" s="181"/>
      <c r="E35" s="181"/>
      <c r="F35" s="181"/>
      <c r="G35" s="181"/>
      <c r="H35" s="509"/>
      <c r="I35" s="510"/>
      <c r="J35" s="190"/>
      <c r="K35" s="197">
        <f t="shared" si="0"/>
        <v>0</v>
      </c>
      <c r="L35" s="186">
        <f t="shared" si="1"/>
        <v>0</v>
      </c>
      <c r="M35" s="188">
        <f t="shared" si="4"/>
        <v>0</v>
      </c>
      <c r="N35" s="198"/>
      <c r="O35" s="181"/>
      <c r="P35" s="181"/>
      <c r="Q35" s="181"/>
      <c r="R35" s="181"/>
      <c r="S35" s="181"/>
      <c r="T35" s="181"/>
      <c r="U35" s="181"/>
      <c r="V35" s="181"/>
      <c r="W35" s="181"/>
    </row>
    <row r="36" spans="1:23" ht="21" x14ac:dyDescent="0.25">
      <c r="A36" s="181"/>
      <c r="B36" s="181"/>
      <c r="C36" s="181"/>
      <c r="D36" s="181"/>
      <c r="E36" s="181"/>
      <c r="F36" s="181"/>
      <c r="G36" s="181"/>
      <c r="H36" s="509"/>
      <c r="I36" s="510"/>
      <c r="J36" s="190"/>
      <c r="K36" s="197">
        <f t="shared" si="0"/>
        <v>0</v>
      </c>
      <c r="L36" s="186">
        <f t="shared" si="1"/>
        <v>0</v>
      </c>
      <c r="M36" s="188">
        <f t="shared" si="4"/>
        <v>0</v>
      </c>
      <c r="N36" s="198"/>
      <c r="O36" s="181"/>
      <c r="P36" s="181"/>
      <c r="Q36" s="181"/>
      <c r="R36" s="181"/>
      <c r="S36" s="181"/>
      <c r="T36" s="181"/>
      <c r="U36" s="181"/>
      <c r="V36" s="181"/>
      <c r="W36" s="181"/>
    </row>
    <row r="37" spans="1:23" ht="21" x14ac:dyDescent="0.25">
      <c r="A37" s="181"/>
      <c r="B37" s="181"/>
      <c r="C37" s="181"/>
      <c r="D37" s="181"/>
      <c r="E37" s="181"/>
      <c r="F37" s="181"/>
      <c r="G37" s="181"/>
      <c r="H37" s="509"/>
      <c r="I37" s="510"/>
      <c r="J37" s="190"/>
      <c r="K37" s="197">
        <f t="shared" si="0"/>
        <v>0</v>
      </c>
      <c r="L37" s="186">
        <f t="shared" si="1"/>
        <v>0</v>
      </c>
      <c r="M37" s="188">
        <f t="shared" si="4"/>
        <v>0</v>
      </c>
      <c r="N37" s="198"/>
      <c r="O37" s="181"/>
      <c r="P37" s="181"/>
      <c r="Q37" s="181"/>
      <c r="R37" s="181"/>
      <c r="S37" s="181"/>
      <c r="T37" s="181"/>
      <c r="U37" s="181"/>
      <c r="V37" s="181"/>
      <c r="W37" s="181"/>
    </row>
    <row r="38" spans="1:23" ht="21" x14ac:dyDescent="0.25">
      <c r="A38" s="181"/>
      <c r="B38" s="181"/>
      <c r="C38" s="181"/>
      <c r="D38" s="181"/>
      <c r="E38" s="181"/>
      <c r="F38" s="181"/>
      <c r="G38" s="181"/>
      <c r="H38" s="509"/>
      <c r="I38" s="510"/>
      <c r="J38" s="190"/>
      <c r="K38" s="197">
        <f t="shared" si="0"/>
        <v>0</v>
      </c>
      <c r="L38" s="186">
        <f t="shared" si="1"/>
        <v>0</v>
      </c>
      <c r="M38" s="188">
        <f t="shared" si="4"/>
        <v>0</v>
      </c>
      <c r="N38" s="198"/>
      <c r="O38" s="181"/>
      <c r="P38" s="181"/>
      <c r="Q38" s="181"/>
      <c r="R38" s="181"/>
      <c r="S38" s="181"/>
      <c r="T38" s="181"/>
      <c r="U38" s="181"/>
      <c r="V38" s="181"/>
      <c r="W38" s="181"/>
    </row>
    <row r="39" spans="1:23" ht="21" x14ac:dyDescent="0.25">
      <c r="A39" s="181"/>
      <c r="B39" s="181"/>
      <c r="C39" s="181"/>
      <c r="D39" s="181"/>
      <c r="E39" s="181"/>
      <c r="F39" s="181"/>
      <c r="G39" s="181"/>
      <c r="H39" s="509"/>
      <c r="I39" s="510"/>
      <c r="J39" s="190"/>
      <c r="K39" s="197">
        <f t="shared" si="0"/>
        <v>0</v>
      </c>
      <c r="L39" s="186">
        <f t="shared" si="1"/>
        <v>0</v>
      </c>
      <c r="M39" s="188">
        <f t="shared" si="4"/>
        <v>0</v>
      </c>
      <c r="N39" s="198"/>
      <c r="O39" s="181"/>
      <c r="P39" s="181"/>
      <c r="Q39" s="181"/>
      <c r="R39" s="181"/>
      <c r="S39" s="181"/>
      <c r="T39" s="181"/>
      <c r="U39" s="181"/>
      <c r="V39" s="181"/>
      <c r="W39" s="181"/>
    </row>
    <row r="40" spans="1:23" ht="21" x14ac:dyDescent="0.25">
      <c r="A40" s="181"/>
      <c r="B40" s="181"/>
      <c r="C40" s="181"/>
      <c r="D40" s="181"/>
      <c r="E40" s="181"/>
      <c r="F40" s="181"/>
      <c r="G40" s="181"/>
      <c r="H40" s="509"/>
      <c r="I40" s="510"/>
      <c r="J40" s="190"/>
      <c r="K40" s="197">
        <f t="shared" si="0"/>
        <v>0</v>
      </c>
      <c r="L40" s="186">
        <f t="shared" si="1"/>
        <v>0</v>
      </c>
      <c r="M40" s="188">
        <f t="shared" si="4"/>
        <v>0</v>
      </c>
      <c r="N40" s="198"/>
      <c r="O40" s="181"/>
      <c r="P40" s="181"/>
      <c r="Q40" s="181"/>
      <c r="R40" s="181"/>
      <c r="S40" s="181"/>
      <c r="T40" s="181"/>
      <c r="U40" s="181"/>
      <c r="V40" s="181"/>
      <c r="W40" s="181"/>
    </row>
    <row r="41" spans="1:23" ht="21" x14ac:dyDescent="0.25">
      <c r="A41" s="181"/>
      <c r="B41" s="181"/>
      <c r="C41" s="181"/>
      <c r="D41" s="181"/>
      <c r="E41" s="181"/>
      <c r="F41" s="181"/>
      <c r="G41" s="181"/>
      <c r="H41" s="509"/>
      <c r="I41" s="510"/>
      <c r="J41" s="190"/>
      <c r="K41" s="197">
        <f t="shared" si="0"/>
        <v>0</v>
      </c>
      <c r="L41" s="186">
        <f t="shared" si="1"/>
        <v>0</v>
      </c>
      <c r="M41" s="188">
        <f t="shared" si="4"/>
        <v>0</v>
      </c>
      <c r="N41" s="198"/>
      <c r="O41" s="181"/>
      <c r="P41" s="181"/>
      <c r="Q41" s="181"/>
      <c r="R41" s="181"/>
      <c r="S41" s="181"/>
      <c r="T41" s="181"/>
      <c r="U41" s="181"/>
      <c r="V41" s="181"/>
      <c r="W41" s="181"/>
    </row>
    <row r="42" spans="1:23" ht="21" x14ac:dyDescent="0.25">
      <c r="A42" s="181"/>
      <c r="B42" s="181"/>
      <c r="C42" s="181"/>
      <c r="D42" s="181"/>
      <c r="E42" s="181"/>
      <c r="F42" s="181"/>
      <c r="G42" s="181"/>
      <c r="H42" s="190"/>
      <c r="I42" s="186"/>
      <c r="J42" s="190"/>
      <c r="K42" s="197">
        <f t="shared" si="0"/>
        <v>0</v>
      </c>
      <c r="L42" s="186">
        <f t="shared" si="1"/>
        <v>0</v>
      </c>
      <c r="M42" s="188">
        <f t="shared" si="2"/>
        <v>0</v>
      </c>
      <c r="N42" s="198"/>
      <c r="O42" s="181"/>
      <c r="P42" s="181"/>
      <c r="Q42" s="181"/>
      <c r="R42" s="181"/>
      <c r="S42" s="181"/>
      <c r="T42" s="181"/>
      <c r="U42" s="181"/>
      <c r="V42" s="181"/>
      <c r="W42" s="181"/>
    </row>
    <row r="43" spans="1:23" ht="21" x14ac:dyDescent="0.25">
      <c r="A43" s="181"/>
      <c r="B43" s="181"/>
      <c r="C43" s="181"/>
      <c r="D43" s="181"/>
      <c r="E43" s="181"/>
      <c r="F43" s="181"/>
      <c r="G43" s="181"/>
      <c r="H43" s="190"/>
      <c r="I43" s="186"/>
      <c r="J43" s="190"/>
      <c r="K43" s="197">
        <f t="shared" si="0"/>
        <v>0</v>
      </c>
      <c r="L43" s="186">
        <f t="shared" si="1"/>
        <v>0</v>
      </c>
      <c r="M43" s="188">
        <f t="shared" si="2"/>
        <v>0</v>
      </c>
      <c r="N43" s="198"/>
      <c r="O43" s="181"/>
      <c r="P43" s="181"/>
      <c r="Q43" s="181"/>
      <c r="R43" s="181"/>
      <c r="S43" s="181"/>
      <c r="T43" s="181"/>
      <c r="U43" s="181"/>
      <c r="V43" s="181"/>
      <c r="W43" s="181"/>
    </row>
    <row r="44" spans="1:23" ht="21" x14ac:dyDescent="0.25">
      <c r="A44" s="181"/>
      <c r="B44" s="181"/>
      <c r="C44" s="181"/>
      <c r="D44" s="181"/>
      <c r="E44" s="181"/>
      <c r="F44" s="181"/>
      <c r="G44" s="181"/>
      <c r="H44" s="190"/>
      <c r="I44" s="186"/>
      <c r="J44" s="190"/>
      <c r="K44" s="197">
        <f t="shared" si="0"/>
        <v>0</v>
      </c>
      <c r="L44" s="186">
        <f t="shared" si="1"/>
        <v>0</v>
      </c>
      <c r="M44" s="188">
        <f t="shared" si="2"/>
        <v>0</v>
      </c>
      <c r="N44" s="198"/>
      <c r="O44" s="181"/>
      <c r="P44" s="181"/>
      <c r="Q44" s="181"/>
      <c r="R44" s="181"/>
      <c r="S44" s="181"/>
      <c r="T44" s="181"/>
      <c r="U44" s="181"/>
      <c r="V44" s="181"/>
      <c r="W44" s="181"/>
    </row>
    <row r="45" spans="1:23" ht="21" x14ac:dyDescent="0.25">
      <c r="A45" s="181"/>
      <c r="B45" s="181"/>
      <c r="C45" s="181"/>
      <c r="D45" s="181"/>
      <c r="E45" s="181"/>
      <c r="F45" s="181"/>
      <c r="G45" s="181"/>
      <c r="H45" s="190"/>
      <c r="I45" s="186"/>
      <c r="J45" s="190"/>
      <c r="K45" s="197">
        <f t="shared" si="0"/>
        <v>0</v>
      </c>
      <c r="L45" s="186">
        <f t="shared" si="1"/>
        <v>0</v>
      </c>
      <c r="M45" s="188">
        <f t="shared" si="2"/>
        <v>0</v>
      </c>
      <c r="N45" s="198"/>
      <c r="O45" s="181"/>
      <c r="P45" s="181"/>
      <c r="Q45" s="181"/>
      <c r="R45" s="181"/>
      <c r="S45" s="181"/>
      <c r="T45" s="181"/>
      <c r="U45" s="181"/>
      <c r="V45" s="181"/>
      <c r="W45" s="181"/>
    </row>
    <row r="46" spans="1:23" ht="21" x14ac:dyDescent="0.25">
      <c r="A46" s="181"/>
      <c r="B46" s="181"/>
      <c r="C46" s="181"/>
      <c r="D46" s="181"/>
      <c r="E46" s="181"/>
      <c r="F46" s="181"/>
      <c r="G46" s="181"/>
      <c r="H46" s="190"/>
      <c r="I46" s="186"/>
      <c r="J46" s="190"/>
      <c r="K46" s="197">
        <f t="shared" si="0"/>
        <v>0</v>
      </c>
      <c r="L46" s="186">
        <f t="shared" si="1"/>
        <v>0</v>
      </c>
      <c r="M46" s="188">
        <f t="shared" si="2"/>
        <v>0</v>
      </c>
      <c r="N46" s="198"/>
      <c r="O46" s="181"/>
      <c r="P46" s="181"/>
      <c r="Q46" s="181"/>
      <c r="R46" s="181"/>
      <c r="S46" s="181"/>
      <c r="T46" s="181"/>
      <c r="U46" s="181"/>
      <c r="V46" s="181"/>
      <c r="W46" s="181"/>
    </row>
    <row r="47" spans="1:23" ht="21" x14ac:dyDescent="0.25">
      <c r="A47" s="181"/>
      <c r="B47" s="181"/>
      <c r="C47" s="181"/>
      <c r="D47" s="181"/>
      <c r="E47" s="181"/>
      <c r="F47" s="181"/>
      <c r="G47" s="181"/>
      <c r="H47" s="190"/>
      <c r="I47" s="186"/>
      <c r="J47" s="190"/>
      <c r="K47" s="197">
        <f t="shared" si="0"/>
        <v>0</v>
      </c>
      <c r="L47" s="186">
        <f t="shared" si="1"/>
        <v>0</v>
      </c>
      <c r="M47" s="188">
        <f t="shared" si="2"/>
        <v>0</v>
      </c>
      <c r="N47" s="198"/>
      <c r="O47" s="181"/>
      <c r="P47" s="181"/>
      <c r="Q47" s="181"/>
      <c r="R47" s="181"/>
      <c r="S47" s="181"/>
      <c r="T47" s="181"/>
      <c r="U47" s="181"/>
      <c r="V47" s="181"/>
      <c r="W47" s="181"/>
    </row>
    <row r="48" spans="1:23" ht="21" x14ac:dyDescent="0.25">
      <c r="A48" s="181"/>
      <c r="B48" s="181"/>
      <c r="C48" s="181"/>
      <c r="D48" s="181"/>
      <c r="E48" s="181"/>
      <c r="F48" s="181"/>
      <c r="G48" s="181"/>
      <c r="H48" s="190"/>
      <c r="I48" s="186"/>
      <c r="J48" s="190"/>
      <c r="K48" s="197">
        <f t="shared" si="0"/>
        <v>0</v>
      </c>
      <c r="L48" s="186">
        <f t="shared" si="1"/>
        <v>0</v>
      </c>
      <c r="M48" s="188">
        <f t="shared" si="2"/>
        <v>0</v>
      </c>
      <c r="N48" s="198"/>
      <c r="O48" s="181"/>
      <c r="P48" s="181"/>
      <c r="Q48" s="181"/>
      <c r="R48" s="181"/>
      <c r="S48" s="181"/>
      <c r="T48" s="181"/>
      <c r="U48" s="181"/>
      <c r="V48" s="181"/>
      <c r="W48" s="181"/>
    </row>
    <row r="49" spans="1:23" ht="21" x14ac:dyDescent="0.25">
      <c r="A49" s="181"/>
      <c r="B49" s="181"/>
      <c r="C49" s="181"/>
      <c r="D49" s="181"/>
      <c r="E49" s="181"/>
      <c r="F49" s="181"/>
      <c r="G49" s="181"/>
      <c r="H49" s="190"/>
      <c r="I49" s="186"/>
      <c r="J49" s="190"/>
      <c r="K49" s="197">
        <f t="shared" si="0"/>
        <v>0</v>
      </c>
      <c r="L49" s="186">
        <f t="shared" si="1"/>
        <v>0</v>
      </c>
      <c r="M49" s="188">
        <f t="shared" si="2"/>
        <v>0</v>
      </c>
      <c r="N49" s="198"/>
      <c r="O49" s="181"/>
      <c r="P49" s="181"/>
      <c r="Q49" s="181"/>
      <c r="R49" s="181"/>
      <c r="S49" s="181"/>
      <c r="T49" s="181"/>
      <c r="U49" s="181"/>
      <c r="V49" s="181"/>
      <c r="W49" s="181"/>
    </row>
    <row r="50" spans="1:23" ht="21" x14ac:dyDescent="0.25">
      <c r="A50" s="181"/>
      <c r="B50" s="181"/>
      <c r="C50" s="181"/>
      <c r="D50" s="181"/>
      <c r="E50" s="181"/>
      <c r="F50" s="181"/>
      <c r="G50" s="181"/>
      <c r="H50" s="190"/>
      <c r="I50" s="186"/>
      <c r="J50" s="190"/>
      <c r="K50" s="197">
        <f t="shared" si="0"/>
        <v>0</v>
      </c>
      <c r="L50" s="186">
        <f t="shared" si="1"/>
        <v>0</v>
      </c>
      <c r="M50" s="188">
        <f t="shared" si="2"/>
        <v>0</v>
      </c>
      <c r="N50" s="198"/>
      <c r="O50" s="181"/>
      <c r="P50" s="181"/>
      <c r="Q50" s="181"/>
      <c r="R50" s="181"/>
      <c r="S50" s="181"/>
      <c r="T50" s="181"/>
      <c r="U50" s="181"/>
      <c r="V50" s="181"/>
      <c r="W50" s="181"/>
    </row>
  </sheetData>
  <sheetProtection formatColumns="0" formatRows="0" autoFilter="0"/>
  <dataConsolidate/>
  <mergeCells count="16">
    <mergeCell ref="A1:M1"/>
    <mergeCell ref="A2:I2"/>
    <mergeCell ref="A3:I3"/>
    <mergeCell ref="A4:I4"/>
    <mergeCell ref="A5:I5"/>
    <mergeCell ref="A6:I6"/>
    <mergeCell ref="L2:M2"/>
    <mergeCell ref="L3:M3"/>
    <mergeCell ref="L4:M4"/>
    <mergeCell ref="L5:M5"/>
    <mergeCell ref="L6:M6"/>
    <mergeCell ref="J2:K2"/>
    <mergeCell ref="J3:K3"/>
    <mergeCell ref="J4:K4"/>
    <mergeCell ref="J5:K5"/>
    <mergeCell ref="J6:K6"/>
  </mergeCells>
  <conditionalFormatting sqref="J8">
    <cfRule type="cellIs" dxfId="189" priority="4" operator="notEqual">
      <formula>0</formula>
    </cfRule>
  </conditionalFormatting>
  <conditionalFormatting sqref="M8">
    <cfRule type="cellIs" dxfId="188" priority="1" operator="equal">
      <formula>1</formula>
    </cfRule>
  </conditionalFormatting>
  <conditionalFormatting sqref="J10:J50">
    <cfRule type="cellIs" dxfId="187" priority="5" stopIfTrue="1" operator="notEqual">
      <formula>0</formula>
    </cfRule>
  </conditionalFormatting>
  <conditionalFormatting sqref="M10:M50">
    <cfRule type="cellIs" dxfId="186" priority="6" stopIfTrue="1" operator="equal">
      <formula>1</formula>
    </cfRule>
  </conditionalFormatting>
  <dataValidations count="9">
    <dataValidation allowBlank="1" showErrorMessage="1" sqref="L3:M3 L6:M6" xr:uid="{00000000-0002-0000-0B00-000000000000}"/>
    <dataValidation type="list" allowBlank="1" showInputMessage="1" showErrorMessage="1" sqref="G10:G50" xr:uid="{00000000-0002-0000-0B00-000001000000}">
      <formula1>"Cash Match, In-kind Match"</formula1>
    </dataValidation>
    <dataValidation type="list" allowBlank="1" showInputMessage="1" showErrorMessage="1" sqref="E10:E50" xr:uid="{00000000-0002-0000-0B00-000002000000}">
      <formula1>DD_PL_SolutionArea</formula1>
    </dataValidation>
    <dataValidation type="list" allowBlank="1" showInputMessage="1" showErrorMessage="1" sqref="B10:B50" xr:uid="{00000000-0002-0000-0B00-000003000000}">
      <formula1>"Direct,Subaward"</formula1>
    </dataValidation>
    <dataValidation type="whole" operator="greaterThan" allowBlank="1" showInputMessage="1" showErrorMessage="1" errorTitle="TOTAL BUDGETED MATCH" error="Enter the Match Cost for this project, rounded DOWN to the nearest dollar." sqref="H10:H50" xr:uid="{00000000-0002-0000-0B00-000004000000}">
      <formula1>0</formula1>
    </dataValidation>
    <dataValidation type="list" allowBlank="1" showInputMessage="1" showErrorMessage="1" sqref="A10:A50" xr:uid="{00000000-0002-0000-0B00-000005000000}">
      <formula1>"A,B,C,D,E,F,G,H,I,J,K,L,M,N,O,P,Q,R,S,T,U,V,W,X,Y,Z"</formula1>
    </dataValidation>
    <dataValidation type="whole" operator="lessThanOrEqual" allowBlank="1" showInputMessage="1" showErrorMessage="1" errorTitle="CURRENT MATCH" error="Enter the Current Match for this project to the nearest dollar." sqref="J10:J50" xr:uid="{00000000-0002-0000-0B00-000006000000}">
      <formula1>H10-I10</formula1>
    </dataValidation>
    <dataValidation type="list" allowBlank="1" showInputMessage="1" showErrorMessage="1" sqref="F10:F50" xr:uid="{00000000-0002-0000-0B00-000007000000}">
      <formula1>INDIRECT(VLOOKUP(E10,DD_PL_SubCat_Lookup,2,0))</formula1>
    </dataValidation>
    <dataValidation type="list" allowBlank="1" showInputMessage="1" showErrorMessage="1" sqref="L2:M2" xr:uid="{00000000-0002-0000-0B00-000008000000}">
      <formula1>"Application, Modification, Advance, Reimbursement, Final Reimbursement"</formula1>
    </dataValidation>
  </dataValidations>
  <printOptions horizontalCentered="1"/>
  <pageMargins left="0.15" right="0.15" top="0.5" bottom="0.5" header="0.15" footer="0.15"/>
  <pageSetup scale="39"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CC">
    <tabColor theme="5" tint="-0.249977111117893"/>
    <pageSetUpPr fitToPage="1"/>
  </sheetPr>
  <dimension ref="A1:W30"/>
  <sheetViews>
    <sheetView showGridLines="0" showZeros="0" zoomScale="65" zoomScaleNormal="65" zoomScaleSheetLayoutView="50" workbookViewId="0">
      <pane ySplit="9" topLeftCell="A10" activePane="bottomLeft" state="frozen"/>
      <selection sqref="A1:Q1"/>
      <selection pane="bottomLeft" sqref="A1:Q1"/>
    </sheetView>
  </sheetViews>
  <sheetFormatPr defaultColWidth="9.109375" defaultRowHeight="13.2" x14ac:dyDescent="0.25"/>
  <cols>
    <col min="1" max="1" width="12.6640625" customWidth="1"/>
    <col min="2" max="2" width="33.44140625" customWidth="1"/>
    <col min="3" max="3" width="44.6640625" customWidth="1"/>
    <col min="4" max="4" width="29.6640625" customWidth="1"/>
    <col min="5" max="5" width="24.109375" customWidth="1"/>
    <col min="6" max="6" width="25.5546875" customWidth="1"/>
    <col min="7" max="7" width="21.6640625" customWidth="1"/>
    <col min="8" max="8" width="25.6640625" customWidth="1"/>
    <col min="9" max="9" width="19.6640625" customWidth="1"/>
    <col min="10" max="10" width="17.33203125" customWidth="1"/>
    <col min="11" max="11" width="25.6640625" customWidth="1"/>
    <col min="12" max="12" width="20.6640625" customWidth="1"/>
    <col min="13" max="13" width="24.6640625" customWidth="1"/>
    <col min="14" max="22" width="18.88671875" hidden="1" customWidth="1"/>
    <col min="23" max="23" width="20.109375" hidden="1" customWidth="1"/>
  </cols>
  <sheetData>
    <row r="1" spans="1:23" ht="35.1" customHeight="1" x14ac:dyDescent="0.25">
      <c r="A1" s="789" t="s">
        <v>412</v>
      </c>
      <c r="B1" s="789"/>
      <c r="C1" s="789"/>
      <c r="D1" s="789"/>
      <c r="E1" s="789"/>
      <c r="F1" s="789"/>
      <c r="G1" s="789"/>
      <c r="H1" s="789"/>
      <c r="I1" s="789"/>
      <c r="J1" s="789"/>
      <c r="K1" s="789"/>
      <c r="L1" s="789"/>
      <c r="M1" s="789"/>
      <c r="N1" s="470"/>
      <c r="O1" s="470"/>
      <c r="P1" s="470"/>
      <c r="Q1" s="470"/>
      <c r="R1" s="86"/>
      <c r="S1" s="66"/>
      <c r="T1" s="66"/>
      <c r="U1" s="66"/>
      <c r="V1" s="66"/>
      <c r="W1" s="66"/>
    </row>
    <row r="2" spans="1:23" ht="30" customHeight="1" x14ac:dyDescent="0.35">
      <c r="A2" s="685">
        <f>Facesheet!$C$6</f>
        <v>0</v>
      </c>
      <c r="B2" s="685"/>
      <c r="C2" s="685"/>
      <c r="D2" s="685"/>
      <c r="E2" s="685"/>
      <c r="F2" s="685"/>
      <c r="G2" s="685"/>
      <c r="H2" s="685"/>
      <c r="I2" s="686"/>
      <c r="J2" s="696" t="s">
        <v>5</v>
      </c>
      <c r="K2" s="696"/>
      <c r="L2" s="791"/>
      <c r="M2" s="792"/>
      <c r="N2" s="66"/>
      <c r="O2" s="66"/>
      <c r="P2" s="66"/>
      <c r="Q2" s="66"/>
      <c r="R2" s="66"/>
      <c r="S2" s="66"/>
      <c r="T2" s="66"/>
      <c r="U2" s="66"/>
      <c r="V2" s="66"/>
      <c r="W2" s="66"/>
    </row>
    <row r="3" spans="1:23" ht="30" customHeight="1" x14ac:dyDescent="0.4">
      <c r="A3" s="783">
        <f>Facesheet!$F$2</f>
        <v>0</v>
      </c>
      <c r="B3" s="783"/>
      <c r="C3" s="783"/>
      <c r="D3" s="783"/>
      <c r="E3" s="783"/>
      <c r="F3" s="783"/>
      <c r="G3" s="783"/>
      <c r="H3" s="783"/>
      <c r="I3" s="783"/>
      <c r="J3" s="698" t="s">
        <v>626</v>
      </c>
      <c r="K3" s="767"/>
      <c r="L3" s="791"/>
      <c r="M3" s="792"/>
      <c r="N3" s="66"/>
      <c r="O3" s="66"/>
      <c r="P3" s="66"/>
      <c r="Q3" s="66"/>
      <c r="R3" s="66"/>
      <c r="S3" s="66"/>
      <c r="T3" s="66"/>
      <c r="U3" s="66"/>
      <c r="V3" s="66"/>
      <c r="W3" s="66"/>
    </row>
    <row r="4" spans="1:23" ht="30" customHeight="1" x14ac:dyDescent="0.25">
      <c r="A4" s="708" t="str">
        <f>Facesheet!$J$2</f>
        <v>2022-0005</v>
      </c>
      <c r="B4" s="796"/>
      <c r="C4" s="796"/>
      <c r="D4" s="796"/>
      <c r="E4" s="796"/>
      <c r="F4" s="796"/>
      <c r="G4" s="796"/>
      <c r="H4" s="796"/>
      <c r="I4" s="797"/>
      <c r="J4" s="718" t="s">
        <v>216</v>
      </c>
      <c r="K4" s="718"/>
      <c r="L4" s="793">
        <f>Facesheet!$H$12</f>
        <v>44743</v>
      </c>
      <c r="M4" s="794"/>
      <c r="N4" s="66"/>
      <c r="O4" s="66"/>
      <c r="P4" s="66"/>
      <c r="Q4" s="66"/>
      <c r="R4" s="66"/>
      <c r="S4" s="66"/>
      <c r="T4" s="66"/>
      <c r="U4" s="66"/>
      <c r="V4" s="66"/>
      <c r="W4" s="66"/>
    </row>
    <row r="5" spans="1:23" ht="30" customHeight="1" x14ac:dyDescent="0.25">
      <c r="A5" s="731"/>
      <c r="B5" s="731"/>
      <c r="C5" s="731"/>
      <c r="D5" s="731"/>
      <c r="E5" s="731"/>
      <c r="F5" s="731"/>
      <c r="G5" s="731"/>
      <c r="H5" s="731"/>
      <c r="I5" s="732"/>
      <c r="J5" s="718" t="s">
        <v>217</v>
      </c>
      <c r="K5" s="718"/>
      <c r="L5" s="795">
        <f>Facesheet!$J$12</f>
        <v>45473</v>
      </c>
      <c r="M5" s="795"/>
      <c r="N5" s="66"/>
      <c r="O5" s="66"/>
      <c r="P5" s="66"/>
      <c r="Q5" s="66"/>
      <c r="R5" s="66"/>
      <c r="S5" s="66"/>
      <c r="T5" s="66"/>
      <c r="U5" s="66"/>
      <c r="V5" s="66"/>
      <c r="W5" s="66"/>
    </row>
    <row r="6" spans="1:23" ht="30" customHeight="1" x14ac:dyDescent="0.25">
      <c r="A6" s="731"/>
      <c r="B6" s="731"/>
      <c r="C6" s="731"/>
      <c r="D6" s="731"/>
      <c r="E6" s="731"/>
      <c r="F6" s="731"/>
      <c r="G6" s="731"/>
      <c r="H6" s="731"/>
      <c r="I6" s="732"/>
      <c r="J6" s="716" t="s">
        <v>471</v>
      </c>
      <c r="K6" s="716"/>
      <c r="L6" s="790"/>
      <c r="M6" s="790"/>
      <c r="N6" s="66"/>
      <c r="O6" s="66"/>
      <c r="P6" s="66"/>
      <c r="Q6" s="66"/>
      <c r="R6" s="66"/>
      <c r="S6" s="66"/>
      <c r="T6" s="66"/>
      <c r="U6" s="66"/>
      <c r="V6" s="66"/>
      <c r="W6" s="66"/>
    </row>
    <row r="7" spans="1:23" ht="50.1" customHeight="1" x14ac:dyDescent="0.25">
      <c r="A7" s="471" t="s">
        <v>25</v>
      </c>
      <c r="B7" s="472" t="s">
        <v>266</v>
      </c>
      <c r="C7" s="473" t="s">
        <v>267</v>
      </c>
      <c r="D7" s="473" t="s">
        <v>92</v>
      </c>
      <c r="E7" s="473" t="s">
        <v>242</v>
      </c>
      <c r="F7" s="473" t="s">
        <v>207</v>
      </c>
      <c r="G7" s="473" t="s">
        <v>239</v>
      </c>
      <c r="H7" s="473" t="s">
        <v>330</v>
      </c>
      <c r="I7" s="473" t="s">
        <v>246</v>
      </c>
      <c r="J7" s="473" t="s">
        <v>245</v>
      </c>
      <c r="K7" s="473" t="s">
        <v>268</v>
      </c>
      <c r="L7" s="472" t="s">
        <v>93</v>
      </c>
      <c r="M7" s="472" t="s">
        <v>71</v>
      </c>
      <c r="N7" s="305" t="s">
        <v>439</v>
      </c>
      <c r="O7" s="305" t="s">
        <v>440</v>
      </c>
      <c r="P7" s="305" t="s">
        <v>441</v>
      </c>
      <c r="Q7" s="305" t="s">
        <v>442</v>
      </c>
      <c r="R7" s="305" t="s">
        <v>443</v>
      </c>
      <c r="S7" s="305" t="s">
        <v>444</v>
      </c>
      <c r="T7" s="305" t="s">
        <v>445</v>
      </c>
      <c r="U7" s="305" t="s">
        <v>446</v>
      </c>
      <c r="V7" s="305" t="s">
        <v>447</v>
      </c>
      <c r="W7" s="305" t="s">
        <v>448</v>
      </c>
    </row>
    <row r="8" spans="1:23" ht="21" x14ac:dyDescent="0.35">
      <c r="A8" s="474">
        <v>0</v>
      </c>
      <c r="B8" s="474"/>
      <c r="C8" s="475"/>
      <c r="D8" s="475"/>
      <c r="E8" s="476">
        <v>0</v>
      </c>
      <c r="F8" s="477">
        <v>0</v>
      </c>
      <c r="G8" s="477">
        <v>0</v>
      </c>
      <c r="H8" s="475"/>
      <c r="I8" s="475"/>
      <c r="J8" s="478"/>
      <c r="K8" s="478"/>
      <c r="L8" s="479">
        <f>SUM(RangeFee)</f>
        <v>0</v>
      </c>
      <c r="M8" s="479">
        <f>SUM(RangeCost)</f>
        <v>0</v>
      </c>
      <c r="N8" s="306"/>
      <c r="O8" s="306"/>
      <c r="P8" s="306"/>
      <c r="Q8" s="306"/>
      <c r="R8" s="306"/>
      <c r="S8" s="306"/>
      <c r="T8" s="306"/>
      <c r="U8" s="306"/>
      <c r="V8" s="306"/>
      <c r="W8" s="306"/>
    </row>
    <row r="9" spans="1:23" ht="0.15" customHeight="1" x14ac:dyDescent="0.25">
      <c r="A9" s="308">
        <v>0</v>
      </c>
      <c r="B9" s="308">
        <v>0</v>
      </c>
      <c r="C9" s="308">
        <v>0</v>
      </c>
      <c r="D9" s="308">
        <v>0</v>
      </c>
      <c r="E9" s="271">
        <v>0</v>
      </c>
      <c r="F9" s="271">
        <v>0</v>
      </c>
      <c r="G9" s="271">
        <v>0</v>
      </c>
      <c r="H9" s="259">
        <v>0</v>
      </c>
      <c r="I9" s="259">
        <v>0</v>
      </c>
      <c r="J9" s="259">
        <v>0</v>
      </c>
      <c r="K9" s="308">
        <v>0</v>
      </c>
      <c r="L9" s="309">
        <v>0</v>
      </c>
      <c r="M9" s="309">
        <v>0</v>
      </c>
      <c r="N9" s="307">
        <v>0</v>
      </c>
      <c r="O9" s="307">
        <v>0</v>
      </c>
      <c r="P9" s="307">
        <v>0</v>
      </c>
      <c r="Q9" s="307">
        <v>0</v>
      </c>
      <c r="R9" s="307">
        <v>0</v>
      </c>
      <c r="S9" s="307">
        <v>0</v>
      </c>
      <c r="T9" s="307">
        <v>0</v>
      </c>
      <c r="U9" s="307">
        <v>0</v>
      </c>
      <c r="V9" s="307">
        <v>0</v>
      </c>
      <c r="W9" s="307">
        <v>0</v>
      </c>
    </row>
    <row r="10" spans="1:23" ht="21" x14ac:dyDescent="0.25">
      <c r="A10" s="181"/>
      <c r="B10" s="181"/>
      <c r="C10" s="181"/>
      <c r="D10" s="181"/>
      <c r="E10" s="182"/>
      <c r="F10" s="182"/>
      <c r="G10" s="182"/>
      <c r="H10" s="181"/>
      <c r="I10" s="181"/>
      <c r="J10" s="181"/>
      <c r="K10" s="181"/>
      <c r="L10" s="190"/>
      <c r="M10" s="190"/>
      <c r="N10" s="181"/>
      <c r="O10" s="181"/>
      <c r="P10" s="181"/>
      <c r="Q10" s="181"/>
      <c r="R10" s="181"/>
      <c r="S10" s="181"/>
      <c r="T10" s="181"/>
      <c r="U10" s="181"/>
      <c r="V10" s="181"/>
      <c r="W10" s="181"/>
    </row>
    <row r="11" spans="1:23" ht="21" x14ac:dyDescent="0.25">
      <c r="A11" s="181"/>
      <c r="B11" s="181"/>
      <c r="C11" s="181"/>
      <c r="D11" s="181"/>
      <c r="E11" s="182"/>
      <c r="F11" s="182"/>
      <c r="G11" s="182"/>
      <c r="H11" s="181"/>
      <c r="I11" s="181"/>
      <c r="J11" s="181"/>
      <c r="K11" s="181"/>
      <c r="L11" s="190"/>
      <c r="M11" s="190"/>
      <c r="N11" s="181"/>
      <c r="O11" s="181"/>
      <c r="P11" s="181"/>
      <c r="Q11" s="181"/>
      <c r="R11" s="181"/>
      <c r="S11" s="181"/>
      <c r="T11" s="181"/>
      <c r="U11" s="181"/>
      <c r="V11" s="181"/>
      <c r="W11" s="181"/>
    </row>
    <row r="12" spans="1:23" ht="21" x14ac:dyDescent="0.25">
      <c r="A12" s="181"/>
      <c r="B12" s="181"/>
      <c r="C12" s="181"/>
      <c r="D12" s="181"/>
      <c r="E12" s="182"/>
      <c r="F12" s="182"/>
      <c r="G12" s="182"/>
      <c r="H12" s="181"/>
      <c r="I12" s="181"/>
      <c r="J12" s="181"/>
      <c r="K12" s="181"/>
      <c r="L12" s="190"/>
      <c r="M12" s="190"/>
      <c r="N12" s="181"/>
      <c r="O12" s="181"/>
      <c r="P12" s="181"/>
      <c r="Q12" s="181"/>
      <c r="R12" s="181"/>
      <c r="S12" s="181"/>
      <c r="T12" s="181"/>
      <c r="U12" s="181"/>
      <c r="V12" s="181"/>
      <c r="W12" s="181"/>
    </row>
    <row r="13" spans="1:23" ht="21" x14ac:dyDescent="0.25">
      <c r="A13" s="181"/>
      <c r="B13" s="181"/>
      <c r="C13" s="181"/>
      <c r="D13" s="181"/>
      <c r="E13" s="182"/>
      <c r="F13" s="182"/>
      <c r="G13" s="182"/>
      <c r="H13" s="181"/>
      <c r="I13" s="181"/>
      <c r="J13" s="181"/>
      <c r="K13" s="181"/>
      <c r="L13" s="190"/>
      <c r="M13" s="190"/>
      <c r="N13" s="181"/>
      <c r="O13" s="181"/>
      <c r="P13" s="181"/>
      <c r="Q13" s="181"/>
      <c r="R13" s="181"/>
      <c r="S13" s="181"/>
      <c r="T13" s="181"/>
      <c r="U13" s="181"/>
      <c r="V13" s="181"/>
      <c r="W13" s="181"/>
    </row>
    <row r="14" spans="1:23" ht="21" x14ac:dyDescent="0.25">
      <c r="A14" s="181"/>
      <c r="B14" s="181"/>
      <c r="C14" s="181"/>
      <c r="D14" s="181"/>
      <c r="E14" s="182"/>
      <c r="F14" s="182"/>
      <c r="G14" s="182"/>
      <c r="H14" s="181"/>
      <c r="I14" s="181"/>
      <c r="J14" s="181"/>
      <c r="K14" s="181"/>
      <c r="L14" s="190"/>
      <c r="M14" s="190"/>
      <c r="N14" s="181"/>
      <c r="O14" s="181"/>
      <c r="P14" s="181"/>
      <c r="Q14" s="181"/>
      <c r="R14" s="181"/>
      <c r="S14" s="181"/>
      <c r="T14" s="181"/>
      <c r="U14" s="181"/>
      <c r="V14" s="181"/>
      <c r="W14" s="181"/>
    </row>
    <row r="15" spans="1:23" ht="21" x14ac:dyDescent="0.25">
      <c r="A15" s="181"/>
      <c r="B15" s="181"/>
      <c r="C15" s="181"/>
      <c r="D15" s="181"/>
      <c r="E15" s="182"/>
      <c r="F15" s="182"/>
      <c r="G15" s="182"/>
      <c r="H15" s="181"/>
      <c r="I15" s="181"/>
      <c r="J15" s="181"/>
      <c r="K15" s="181"/>
      <c r="L15" s="190"/>
      <c r="M15" s="190"/>
      <c r="N15" s="181"/>
      <c r="O15" s="181"/>
      <c r="P15" s="181"/>
      <c r="Q15" s="181"/>
      <c r="R15" s="181"/>
      <c r="S15" s="181"/>
      <c r="T15" s="181"/>
      <c r="U15" s="181"/>
      <c r="V15" s="181"/>
      <c r="W15" s="181"/>
    </row>
    <row r="16" spans="1:23" ht="21" x14ac:dyDescent="0.25">
      <c r="A16" s="181"/>
      <c r="B16" s="181"/>
      <c r="C16" s="181"/>
      <c r="D16" s="181"/>
      <c r="E16" s="182"/>
      <c r="F16" s="182"/>
      <c r="G16" s="182"/>
      <c r="H16" s="181"/>
      <c r="I16" s="181"/>
      <c r="J16" s="181"/>
      <c r="K16" s="181"/>
      <c r="L16" s="190"/>
      <c r="M16" s="190"/>
      <c r="N16" s="181"/>
      <c r="O16" s="181"/>
      <c r="P16" s="181"/>
      <c r="Q16" s="181"/>
      <c r="R16" s="181"/>
      <c r="S16" s="181"/>
      <c r="T16" s="181"/>
      <c r="U16" s="181"/>
      <c r="V16" s="181"/>
      <c r="W16" s="181"/>
    </row>
    <row r="17" spans="1:23" ht="21" x14ac:dyDescent="0.25">
      <c r="A17" s="181"/>
      <c r="B17" s="181"/>
      <c r="C17" s="181"/>
      <c r="D17" s="181"/>
      <c r="E17" s="182"/>
      <c r="F17" s="182"/>
      <c r="G17" s="182"/>
      <c r="H17" s="181"/>
      <c r="I17" s="181"/>
      <c r="J17" s="181"/>
      <c r="K17" s="181"/>
      <c r="L17" s="190"/>
      <c r="M17" s="190"/>
      <c r="N17" s="181"/>
      <c r="O17" s="181"/>
      <c r="P17" s="181"/>
      <c r="Q17" s="181"/>
      <c r="R17" s="181"/>
      <c r="S17" s="181"/>
      <c r="T17" s="181"/>
      <c r="U17" s="181"/>
      <c r="V17" s="181"/>
      <c r="W17" s="181"/>
    </row>
    <row r="18" spans="1:23" ht="21" x14ac:dyDescent="0.25">
      <c r="A18" s="181"/>
      <c r="B18" s="181"/>
      <c r="C18" s="181"/>
      <c r="D18" s="181"/>
      <c r="E18" s="182"/>
      <c r="F18" s="182"/>
      <c r="G18" s="182"/>
      <c r="H18" s="181"/>
      <c r="I18" s="181"/>
      <c r="J18" s="181"/>
      <c r="K18" s="181"/>
      <c r="L18" s="190"/>
      <c r="M18" s="190"/>
      <c r="N18" s="181"/>
      <c r="O18" s="181"/>
      <c r="P18" s="181"/>
      <c r="Q18" s="181"/>
      <c r="R18" s="181"/>
      <c r="S18" s="181"/>
      <c r="T18" s="181"/>
      <c r="U18" s="181"/>
      <c r="V18" s="181"/>
      <c r="W18" s="181"/>
    </row>
    <row r="19" spans="1:23" ht="21" x14ac:dyDescent="0.25">
      <c r="A19" s="181"/>
      <c r="B19" s="181"/>
      <c r="C19" s="181"/>
      <c r="D19" s="181"/>
      <c r="E19" s="182"/>
      <c r="F19" s="182"/>
      <c r="G19" s="182"/>
      <c r="H19" s="181"/>
      <c r="I19" s="181"/>
      <c r="J19" s="181"/>
      <c r="K19" s="181"/>
      <c r="L19" s="190"/>
      <c r="M19" s="190"/>
      <c r="N19" s="181"/>
      <c r="O19" s="181"/>
      <c r="P19" s="181"/>
      <c r="Q19" s="181"/>
      <c r="R19" s="181"/>
      <c r="S19" s="181"/>
      <c r="T19" s="181"/>
      <c r="U19" s="181"/>
      <c r="V19" s="181"/>
      <c r="W19" s="181"/>
    </row>
    <row r="20" spans="1:23" ht="21" x14ac:dyDescent="0.25">
      <c r="A20" s="181"/>
      <c r="B20" s="181"/>
      <c r="C20" s="181"/>
      <c r="D20" s="181"/>
      <c r="E20" s="182"/>
      <c r="F20" s="182"/>
      <c r="G20" s="182"/>
      <c r="H20" s="181"/>
      <c r="I20" s="181"/>
      <c r="J20" s="181"/>
      <c r="K20" s="181"/>
      <c r="L20" s="190"/>
      <c r="M20" s="190"/>
      <c r="N20" s="181"/>
      <c r="O20" s="181"/>
      <c r="P20" s="181"/>
      <c r="Q20" s="181"/>
      <c r="R20" s="181"/>
      <c r="S20" s="181"/>
      <c r="T20" s="181"/>
      <c r="U20" s="181"/>
      <c r="V20" s="181"/>
      <c r="W20" s="181"/>
    </row>
    <row r="21" spans="1:23" ht="21" x14ac:dyDescent="0.25">
      <c r="A21" s="181"/>
      <c r="B21" s="181"/>
      <c r="C21" s="181"/>
      <c r="D21" s="181"/>
      <c r="E21" s="182"/>
      <c r="F21" s="182"/>
      <c r="G21" s="182"/>
      <c r="H21" s="181"/>
      <c r="I21" s="181"/>
      <c r="J21" s="181"/>
      <c r="K21" s="181"/>
      <c r="L21" s="190"/>
      <c r="M21" s="190"/>
      <c r="N21" s="181"/>
      <c r="O21" s="181"/>
      <c r="P21" s="181"/>
      <c r="Q21" s="181"/>
      <c r="R21" s="181"/>
      <c r="S21" s="181"/>
      <c r="T21" s="181"/>
      <c r="U21" s="181"/>
      <c r="V21" s="181"/>
      <c r="W21" s="181"/>
    </row>
    <row r="22" spans="1:23" ht="21" x14ac:dyDescent="0.25">
      <c r="A22" s="181"/>
      <c r="B22" s="181"/>
      <c r="C22" s="181"/>
      <c r="D22" s="181"/>
      <c r="E22" s="182"/>
      <c r="F22" s="182"/>
      <c r="G22" s="182"/>
      <c r="H22" s="181"/>
      <c r="I22" s="181"/>
      <c r="J22" s="181"/>
      <c r="K22" s="181"/>
      <c r="L22" s="227"/>
      <c r="M22" s="227"/>
      <c r="N22" s="181"/>
      <c r="O22" s="181"/>
      <c r="P22" s="181"/>
      <c r="Q22" s="181"/>
      <c r="R22" s="181"/>
      <c r="S22" s="181"/>
      <c r="T22" s="181"/>
      <c r="U22" s="181"/>
      <c r="V22" s="181"/>
      <c r="W22" s="181"/>
    </row>
    <row r="23" spans="1:23" ht="21" x14ac:dyDescent="0.25">
      <c r="A23" s="181"/>
      <c r="B23" s="181"/>
      <c r="C23" s="181"/>
      <c r="D23" s="181"/>
      <c r="E23" s="182"/>
      <c r="F23" s="182"/>
      <c r="G23" s="182"/>
      <c r="H23" s="181"/>
      <c r="I23" s="181"/>
      <c r="J23" s="181"/>
      <c r="K23" s="181"/>
      <c r="L23" s="190"/>
      <c r="M23" s="190"/>
      <c r="N23" s="181"/>
      <c r="O23" s="181"/>
      <c r="P23" s="181"/>
      <c r="Q23" s="181"/>
      <c r="R23" s="181"/>
      <c r="S23" s="181"/>
      <c r="T23" s="181"/>
      <c r="U23" s="181"/>
      <c r="V23" s="181"/>
      <c r="W23" s="181"/>
    </row>
    <row r="24" spans="1:23" ht="21" x14ac:dyDescent="0.25">
      <c r="A24" s="181"/>
      <c r="B24" s="181"/>
      <c r="C24" s="181"/>
      <c r="D24" s="181"/>
      <c r="E24" s="182"/>
      <c r="F24" s="182"/>
      <c r="G24" s="182"/>
      <c r="H24" s="181"/>
      <c r="I24" s="181"/>
      <c r="J24" s="181"/>
      <c r="K24" s="181"/>
      <c r="L24" s="190"/>
      <c r="M24" s="190"/>
      <c r="N24" s="181"/>
      <c r="O24" s="181"/>
      <c r="P24" s="181"/>
      <c r="Q24" s="181"/>
      <c r="R24" s="181"/>
      <c r="S24" s="181"/>
      <c r="T24" s="181"/>
      <c r="U24" s="181"/>
      <c r="V24" s="181"/>
      <c r="W24" s="181"/>
    </row>
    <row r="25" spans="1:23" ht="21" x14ac:dyDescent="0.25">
      <c r="A25" s="181"/>
      <c r="B25" s="181"/>
      <c r="C25" s="181"/>
      <c r="D25" s="181"/>
      <c r="E25" s="182"/>
      <c r="F25" s="182"/>
      <c r="G25" s="182"/>
      <c r="H25" s="181"/>
      <c r="I25" s="181"/>
      <c r="J25" s="181"/>
      <c r="K25" s="181"/>
      <c r="L25" s="190"/>
      <c r="M25" s="190"/>
      <c r="N25" s="181"/>
      <c r="O25" s="181"/>
      <c r="P25" s="181"/>
      <c r="Q25" s="181"/>
      <c r="R25" s="181"/>
      <c r="S25" s="181"/>
      <c r="T25" s="181"/>
      <c r="U25" s="181"/>
      <c r="V25" s="181"/>
      <c r="W25" s="181"/>
    </row>
    <row r="26" spans="1:23" ht="21" x14ac:dyDescent="0.25">
      <c r="A26" s="181"/>
      <c r="B26" s="181"/>
      <c r="C26" s="181"/>
      <c r="D26" s="181"/>
      <c r="E26" s="182"/>
      <c r="F26" s="182"/>
      <c r="G26" s="182"/>
      <c r="H26" s="181"/>
      <c r="I26" s="181"/>
      <c r="J26" s="181"/>
      <c r="K26" s="181"/>
      <c r="L26" s="190"/>
      <c r="M26" s="190"/>
      <c r="N26" s="181"/>
      <c r="O26" s="181"/>
      <c r="P26" s="181"/>
      <c r="Q26" s="181"/>
      <c r="R26" s="181"/>
      <c r="S26" s="181"/>
      <c r="T26" s="181"/>
      <c r="U26" s="181"/>
      <c r="V26" s="181"/>
      <c r="W26" s="181"/>
    </row>
    <row r="27" spans="1:23" ht="21" x14ac:dyDescent="0.25">
      <c r="A27" s="181"/>
      <c r="B27" s="181"/>
      <c r="C27" s="181"/>
      <c r="D27" s="181"/>
      <c r="E27" s="182"/>
      <c r="F27" s="182"/>
      <c r="G27" s="182"/>
      <c r="H27" s="181"/>
      <c r="I27" s="181"/>
      <c r="J27" s="181"/>
      <c r="K27" s="181"/>
      <c r="L27" s="190"/>
      <c r="M27" s="190"/>
      <c r="N27" s="181"/>
      <c r="O27" s="181"/>
      <c r="P27" s="181"/>
      <c r="Q27" s="181"/>
      <c r="R27" s="181"/>
      <c r="S27" s="181"/>
      <c r="T27" s="181"/>
      <c r="U27" s="181"/>
      <c r="V27" s="181"/>
      <c r="W27" s="181"/>
    </row>
    <row r="28" spans="1:23" ht="21" x14ac:dyDescent="0.25">
      <c r="A28" s="181"/>
      <c r="B28" s="181"/>
      <c r="C28" s="181"/>
      <c r="D28" s="181"/>
      <c r="E28" s="182"/>
      <c r="F28" s="182"/>
      <c r="G28" s="182"/>
      <c r="H28" s="181"/>
      <c r="I28" s="181"/>
      <c r="J28" s="181"/>
      <c r="K28" s="181"/>
      <c r="L28" s="190"/>
      <c r="M28" s="190"/>
      <c r="N28" s="181"/>
      <c r="O28" s="181"/>
      <c r="P28" s="181"/>
      <c r="Q28" s="181"/>
      <c r="R28" s="181"/>
      <c r="S28" s="181"/>
      <c r="T28" s="181"/>
      <c r="U28" s="181"/>
      <c r="V28" s="181"/>
      <c r="W28" s="181"/>
    </row>
    <row r="29" spans="1:23" ht="21" x14ac:dyDescent="0.25">
      <c r="A29" s="181"/>
      <c r="B29" s="181"/>
      <c r="C29" s="181"/>
      <c r="D29" s="181"/>
      <c r="E29" s="182"/>
      <c r="F29" s="182"/>
      <c r="G29" s="182"/>
      <c r="H29" s="181"/>
      <c r="I29" s="181"/>
      <c r="J29" s="181"/>
      <c r="K29" s="181"/>
      <c r="L29" s="190"/>
      <c r="M29" s="190"/>
      <c r="N29" s="181"/>
      <c r="O29" s="181"/>
      <c r="P29" s="181"/>
      <c r="Q29" s="181"/>
      <c r="R29" s="181"/>
      <c r="S29" s="181"/>
      <c r="T29" s="181"/>
      <c r="U29" s="181"/>
      <c r="V29" s="181"/>
      <c r="W29" s="181"/>
    </row>
    <row r="30" spans="1:23" ht="21" x14ac:dyDescent="0.25">
      <c r="A30" s="181"/>
      <c r="B30" s="181"/>
      <c r="C30" s="181"/>
      <c r="D30" s="181"/>
      <c r="E30" s="182"/>
      <c r="F30" s="182"/>
      <c r="G30" s="182"/>
      <c r="H30" s="181"/>
      <c r="I30" s="181"/>
      <c r="J30" s="181"/>
      <c r="K30" s="181"/>
      <c r="L30" s="190"/>
      <c r="M30" s="190"/>
      <c r="N30" s="181"/>
      <c r="O30" s="181"/>
      <c r="P30" s="181"/>
      <c r="Q30" s="181"/>
      <c r="R30" s="181"/>
      <c r="S30" s="181"/>
      <c r="T30" s="181"/>
      <c r="U30" s="181"/>
      <c r="V30" s="181"/>
      <c r="W30" s="181"/>
    </row>
  </sheetData>
  <sheetProtection formatColumns="0" formatRows="0" autoFilter="0"/>
  <dataConsolidate/>
  <mergeCells count="16">
    <mergeCell ref="A1:M1"/>
    <mergeCell ref="L6:M6"/>
    <mergeCell ref="J6:K6"/>
    <mergeCell ref="J2:K2"/>
    <mergeCell ref="J3:K3"/>
    <mergeCell ref="J4:K4"/>
    <mergeCell ref="J5:K5"/>
    <mergeCell ref="L2:M2"/>
    <mergeCell ref="L3:M3"/>
    <mergeCell ref="L4:M4"/>
    <mergeCell ref="L5:M5"/>
    <mergeCell ref="A2:I2"/>
    <mergeCell ref="A3:I3"/>
    <mergeCell ref="A4:I4"/>
    <mergeCell ref="A5:I5"/>
    <mergeCell ref="A6:I6"/>
  </mergeCells>
  <dataValidations count="9">
    <dataValidation allowBlank="1" showErrorMessage="1" promptTitle="Cal OES ONLY" prompt="For Cal OES use only.  Do not enter." sqref="L6" xr:uid="{00000000-0002-0000-0C00-000000000000}"/>
    <dataValidation type="list" allowBlank="1" showInputMessage="1" showErrorMessage="1" sqref="E10:E30" xr:uid="{00000000-0002-0000-0C00-000001000000}">
      <formula1>DD_CC_SolutionArea</formula1>
    </dataValidation>
    <dataValidation type="list" allowBlank="1" showInputMessage="1" showErrorMessage="1" sqref="H10:H30" xr:uid="{00000000-0002-0000-0C00-000002000000}">
      <formula1>"Yes, No"</formula1>
    </dataValidation>
    <dataValidation type="list" allowBlank="1" showInputMessage="1" sqref="A10:A30" xr:uid="{00000000-0002-0000-0C00-000003000000}">
      <formula1>"A,B,C,D,E,F,G,H,I,J,K,L,M,N,O,P,Q,R,S,T,U,V,W,X,Y,Z"</formula1>
    </dataValidation>
    <dataValidation type="list" allowBlank="1" showInputMessage="1" showErrorMessage="1" sqref="I10:I30" xr:uid="{00000000-0002-0000-0C00-000004000000}">
      <formula1>"EHP, Noncompetitive Procurement, 19FD-01 Food &amp; Water Hold, N/A"</formula1>
    </dataValidation>
    <dataValidation type="list" allowBlank="1" showInputMessage="1" showErrorMessage="1" sqref="G10:G30" xr:uid="{00000000-0002-0000-0C00-000005000000}">
      <formula1>"Consultant / Contractor Fee"</formula1>
    </dataValidation>
    <dataValidation type="list" allowBlank="1" showInputMessage="1" showErrorMessage="1" sqref="F10:F30" xr:uid="{00000000-0002-0000-0C00-000006000000}">
      <formula1>INDIRECT(VLOOKUP(E10,DD_CC_SubCat_Lookup,2,0))</formula1>
    </dataValidation>
    <dataValidation type="whole" operator="greaterThanOrEqual" allowBlank="1" showInputMessage="1" showErrorMessage="1" error="Enter whole numbers only.  Use of decimals is not allowed." sqref="L8:M30" xr:uid="{00000000-0002-0000-0C00-000007000000}">
      <formula1>0</formula1>
    </dataValidation>
    <dataValidation type="list" allowBlank="1" showInputMessage="1" showErrorMessage="1" sqref="L2:M2" xr:uid="{00000000-0002-0000-0C00-000008000000}">
      <formula1>"Application, Modification, Advance, Reimbursement, Final Reimbursement"</formula1>
    </dataValidation>
  </dataValidations>
  <printOptions horizontalCentered="1"/>
  <pageMargins left="0.15" right="0.15" top="0.5" bottom="0.5" header="0.15" footer="0.15"/>
  <pageSetup scale="42"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ersonnel">
    <tabColor rgb="FFA6CAAA"/>
    <pageSetUpPr fitToPage="1"/>
  </sheetPr>
  <dimension ref="A1:S30"/>
  <sheetViews>
    <sheetView showGridLines="0" showZeros="0" zoomScale="65" zoomScaleNormal="65" zoomScaleSheetLayoutView="50" workbookViewId="0">
      <pane ySplit="8" topLeftCell="A9" activePane="bottomLeft" state="frozen"/>
      <selection sqref="A1:Q1"/>
      <selection pane="bottomLeft" sqref="A1:Q1"/>
    </sheetView>
  </sheetViews>
  <sheetFormatPr defaultColWidth="9.109375" defaultRowHeight="13.2" x14ac:dyDescent="0.25"/>
  <cols>
    <col min="1" max="1" width="12.6640625" customWidth="1"/>
    <col min="2" max="2" width="42.109375" customWidth="1"/>
    <col min="3" max="3" width="49.44140625" customWidth="1"/>
    <col min="4" max="5" width="40.6640625" customWidth="1"/>
    <col min="6" max="6" width="25.6640625" customWidth="1"/>
    <col min="7" max="7" width="26.6640625" customWidth="1"/>
    <col min="8" max="8" width="15.6640625" customWidth="1"/>
    <col min="9" max="9" width="24.6640625" customWidth="1"/>
    <col min="10" max="18" width="18.88671875" hidden="1" customWidth="1"/>
    <col min="19" max="19" width="20.109375" hidden="1" customWidth="1"/>
  </cols>
  <sheetData>
    <row r="1" spans="1:19" ht="35.1" customHeight="1" x14ac:dyDescent="0.25">
      <c r="A1" s="798" t="s">
        <v>69</v>
      </c>
      <c r="B1" s="798"/>
      <c r="C1" s="798"/>
      <c r="D1" s="798"/>
      <c r="E1" s="798"/>
      <c r="F1" s="798"/>
      <c r="G1" s="798"/>
      <c r="H1" s="798"/>
      <c r="I1" s="798"/>
      <c r="J1" s="86"/>
      <c r="K1" s="86"/>
      <c r="L1" s="86"/>
      <c r="M1" s="66"/>
      <c r="N1" s="66"/>
      <c r="O1" s="66"/>
      <c r="P1" s="66"/>
      <c r="Q1" s="66"/>
      <c r="R1" s="66"/>
      <c r="S1" s="66"/>
    </row>
    <row r="2" spans="1:19" ht="30" customHeight="1" x14ac:dyDescent="0.35">
      <c r="A2" s="685">
        <f>Facesheet!$C$6</f>
        <v>0</v>
      </c>
      <c r="B2" s="685"/>
      <c r="C2" s="685"/>
      <c r="D2" s="685"/>
      <c r="E2" s="686"/>
      <c r="F2" s="696" t="s">
        <v>5</v>
      </c>
      <c r="G2" s="697"/>
      <c r="H2" s="800"/>
      <c r="I2" s="801"/>
      <c r="J2" s="66"/>
      <c r="K2" s="66"/>
      <c r="L2" s="66"/>
      <c r="M2" s="66"/>
      <c r="N2" s="66"/>
      <c r="O2" s="66"/>
      <c r="P2" s="66"/>
      <c r="Q2" s="66"/>
      <c r="R2" s="66"/>
      <c r="S2" s="66"/>
    </row>
    <row r="3" spans="1:19" ht="30" customHeight="1" x14ac:dyDescent="0.4">
      <c r="A3" s="687">
        <f>Facesheet!$F$2</f>
        <v>0</v>
      </c>
      <c r="B3" s="809"/>
      <c r="C3" s="809"/>
      <c r="D3" s="809"/>
      <c r="E3" s="809"/>
      <c r="F3" s="698" t="s">
        <v>626</v>
      </c>
      <c r="G3" s="699"/>
      <c r="H3" s="800"/>
      <c r="I3" s="801"/>
      <c r="J3" s="66"/>
      <c r="K3" s="66"/>
      <c r="L3" s="66"/>
      <c r="M3" s="66"/>
      <c r="N3" s="66"/>
      <c r="O3" s="66"/>
      <c r="P3" s="66"/>
      <c r="Q3" s="66"/>
      <c r="R3" s="66"/>
      <c r="S3" s="66"/>
    </row>
    <row r="4" spans="1:19" ht="30" customHeight="1" x14ac:dyDescent="0.25">
      <c r="A4" s="708" t="str">
        <f>Facesheet!$J$2</f>
        <v>2022-0005</v>
      </c>
      <c r="B4" s="810"/>
      <c r="C4" s="810"/>
      <c r="D4" s="810"/>
      <c r="E4" s="811"/>
      <c r="F4" s="807" t="s">
        <v>216</v>
      </c>
      <c r="G4" s="807"/>
      <c r="H4" s="803">
        <f>Facesheet!$H$12</f>
        <v>44743</v>
      </c>
      <c r="I4" s="804"/>
      <c r="J4" s="66"/>
      <c r="K4" s="66"/>
      <c r="L4" s="66"/>
      <c r="M4" s="66"/>
      <c r="N4" s="66"/>
      <c r="O4" s="66"/>
      <c r="P4" s="66"/>
      <c r="Q4" s="66"/>
      <c r="R4" s="66"/>
      <c r="S4" s="66"/>
    </row>
    <row r="5" spans="1:19" ht="30" customHeight="1" x14ac:dyDescent="0.25">
      <c r="A5" s="812"/>
      <c r="B5" s="812"/>
      <c r="C5" s="812"/>
      <c r="D5" s="812"/>
      <c r="E5" s="813"/>
      <c r="F5" s="808" t="s">
        <v>217</v>
      </c>
      <c r="G5" s="808"/>
      <c r="H5" s="805">
        <f>Facesheet!$J$12</f>
        <v>45473</v>
      </c>
      <c r="I5" s="806"/>
      <c r="J5" s="66"/>
      <c r="K5" s="66"/>
      <c r="L5" s="66"/>
      <c r="M5" s="66"/>
      <c r="N5" s="66"/>
      <c r="O5" s="66"/>
      <c r="P5" s="66"/>
      <c r="Q5" s="66"/>
      <c r="R5" s="66"/>
      <c r="S5" s="66"/>
    </row>
    <row r="6" spans="1:19" ht="30" customHeight="1" x14ac:dyDescent="0.25">
      <c r="A6" s="812"/>
      <c r="B6" s="812"/>
      <c r="C6" s="812"/>
      <c r="D6" s="812"/>
      <c r="E6" s="813"/>
      <c r="F6" s="802" t="s">
        <v>471</v>
      </c>
      <c r="G6" s="802"/>
      <c r="H6" s="799"/>
      <c r="I6" s="799"/>
      <c r="J6" s="66"/>
      <c r="K6" s="66"/>
      <c r="L6" s="66"/>
      <c r="M6" s="66"/>
      <c r="N6" s="66"/>
      <c r="O6" s="66"/>
      <c r="P6" s="66"/>
      <c r="Q6" s="66"/>
      <c r="R6" s="66"/>
      <c r="S6" s="66"/>
    </row>
    <row r="7" spans="1:19" ht="50.1" customHeight="1" x14ac:dyDescent="0.25">
      <c r="A7" s="312" t="s">
        <v>25</v>
      </c>
      <c r="B7" s="312" t="s">
        <v>80</v>
      </c>
      <c r="C7" s="313" t="s">
        <v>269</v>
      </c>
      <c r="D7" s="313" t="s">
        <v>242</v>
      </c>
      <c r="E7" s="313" t="s">
        <v>207</v>
      </c>
      <c r="F7" s="313" t="s">
        <v>68</v>
      </c>
      <c r="G7" s="314" t="s">
        <v>542</v>
      </c>
      <c r="H7" s="314" t="s">
        <v>70</v>
      </c>
      <c r="I7" s="314" t="s">
        <v>71</v>
      </c>
      <c r="J7" s="310" t="s">
        <v>439</v>
      </c>
      <c r="K7" s="310" t="s">
        <v>440</v>
      </c>
      <c r="L7" s="310" t="s">
        <v>441</v>
      </c>
      <c r="M7" s="310" t="s">
        <v>442</v>
      </c>
      <c r="N7" s="310" t="s">
        <v>443</v>
      </c>
      <c r="O7" s="310" t="s">
        <v>444</v>
      </c>
      <c r="P7" s="310" t="s">
        <v>445</v>
      </c>
      <c r="Q7" s="310" t="s">
        <v>446</v>
      </c>
      <c r="R7" s="310" t="s">
        <v>447</v>
      </c>
      <c r="S7" s="310" t="s">
        <v>448</v>
      </c>
    </row>
    <row r="8" spans="1:19" ht="21" x14ac:dyDescent="0.25">
      <c r="A8" s="315">
        <v>0</v>
      </c>
      <c r="B8" s="316">
        <v>0</v>
      </c>
      <c r="C8" s="317"/>
      <c r="D8" s="318">
        <v>0</v>
      </c>
      <c r="E8" s="318">
        <v>0</v>
      </c>
      <c r="F8" s="319"/>
      <c r="G8" s="320">
        <f>SUM(RangeSalary)</f>
        <v>0</v>
      </c>
      <c r="H8" s="321">
        <f>SUM(RangeHours)</f>
        <v>0</v>
      </c>
      <c r="I8" s="320">
        <f>SUM(RangeCost)</f>
        <v>0</v>
      </c>
      <c r="J8" s="311"/>
      <c r="K8" s="311"/>
      <c r="L8" s="311"/>
      <c r="M8" s="311"/>
      <c r="N8" s="311"/>
      <c r="O8" s="311"/>
      <c r="P8" s="311"/>
      <c r="Q8" s="311"/>
      <c r="R8" s="311"/>
      <c r="S8" s="311"/>
    </row>
    <row r="9" spans="1:19" ht="0.15" customHeight="1" x14ac:dyDescent="0.25">
      <c r="A9" s="259">
        <v>0</v>
      </c>
      <c r="B9" s="259">
        <v>0</v>
      </c>
      <c r="C9" s="259">
        <v>0</v>
      </c>
      <c r="D9" s="260">
        <v>0</v>
      </c>
      <c r="E9" s="260">
        <v>0</v>
      </c>
      <c r="F9" s="260">
        <v>0</v>
      </c>
      <c r="G9" s="293">
        <v>0</v>
      </c>
      <c r="H9" s="293">
        <v>0</v>
      </c>
      <c r="I9" s="293">
        <v>0</v>
      </c>
      <c r="J9" s="290">
        <v>0</v>
      </c>
      <c r="K9" s="290">
        <v>0</v>
      </c>
      <c r="L9" s="290">
        <v>0</v>
      </c>
      <c r="M9" s="290">
        <v>0</v>
      </c>
      <c r="N9" s="290">
        <v>0</v>
      </c>
      <c r="O9" s="290">
        <v>0</v>
      </c>
      <c r="P9" s="290">
        <v>0</v>
      </c>
      <c r="Q9" s="290">
        <v>0</v>
      </c>
      <c r="R9" s="290">
        <v>0</v>
      </c>
      <c r="S9" s="290">
        <v>0</v>
      </c>
    </row>
    <row r="10" spans="1:19" ht="21" x14ac:dyDescent="0.25">
      <c r="A10" s="181"/>
      <c r="B10" s="181"/>
      <c r="C10" s="181"/>
      <c r="D10" s="182"/>
      <c r="E10" s="182"/>
      <c r="F10" s="182"/>
      <c r="G10" s="190"/>
      <c r="H10" s="190"/>
      <c r="I10" s="190"/>
      <c r="J10" s="182"/>
      <c r="K10" s="182"/>
      <c r="L10" s="182"/>
      <c r="M10" s="182"/>
      <c r="N10" s="182"/>
      <c r="O10" s="182"/>
      <c r="P10" s="182"/>
      <c r="Q10" s="182"/>
      <c r="R10" s="182"/>
      <c r="S10" s="182"/>
    </row>
    <row r="11" spans="1:19" ht="21" x14ac:dyDescent="0.25">
      <c r="A11" s="181"/>
      <c r="B11" s="181"/>
      <c r="C11" s="181"/>
      <c r="D11" s="182"/>
      <c r="E11" s="182"/>
      <c r="F11" s="182"/>
      <c r="G11" s="227"/>
      <c r="H11" s="190"/>
      <c r="I11" s="190"/>
      <c r="J11" s="182"/>
      <c r="K11" s="182"/>
      <c r="L11" s="182"/>
      <c r="M11" s="182"/>
      <c r="N11" s="182"/>
      <c r="O11" s="182"/>
      <c r="P11" s="182"/>
      <c r="Q11" s="182"/>
      <c r="R11" s="182"/>
      <c r="S11" s="182"/>
    </row>
    <row r="12" spans="1:19" ht="21" x14ac:dyDescent="0.25">
      <c r="A12" s="181"/>
      <c r="B12" s="181"/>
      <c r="C12" s="181"/>
      <c r="D12" s="182"/>
      <c r="E12" s="182"/>
      <c r="F12" s="182"/>
      <c r="G12" s="190"/>
      <c r="H12" s="190"/>
      <c r="I12" s="190"/>
      <c r="J12" s="182"/>
      <c r="K12" s="182"/>
      <c r="L12" s="182"/>
      <c r="M12" s="182"/>
      <c r="N12" s="182"/>
      <c r="O12" s="182"/>
      <c r="P12" s="182"/>
      <c r="Q12" s="182"/>
      <c r="R12" s="182"/>
      <c r="S12" s="182"/>
    </row>
    <row r="13" spans="1:19" ht="21" x14ac:dyDescent="0.25">
      <c r="A13" s="181"/>
      <c r="B13" s="181"/>
      <c r="C13" s="181"/>
      <c r="D13" s="182"/>
      <c r="E13" s="182"/>
      <c r="F13" s="182"/>
      <c r="G13" s="190"/>
      <c r="H13" s="190"/>
      <c r="I13" s="190"/>
      <c r="J13" s="182"/>
      <c r="K13" s="182"/>
      <c r="L13" s="182"/>
      <c r="M13" s="182"/>
      <c r="N13" s="182"/>
      <c r="O13" s="182"/>
      <c r="P13" s="182"/>
      <c r="Q13" s="182"/>
      <c r="R13" s="182"/>
      <c r="S13" s="182"/>
    </row>
    <row r="14" spans="1:19" ht="21" x14ac:dyDescent="0.25">
      <c r="A14" s="181"/>
      <c r="B14" s="181"/>
      <c r="C14" s="181"/>
      <c r="D14" s="182"/>
      <c r="E14" s="182"/>
      <c r="F14" s="182"/>
      <c r="G14" s="190"/>
      <c r="H14" s="190"/>
      <c r="I14" s="190"/>
      <c r="J14" s="182"/>
      <c r="K14" s="182"/>
      <c r="L14" s="182"/>
      <c r="M14" s="182"/>
      <c r="N14" s="182"/>
      <c r="O14" s="182"/>
      <c r="P14" s="182"/>
      <c r="Q14" s="182"/>
      <c r="R14" s="182"/>
      <c r="S14" s="182"/>
    </row>
    <row r="15" spans="1:19" ht="21" x14ac:dyDescent="0.25">
      <c r="A15" s="181"/>
      <c r="B15" s="181"/>
      <c r="C15" s="181"/>
      <c r="D15" s="182"/>
      <c r="E15" s="182"/>
      <c r="F15" s="182"/>
      <c r="G15" s="190"/>
      <c r="H15" s="190"/>
      <c r="I15" s="190"/>
      <c r="J15" s="182"/>
      <c r="K15" s="182"/>
      <c r="L15" s="182"/>
      <c r="M15" s="182"/>
      <c r="N15" s="182"/>
      <c r="O15" s="182"/>
      <c r="P15" s="182"/>
      <c r="Q15" s="182"/>
      <c r="R15" s="182"/>
      <c r="S15" s="182"/>
    </row>
    <row r="16" spans="1:19" ht="21" x14ac:dyDescent="0.25">
      <c r="A16" s="181"/>
      <c r="B16" s="181"/>
      <c r="C16" s="181"/>
      <c r="D16" s="182"/>
      <c r="E16" s="182"/>
      <c r="F16" s="182"/>
      <c r="G16" s="190"/>
      <c r="H16" s="190"/>
      <c r="I16" s="190"/>
      <c r="J16" s="182"/>
      <c r="K16" s="182"/>
      <c r="L16" s="182"/>
      <c r="M16" s="182"/>
      <c r="N16" s="182"/>
      <c r="O16" s="182"/>
      <c r="P16" s="182"/>
      <c r="Q16" s="182"/>
      <c r="R16" s="182"/>
      <c r="S16" s="182"/>
    </row>
    <row r="17" spans="1:19" ht="21" x14ac:dyDescent="0.25">
      <c r="A17" s="181"/>
      <c r="B17" s="181"/>
      <c r="C17" s="181"/>
      <c r="D17" s="182"/>
      <c r="E17" s="182"/>
      <c r="F17" s="182"/>
      <c r="G17" s="190"/>
      <c r="H17" s="190"/>
      <c r="I17" s="190"/>
      <c r="J17" s="182"/>
      <c r="K17" s="182"/>
      <c r="L17" s="182"/>
      <c r="M17" s="182"/>
      <c r="N17" s="182"/>
      <c r="O17" s="182"/>
      <c r="P17" s="182"/>
      <c r="Q17" s="182"/>
      <c r="R17" s="182"/>
      <c r="S17" s="182"/>
    </row>
    <row r="18" spans="1:19" ht="21" x14ac:dyDescent="0.25">
      <c r="A18" s="181"/>
      <c r="B18" s="181"/>
      <c r="C18" s="181"/>
      <c r="D18" s="182"/>
      <c r="E18" s="182"/>
      <c r="F18" s="182"/>
      <c r="G18" s="190"/>
      <c r="H18" s="190"/>
      <c r="I18" s="190"/>
      <c r="J18" s="182"/>
      <c r="K18" s="182"/>
      <c r="L18" s="182"/>
      <c r="M18" s="182"/>
      <c r="N18" s="182"/>
      <c r="O18" s="182"/>
      <c r="P18" s="182"/>
      <c r="Q18" s="182"/>
      <c r="R18" s="182"/>
      <c r="S18" s="182"/>
    </row>
    <row r="19" spans="1:19" ht="21" x14ac:dyDescent="0.25">
      <c r="A19" s="181"/>
      <c r="B19" s="181"/>
      <c r="C19" s="181"/>
      <c r="D19" s="182"/>
      <c r="E19" s="182"/>
      <c r="F19" s="182"/>
      <c r="G19" s="190"/>
      <c r="H19" s="190"/>
      <c r="I19" s="190"/>
      <c r="J19" s="182"/>
      <c r="K19" s="182"/>
      <c r="L19" s="182"/>
      <c r="M19" s="182"/>
      <c r="N19" s="182"/>
      <c r="O19" s="182"/>
      <c r="P19" s="182"/>
      <c r="Q19" s="182"/>
      <c r="R19" s="182"/>
      <c r="S19" s="182"/>
    </row>
    <row r="20" spans="1:19" ht="21" x14ac:dyDescent="0.25">
      <c r="A20" s="181"/>
      <c r="B20" s="181"/>
      <c r="C20" s="181"/>
      <c r="D20" s="182"/>
      <c r="E20" s="182"/>
      <c r="F20" s="182"/>
      <c r="G20" s="190"/>
      <c r="H20" s="190"/>
      <c r="I20" s="190"/>
      <c r="J20" s="182"/>
      <c r="K20" s="182"/>
      <c r="L20" s="182"/>
      <c r="M20" s="182"/>
      <c r="N20" s="182"/>
      <c r="O20" s="182"/>
      <c r="P20" s="182"/>
      <c r="Q20" s="182"/>
      <c r="R20" s="182"/>
      <c r="S20" s="182"/>
    </row>
    <row r="21" spans="1:19" ht="21" x14ac:dyDescent="0.25">
      <c r="A21" s="181"/>
      <c r="B21" s="181"/>
      <c r="C21" s="181"/>
      <c r="D21" s="182"/>
      <c r="E21" s="182"/>
      <c r="F21" s="182"/>
      <c r="G21" s="190"/>
      <c r="H21" s="190"/>
      <c r="I21" s="190"/>
      <c r="J21" s="182"/>
      <c r="K21" s="182"/>
      <c r="L21" s="182"/>
      <c r="M21" s="182"/>
      <c r="N21" s="182"/>
      <c r="O21" s="182"/>
      <c r="P21" s="182"/>
      <c r="Q21" s="182"/>
      <c r="R21" s="182"/>
      <c r="S21" s="182"/>
    </row>
    <row r="22" spans="1:19" ht="21" x14ac:dyDescent="0.25">
      <c r="A22" s="181"/>
      <c r="B22" s="181"/>
      <c r="C22" s="181"/>
      <c r="D22" s="182"/>
      <c r="E22" s="182"/>
      <c r="F22" s="182"/>
      <c r="G22" s="190"/>
      <c r="H22" s="190"/>
      <c r="I22" s="190"/>
      <c r="J22" s="182"/>
      <c r="K22" s="182"/>
      <c r="L22" s="182"/>
      <c r="M22" s="182"/>
      <c r="N22" s="182"/>
      <c r="O22" s="182"/>
      <c r="P22" s="182"/>
      <c r="Q22" s="182"/>
      <c r="R22" s="182"/>
      <c r="S22" s="182"/>
    </row>
    <row r="23" spans="1:19" ht="21" x14ac:dyDescent="0.25">
      <c r="A23" s="181"/>
      <c r="B23" s="181"/>
      <c r="C23" s="181"/>
      <c r="D23" s="182"/>
      <c r="E23" s="182"/>
      <c r="F23" s="182"/>
      <c r="G23" s="190"/>
      <c r="H23" s="190"/>
      <c r="I23" s="190"/>
      <c r="J23" s="182"/>
      <c r="K23" s="182"/>
      <c r="L23" s="182"/>
      <c r="M23" s="182"/>
      <c r="N23" s="182"/>
      <c r="O23" s="182"/>
      <c r="P23" s="182"/>
      <c r="Q23" s="182"/>
      <c r="R23" s="182"/>
      <c r="S23" s="182"/>
    </row>
    <row r="24" spans="1:19" ht="21" x14ac:dyDescent="0.25">
      <c r="A24" s="181"/>
      <c r="B24" s="181"/>
      <c r="C24" s="181"/>
      <c r="D24" s="182"/>
      <c r="E24" s="182"/>
      <c r="F24" s="182"/>
      <c r="G24" s="190"/>
      <c r="H24" s="190"/>
      <c r="I24" s="190"/>
      <c r="J24" s="182"/>
      <c r="K24" s="182"/>
      <c r="L24" s="182"/>
      <c r="M24" s="182"/>
      <c r="N24" s="182"/>
      <c r="O24" s="182"/>
      <c r="P24" s="182"/>
      <c r="Q24" s="182"/>
      <c r="R24" s="182"/>
      <c r="S24" s="182"/>
    </row>
    <row r="25" spans="1:19" ht="21" x14ac:dyDescent="0.25">
      <c r="A25" s="181"/>
      <c r="B25" s="181"/>
      <c r="C25" s="181"/>
      <c r="D25" s="182"/>
      <c r="E25" s="182"/>
      <c r="F25" s="182"/>
      <c r="G25" s="190"/>
      <c r="H25" s="190"/>
      <c r="I25" s="190"/>
      <c r="J25" s="182"/>
      <c r="K25" s="182"/>
      <c r="L25" s="182"/>
      <c r="M25" s="182"/>
      <c r="N25" s="182"/>
      <c r="O25" s="182"/>
      <c r="P25" s="182"/>
      <c r="Q25" s="182"/>
      <c r="R25" s="182"/>
      <c r="S25" s="182"/>
    </row>
    <row r="26" spans="1:19" ht="21" x14ac:dyDescent="0.25">
      <c r="A26" s="181"/>
      <c r="B26" s="181"/>
      <c r="C26" s="181"/>
      <c r="D26" s="182"/>
      <c r="E26" s="182"/>
      <c r="F26" s="182"/>
      <c r="G26" s="190"/>
      <c r="H26" s="190"/>
      <c r="I26" s="190"/>
      <c r="J26" s="182"/>
      <c r="K26" s="182"/>
      <c r="L26" s="182"/>
      <c r="M26" s="182"/>
      <c r="N26" s="182"/>
      <c r="O26" s="182"/>
      <c r="P26" s="182"/>
      <c r="Q26" s="182"/>
      <c r="R26" s="182"/>
      <c r="S26" s="182"/>
    </row>
    <row r="27" spans="1:19" ht="21" x14ac:dyDescent="0.25">
      <c r="A27" s="181"/>
      <c r="B27" s="181"/>
      <c r="C27" s="181"/>
      <c r="D27" s="182"/>
      <c r="E27" s="182"/>
      <c r="F27" s="182"/>
      <c r="G27" s="190"/>
      <c r="H27" s="190"/>
      <c r="I27" s="190"/>
      <c r="J27" s="182"/>
      <c r="K27" s="182"/>
      <c r="L27" s="182"/>
      <c r="M27" s="182"/>
      <c r="N27" s="182"/>
      <c r="O27" s="182"/>
      <c r="P27" s="182"/>
      <c r="Q27" s="182"/>
      <c r="R27" s="182"/>
      <c r="S27" s="182"/>
    </row>
    <row r="28" spans="1:19" ht="21" x14ac:dyDescent="0.25">
      <c r="A28" s="181"/>
      <c r="B28" s="181"/>
      <c r="C28" s="181"/>
      <c r="D28" s="182"/>
      <c r="E28" s="182"/>
      <c r="F28" s="182"/>
      <c r="G28" s="190"/>
      <c r="H28" s="190"/>
      <c r="I28" s="190"/>
      <c r="J28" s="182"/>
      <c r="K28" s="182"/>
      <c r="L28" s="182"/>
      <c r="M28" s="182"/>
      <c r="N28" s="182"/>
      <c r="O28" s="182"/>
      <c r="P28" s="182"/>
      <c r="Q28" s="182"/>
      <c r="R28" s="182"/>
      <c r="S28" s="182"/>
    </row>
    <row r="29" spans="1:19" ht="21" x14ac:dyDescent="0.25">
      <c r="A29" s="181"/>
      <c r="B29" s="181"/>
      <c r="C29" s="181"/>
      <c r="D29" s="182"/>
      <c r="E29" s="182"/>
      <c r="F29" s="182"/>
      <c r="G29" s="190"/>
      <c r="H29" s="190"/>
      <c r="I29" s="190"/>
      <c r="J29" s="182"/>
      <c r="K29" s="182"/>
      <c r="L29" s="182"/>
      <c r="M29" s="182"/>
      <c r="N29" s="182"/>
      <c r="O29" s="182"/>
      <c r="P29" s="182"/>
      <c r="Q29" s="182"/>
      <c r="R29" s="182"/>
      <c r="S29" s="182"/>
    </row>
    <row r="30" spans="1:19" ht="21" x14ac:dyDescent="0.25">
      <c r="A30" s="181"/>
      <c r="B30" s="181"/>
      <c r="C30" s="181"/>
      <c r="D30" s="182"/>
      <c r="E30" s="182"/>
      <c r="F30" s="182"/>
      <c r="G30" s="190"/>
      <c r="H30" s="190"/>
      <c r="I30" s="190"/>
      <c r="J30" s="182"/>
      <c r="K30" s="182"/>
      <c r="L30" s="182"/>
      <c r="M30" s="182"/>
      <c r="N30" s="182"/>
      <c r="O30" s="182"/>
      <c r="P30" s="182"/>
      <c r="Q30" s="182"/>
      <c r="R30" s="182"/>
      <c r="S30" s="182"/>
    </row>
  </sheetData>
  <sheetProtection formatColumns="0" formatRows="0" autoFilter="0"/>
  <dataConsolidate/>
  <mergeCells count="16">
    <mergeCell ref="A1:I1"/>
    <mergeCell ref="H6:I6"/>
    <mergeCell ref="H2:I2"/>
    <mergeCell ref="F6:G6"/>
    <mergeCell ref="H3:I3"/>
    <mergeCell ref="H4:I4"/>
    <mergeCell ref="H5:I5"/>
    <mergeCell ref="F2:G2"/>
    <mergeCell ref="F3:G3"/>
    <mergeCell ref="F4:G4"/>
    <mergeCell ref="F5:G5"/>
    <mergeCell ref="A2:E2"/>
    <mergeCell ref="A3:E3"/>
    <mergeCell ref="A4:E4"/>
    <mergeCell ref="A5:E5"/>
    <mergeCell ref="A6:E6"/>
  </mergeCells>
  <dataValidations xWindow="1429" yWindow="515" count="8">
    <dataValidation allowBlank="1" showErrorMessage="1" promptTitle="Cal OES ONLY" prompt="For Cal OES use only.  Do not enter." sqref="H6" xr:uid="{00000000-0002-0000-0D00-000000000000}"/>
    <dataValidation type="whole" operator="greaterThan" allowBlank="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H3" xr:uid="{00000000-0002-0000-0D00-000001000000}">
      <formula1>0</formula1>
    </dataValidation>
    <dataValidation showInputMessage="1" showErrorMessage="1" sqref="C10:C30" xr:uid="{00000000-0002-0000-0D00-000002000000}"/>
    <dataValidation type="list" allowBlank="1" showInputMessage="1" showErrorMessage="1" sqref="D10:D30" xr:uid="{00000000-0002-0000-0D00-000003000000}">
      <formula1>DD_Personnel_SolutionArea</formula1>
    </dataValidation>
    <dataValidation type="list" allowBlank="1" showInputMessage="1" showErrorMessage="1" sqref="E10:E30" xr:uid="{00000000-0002-0000-0D00-000004000000}">
      <formula1>INDIRECT(VLOOKUP(D10,DD_Personnel_SubCat_Lookup,2,0))</formula1>
    </dataValidation>
    <dataValidation type="list" allowBlank="1" showInputMessage="1" sqref="A9:A30" xr:uid="{00000000-0002-0000-0D00-000005000000}">
      <formula1>"A,B,C,D,E,F,G,H,I,J,K,L,M,N,O,P,Q,R,S,T,U,V,W,X,Y,Z"</formula1>
    </dataValidation>
    <dataValidation type="whole" operator="greaterThanOrEqual" allowBlank="1" showErrorMessage="1" error="Enter whole numbers only.  Use of decimals is not allowed." sqref="G10:I30" xr:uid="{00000000-0002-0000-0D00-000006000000}">
      <formula1>0</formula1>
    </dataValidation>
    <dataValidation type="list" allowBlank="1" showInputMessage="1" showErrorMessage="1" sqref="H2:I2" xr:uid="{00000000-0002-0000-0D00-000007000000}">
      <formula1>"Application, Modification, Advance, Reimbursement, Final Reimbursement"</formula1>
    </dataValidation>
  </dataValidations>
  <printOptions horizontalCentered="1"/>
  <pageMargins left="0.15" right="0.15" top="0.5" bottom="0.5" header="0.15" footer="0.15"/>
  <pageSetup scale="49"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IndirectCost">
    <tabColor rgb="FFFFFF99"/>
    <pageSetUpPr fitToPage="1"/>
  </sheetPr>
  <dimension ref="A1:T30"/>
  <sheetViews>
    <sheetView showGridLines="0" showZeros="0" zoomScale="65" zoomScaleNormal="65" zoomScaleSheetLayoutView="50" zoomScalePageLayoutView="70" workbookViewId="0">
      <pane ySplit="8" topLeftCell="A9" activePane="bottomLeft" state="frozen"/>
      <selection sqref="A1:M1"/>
      <selection pane="bottomLeft" sqref="A1:M1"/>
    </sheetView>
  </sheetViews>
  <sheetFormatPr defaultColWidth="9.109375" defaultRowHeight="13.2" x14ac:dyDescent="0.25"/>
  <cols>
    <col min="1" max="1" width="12.6640625" customWidth="1"/>
    <col min="2" max="2" width="50.33203125" customWidth="1"/>
    <col min="3" max="3" width="48.6640625" customWidth="1"/>
    <col min="4" max="4" width="35.5546875" customWidth="1"/>
    <col min="5" max="5" width="23" customWidth="1"/>
    <col min="6" max="10" width="22.6640625" customWidth="1"/>
    <col min="11" max="12" width="17.109375" hidden="1" customWidth="1"/>
    <col min="13" max="19" width="13.5546875" hidden="1" customWidth="1"/>
    <col min="20" max="20" width="15" hidden="1" customWidth="1"/>
  </cols>
  <sheetData>
    <row r="1" spans="1:20" ht="35.1" customHeight="1" x14ac:dyDescent="0.25">
      <c r="A1" s="815" t="s">
        <v>166</v>
      </c>
      <c r="B1" s="815"/>
      <c r="C1" s="815"/>
      <c r="D1" s="815"/>
      <c r="E1" s="815"/>
      <c r="F1" s="815"/>
      <c r="G1" s="815"/>
      <c r="H1" s="815"/>
      <c r="I1" s="815"/>
      <c r="J1" s="815"/>
      <c r="K1" s="85"/>
      <c r="L1" s="85"/>
      <c r="M1" s="66"/>
      <c r="N1" s="66"/>
      <c r="O1" s="66"/>
      <c r="P1" s="66"/>
      <c r="Q1" s="66"/>
      <c r="R1" s="66"/>
      <c r="S1" s="66"/>
      <c r="T1" s="66"/>
    </row>
    <row r="2" spans="1:20" ht="30" customHeight="1" x14ac:dyDescent="0.35">
      <c r="A2" s="685">
        <f>Facesheet!$C$6</f>
        <v>0</v>
      </c>
      <c r="B2" s="685"/>
      <c r="C2" s="685"/>
      <c r="D2" s="685"/>
      <c r="E2" s="685"/>
      <c r="F2" s="686"/>
      <c r="G2" s="696" t="s">
        <v>5</v>
      </c>
      <c r="H2" s="696"/>
      <c r="I2" s="816"/>
      <c r="J2" s="817"/>
      <c r="K2" s="66"/>
      <c r="L2" s="66"/>
      <c r="M2" s="66"/>
      <c r="N2" s="66"/>
      <c r="O2" s="66"/>
      <c r="P2" s="66"/>
      <c r="Q2" s="66"/>
      <c r="R2" s="66"/>
      <c r="S2" s="66"/>
      <c r="T2" s="66"/>
    </row>
    <row r="3" spans="1:20" ht="30" customHeight="1" x14ac:dyDescent="0.4">
      <c r="A3" s="687">
        <f>Facesheet!$F$2</f>
        <v>0</v>
      </c>
      <c r="B3" s="687"/>
      <c r="C3" s="687"/>
      <c r="D3" s="687"/>
      <c r="E3" s="687"/>
      <c r="F3" s="687"/>
      <c r="G3" s="698" t="s">
        <v>626</v>
      </c>
      <c r="H3" s="767"/>
      <c r="I3" s="816"/>
      <c r="J3" s="817"/>
      <c r="K3" s="66"/>
      <c r="L3" s="75"/>
      <c r="M3" s="66"/>
      <c r="N3" s="66"/>
      <c r="O3" s="66"/>
      <c r="P3" s="66"/>
      <c r="Q3" s="66"/>
      <c r="R3" s="66"/>
      <c r="S3" s="66"/>
      <c r="T3" s="66"/>
    </row>
    <row r="4" spans="1:20" ht="30" customHeight="1" x14ac:dyDescent="0.25">
      <c r="A4" s="708" t="str">
        <f>Facesheet!$J$2</f>
        <v>2022-0005</v>
      </c>
      <c r="B4" s="796"/>
      <c r="C4" s="796"/>
      <c r="D4" s="796"/>
      <c r="E4" s="796"/>
      <c r="F4" s="797"/>
      <c r="G4" s="718" t="s">
        <v>216</v>
      </c>
      <c r="H4" s="718"/>
      <c r="I4" s="818">
        <f>Facesheet!$H$12</f>
        <v>44743</v>
      </c>
      <c r="J4" s="819"/>
      <c r="K4" s="64"/>
      <c r="L4" s="64"/>
      <c r="M4" s="64"/>
      <c r="N4" s="64"/>
      <c r="O4" s="64"/>
      <c r="P4" s="64"/>
      <c r="Q4" s="64"/>
      <c r="R4" s="64"/>
      <c r="S4" s="64"/>
      <c r="T4" s="64"/>
    </row>
    <row r="5" spans="1:20" ht="30" customHeight="1" x14ac:dyDescent="0.25">
      <c r="A5" s="812"/>
      <c r="B5" s="812"/>
      <c r="C5" s="812"/>
      <c r="D5" s="812"/>
      <c r="E5" s="812"/>
      <c r="F5" s="814"/>
      <c r="G5" s="718" t="s">
        <v>217</v>
      </c>
      <c r="H5" s="718"/>
      <c r="I5" s="820">
        <f>Facesheet!$J$12</f>
        <v>45473</v>
      </c>
      <c r="J5" s="821"/>
      <c r="K5" s="64"/>
      <c r="L5" s="64"/>
      <c r="M5" s="64"/>
      <c r="N5" s="64"/>
      <c r="O5" s="64"/>
      <c r="P5" s="64"/>
      <c r="Q5" s="64"/>
      <c r="R5" s="64"/>
      <c r="S5" s="64"/>
      <c r="T5" s="64"/>
    </row>
    <row r="6" spans="1:20" ht="30" customHeight="1" x14ac:dyDescent="0.25">
      <c r="A6" s="812"/>
      <c r="B6" s="812"/>
      <c r="C6" s="812"/>
      <c r="D6" s="812"/>
      <c r="E6" s="812"/>
      <c r="F6" s="814"/>
      <c r="G6" s="716" t="s">
        <v>471</v>
      </c>
      <c r="H6" s="716"/>
      <c r="I6" s="790"/>
      <c r="J6" s="790"/>
      <c r="K6" s="66"/>
      <c r="L6" s="66"/>
      <c r="M6" s="66"/>
      <c r="N6" s="66"/>
      <c r="O6" s="66"/>
      <c r="P6" s="66"/>
      <c r="Q6" s="66"/>
      <c r="R6" s="66"/>
      <c r="S6" s="66"/>
      <c r="T6" s="66"/>
    </row>
    <row r="7" spans="1:20" ht="50.1" customHeight="1" x14ac:dyDescent="0.25">
      <c r="A7" s="296" t="s">
        <v>25</v>
      </c>
      <c r="B7" s="296" t="s">
        <v>75</v>
      </c>
      <c r="C7" s="297" t="s">
        <v>207</v>
      </c>
      <c r="D7" s="297" t="s">
        <v>149</v>
      </c>
      <c r="E7" s="297" t="s">
        <v>150</v>
      </c>
      <c r="F7" s="298" t="s">
        <v>240</v>
      </c>
      <c r="G7" s="298" t="s">
        <v>272</v>
      </c>
      <c r="H7" s="298" t="s">
        <v>237</v>
      </c>
      <c r="I7" s="298" t="s">
        <v>218</v>
      </c>
      <c r="J7" s="298" t="s">
        <v>219</v>
      </c>
      <c r="K7" s="294" t="s">
        <v>439</v>
      </c>
      <c r="L7" s="294" t="s">
        <v>440</v>
      </c>
      <c r="M7" s="294" t="s">
        <v>441</v>
      </c>
      <c r="N7" s="294" t="s">
        <v>442</v>
      </c>
      <c r="O7" s="294" t="s">
        <v>443</v>
      </c>
      <c r="P7" s="294" t="s">
        <v>444</v>
      </c>
      <c r="Q7" s="294" t="s">
        <v>445</v>
      </c>
      <c r="R7" s="294" t="s">
        <v>446</v>
      </c>
      <c r="S7" s="294" t="s">
        <v>447</v>
      </c>
      <c r="T7" s="294" t="s">
        <v>448</v>
      </c>
    </row>
    <row r="8" spans="1:20" ht="21" x14ac:dyDescent="0.35">
      <c r="A8" s="299">
        <v>0</v>
      </c>
      <c r="B8" s="299">
        <v>0</v>
      </c>
      <c r="C8" s="300">
        <v>0</v>
      </c>
      <c r="D8" s="301"/>
      <c r="E8" s="301"/>
      <c r="F8" s="302">
        <f>SUM(RangeCost)</f>
        <v>0</v>
      </c>
      <c r="G8" s="302">
        <f>SUM(RangePrevious)</f>
        <v>0</v>
      </c>
      <c r="H8" s="302">
        <f>SUM(RangeThisRequest)</f>
        <v>0</v>
      </c>
      <c r="I8" s="302">
        <f>SUM(RangeApproved)</f>
        <v>0</v>
      </c>
      <c r="J8" s="302">
        <f>SUM(RangeBalance)</f>
        <v>0</v>
      </c>
      <c r="K8" s="295"/>
      <c r="L8" s="295"/>
      <c r="M8" s="295"/>
      <c r="N8" s="295"/>
      <c r="O8" s="295"/>
      <c r="P8" s="295"/>
      <c r="Q8" s="295"/>
      <c r="R8" s="295"/>
      <c r="S8" s="295"/>
      <c r="T8" s="295"/>
    </row>
    <row r="9" spans="1:20" ht="0.15" customHeight="1" x14ac:dyDescent="0.25">
      <c r="A9" s="259">
        <v>0</v>
      </c>
      <c r="B9" s="259">
        <v>0</v>
      </c>
      <c r="C9" s="259">
        <v>0</v>
      </c>
      <c r="D9" s="260">
        <v>0</v>
      </c>
      <c r="E9" s="303">
        <v>0</v>
      </c>
      <c r="F9" s="304">
        <v>0</v>
      </c>
      <c r="G9" s="292">
        <v>0</v>
      </c>
      <c r="H9" s="293">
        <v>0</v>
      </c>
      <c r="I9" s="293">
        <v>0</v>
      </c>
      <c r="J9" s="293">
        <v>0</v>
      </c>
      <c r="K9" s="290">
        <v>0</v>
      </c>
      <c r="L9" s="290">
        <v>0</v>
      </c>
      <c r="M9" s="290">
        <v>0</v>
      </c>
      <c r="N9" s="290">
        <v>0</v>
      </c>
      <c r="O9" s="290">
        <v>0</v>
      </c>
      <c r="P9" s="290">
        <v>0</v>
      </c>
      <c r="Q9" s="290">
        <v>0</v>
      </c>
      <c r="R9" s="290">
        <v>0</v>
      </c>
      <c r="S9" s="290">
        <v>0</v>
      </c>
      <c r="T9" s="290">
        <v>0</v>
      </c>
    </row>
    <row r="10" spans="1:20" ht="21" x14ac:dyDescent="0.25">
      <c r="A10" s="181"/>
      <c r="B10" s="181"/>
      <c r="C10" s="181"/>
      <c r="D10" s="182"/>
      <c r="E10" s="196"/>
      <c r="F10" s="190"/>
      <c r="G10" s="186"/>
      <c r="H10" s="190"/>
      <c r="I10" s="186">
        <f t="shared" ref="I10:I30" si="0">H10+G10</f>
        <v>0</v>
      </c>
      <c r="J10" s="186">
        <f t="shared" ref="J10:J30" si="1">F10-I10</f>
        <v>0</v>
      </c>
      <c r="K10" s="182"/>
      <c r="L10" s="182"/>
      <c r="M10" s="182"/>
      <c r="N10" s="182"/>
      <c r="O10" s="182"/>
      <c r="P10" s="182"/>
      <c r="Q10" s="182"/>
      <c r="R10" s="182"/>
      <c r="S10" s="182"/>
      <c r="T10" s="182"/>
    </row>
    <row r="11" spans="1:20" ht="21" x14ac:dyDescent="0.25">
      <c r="A11" s="181"/>
      <c r="B11" s="181"/>
      <c r="C11" s="181"/>
      <c r="D11" s="182"/>
      <c r="E11" s="196"/>
      <c r="F11" s="190"/>
      <c r="G11" s="186"/>
      <c r="H11" s="190"/>
      <c r="I11" s="186">
        <f t="shared" si="0"/>
        <v>0</v>
      </c>
      <c r="J11" s="186">
        <f t="shared" si="1"/>
        <v>0</v>
      </c>
      <c r="K11" s="182"/>
      <c r="L11" s="182"/>
      <c r="M11" s="182"/>
      <c r="N11" s="182"/>
      <c r="O11" s="182"/>
      <c r="P11" s="182"/>
      <c r="Q11" s="182"/>
      <c r="R11" s="182"/>
      <c r="S11" s="182"/>
      <c r="T11" s="182"/>
    </row>
    <row r="12" spans="1:20" ht="21" x14ac:dyDescent="0.25">
      <c r="A12" s="181"/>
      <c r="B12" s="181"/>
      <c r="C12" s="181"/>
      <c r="D12" s="182"/>
      <c r="E12" s="196"/>
      <c r="F12" s="190"/>
      <c r="G12" s="186"/>
      <c r="H12" s="190"/>
      <c r="I12" s="186">
        <f t="shared" si="0"/>
        <v>0</v>
      </c>
      <c r="J12" s="186">
        <f t="shared" si="1"/>
        <v>0</v>
      </c>
      <c r="K12" s="182"/>
      <c r="L12" s="182"/>
      <c r="M12" s="182"/>
      <c r="N12" s="182"/>
      <c r="O12" s="182"/>
      <c r="P12" s="182"/>
      <c r="Q12" s="182"/>
      <c r="R12" s="182"/>
      <c r="S12" s="182"/>
      <c r="T12" s="182"/>
    </row>
    <row r="13" spans="1:20" ht="21" x14ac:dyDescent="0.25">
      <c r="A13" s="181"/>
      <c r="B13" s="181"/>
      <c r="C13" s="181"/>
      <c r="D13" s="182"/>
      <c r="E13" s="196"/>
      <c r="F13" s="190"/>
      <c r="G13" s="186"/>
      <c r="H13" s="190"/>
      <c r="I13" s="186">
        <f t="shared" si="0"/>
        <v>0</v>
      </c>
      <c r="J13" s="186">
        <f t="shared" si="1"/>
        <v>0</v>
      </c>
      <c r="K13" s="182"/>
      <c r="L13" s="182"/>
      <c r="M13" s="182"/>
      <c r="N13" s="182"/>
      <c r="O13" s="182"/>
      <c r="P13" s="182"/>
      <c r="Q13" s="182"/>
      <c r="R13" s="182"/>
      <c r="S13" s="182"/>
      <c r="T13" s="182"/>
    </row>
    <row r="14" spans="1:20" ht="21" x14ac:dyDescent="0.25">
      <c r="A14" s="181"/>
      <c r="B14" s="181"/>
      <c r="C14" s="181"/>
      <c r="D14" s="182"/>
      <c r="E14" s="196"/>
      <c r="F14" s="190"/>
      <c r="G14" s="186"/>
      <c r="H14" s="190"/>
      <c r="I14" s="186">
        <f t="shared" si="0"/>
        <v>0</v>
      </c>
      <c r="J14" s="186">
        <f t="shared" si="1"/>
        <v>0</v>
      </c>
      <c r="K14" s="182"/>
      <c r="L14" s="182"/>
      <c r="M14" s="182"/>
      <c r="N14" s="182"/>
      <c r="O14" s="182"/>
      <c r="P14" s="182"/>
      <c r="Q14" s="182"/>
      <c r="R14" s="182"/>
      <c r="S14" s="182"/>
      <c r="T14" s="182"/>
    </row>
    <row r="15" spans="1:20" ht="21" x14ac:dyDescent="0.25">
      <c r="A15" s="181"/>
      <c r="B15" s="181"/>
      <c r="C15" s="181"/>
      <c r="D15" s="182"/>
      <c r="E15" s="196"/>
      <c r="F15" s="190"/>
      <c r="G15" s="186"/>
      <c r="H15" s="190"/>
      <c r="I15" s="186">
        <f t="shared" si="0"/>
        <v>0</v>
      </c>
      <c r="J15" s="186">
        <f t="shared" si="1"/>
        <v>0</v>
      </c>
      <c r="K15" s="182"/>
      <c r="L15" s="182"/>
      <c r="M15" s="182"/>
      <c r="N15" s="182"/>
      <c r="O15" s="182"/>
      <c r="P15" s="182"/>
      <c r="Q15" s="182"/>
      <c r="R15" s="182"/>
      <c r="S15" s="182"/>
      <c r="T15" s="182"/>
    </row>
    <row r="16" spans="1:20" ht="21" x14ac:dyDescent="0.25">
      <c r="A16" s="181"/>
      <c r="B16" s="181"/>
      <c r="C16" s="181"/>
      <c r="D16" s="182"/>
      <c r="E16" s="196"/>
      <c r="F16" s="190"/>
      <c r="G16" s="186"/>
      <c r="H16" s="190"/>
      <c r="I16" s="186">
        <f t="shared" si="0"/>
        <v>0</v>
      </c>
      <c r="J16" s="186">
        <f t="shared" si="1"/>
        <v>0</v>
      </c>
      <c r="K16" s="182"/>
      <c r="L16" s="182"/>
      <c r="M16" s="182"/>
      <c r="N16" s="182"/>
      <c r="O16" s="182"/>
      <c r="P16" s="182"/>
      <c r="Q16" s="182"/>
      <c r="R16" s="182"/>
      <c r="S16" s="182"/>
      <c r="T16" s="182"/>
    </row>
    <row r="17" spans="1:20" ht="21" x14ac:dyDescent="0.25">
      <c r="A17" s="181"/>
      <c r="B17" s="181"/>
      <c r="C17" s="181"/>
      <c r="D17" s="182"/>
      <c r="E17" s="196"/>
      <c r="F17" s="190"/>
      <c r="G17" s="186"/>
      <c r="H17" s="190"/>
      <c r="I17" s="186">
        <f t="shared" si="0"/>
        <v>0</v>
      </c>
      <c r="J17" s="186">
        <f t="shared" si="1"/>
        <v>0</v>
      </c>
      <c r="K17" s="182"/>
      <c r="L17" s="182"/>
      <c r="M17" s="182"/>
      <c r="N17" s="182"/>
      <c r="O17" s="182"/>
      <c r="P17" s="182"/>
      <c r="Q17" s="182"/>
      <c r="R17" s="182"/>
      <c r="S17" s="182"/>
      <c r="T17" s="182"/>
    </row>
    <row r="18" spans="1:20" ht="21" x14ac:dyDescent="0.25">
      <c r="A18" s="181"/>
      <c r="B18" s="181"/>
      <c r="C18" s="181"/>
      <c r="D18" s="182"/>
      <c r="E18" s="196"/>
      <c r="F18" s="190"/>
      <c r="G18" s="186"/>
      <c r="H18" s="190"/>
      <c r="I18" s="186">
        <f t="shared" si="0"/>
        <v>0</v>
      </c>
      <c r="J18" s="186">
        <f t="shared" si="1"/>
        <v>0</v>
      </c>
      <c r="K18" s="182"/>
      <c r="L18" s="182"/>
      <c r="M18" s="182"/>
      <c r="N18" s="182"/>
      <c r="O18" s="182"/>
      <c r="P18" s="182"/>
      <c r="Q18" s="182"/>
      <c r="R18" s="182"/>
      <c r="S18" s="182"/>
      <c r="T18" s="182"/>
    </row>
    <row r="19" spans="1:20" ht="21" x14ac:dyDescent="0.25">
      <c r="A19" s="181"/>
      <c r="B19" s="181"/>
      <c r="C19" s="181"/>
      <c r="D19" s="182"/>
      <c r="E19" s="196"/>
      <c r="F19" s="190"/>
      <c r="G19" s="186"/>
      <c r="H19" s="190"/>
      <c r="I19" s="186">
        <f t="shared" si="0"/>
        <v>0</v>
      </c>
      <c r="J19" s="186">
        <f t="shared" si="1"/>
        <v>0</v>
      </c>
      <c r="K19" s="182"/>
      <c r="L19" s="182"/>
      <c r="M19" s="182"/>
      <c r="N19" s="182"/>
      <c r="O19" s="182"/>
      <c r="P19" s="182"/>
      <c r="Q19" s="182"/>
      <c r="R19" s="182"/>
      <c r="S19" s="182"/>
      <c r="T19" s="182"/>
    </row>
    <row r="20" spans="1:20" ht="21" x14ac:dyDescent="0.25">
      <c r="A20" s="181"/>
      <c r="B20" s="181"/>
      <c r="C20" s="181"/>
      <c r="D20" s="182"/>
      <c r="E20" s="196"/>
      <c r="F20" s="190"/>
      <c r="G20" s="186"/>
      <c r="H20" s="190"/>
      <c r="I20" s="186">
        <f t="shared" si="0"/>
        <v>0</v>
      </c>
      <c r="J20" s="186">
        <f t="shared" si="1"/>
        <v>0</v>
      </c>
      <c r="K20" s="182"/>
      <c r="L20" s="182"/>
      <c r="M20" s="182"/>
      <c r="N20" s="182"/>
      <c r="O20" s="182"/>
      <c r="P20" s="182"/>
      <c r="Q20" s="182"/>
      <c r="R20" s="182"/>
      <c r="S20" s="182"/>
      <c r="T20" s="182"/>
    </row>
    <row r="21" spans="1:20" ht="21" x14ac:dyDescent="0.25">
      <c r="A21" s="181"/>
      <c r="B21" s="181"/>
      <c r="C21" s="181"/>
      <c r="D21" s="182"/>
      <c r="E21" s="196"/>
      <c r="F21" s="190"/>
      <c r="G21" s="186"/>
      <c r="H21" s="190"/>
      <c r="I21" s="186">
        <f t="shared" si="0"/>
        <v>0</v>
      </c>
      <c r="J21" s="186">
        <f t="shared" si="1"/>
        <v>0</v>
      </c>
      <c r="K21" s="182"/>
      <c r="L21" s="182"/>
      <c r="M21" s="182"/>
      <c r="N21" s="182"/>
      <c r="O21" s="182"/>
      <c r="P21" s="182"/>
      <c r="Q21" s="182"/>
      <c r="R21" s="182"/>
      <c r="S21" s="182"/>
      <c r="T21" s="182"/>
    </row>
    <row r="22" spans="1:20" ht="21" x14ac:dyDescent="0.25">
      <c r="A22" s="181"/>
      <c r="B22" s="181"/>
      <c r="C22" s="181"/>
      <c r="D22" s="182"/>
      <c r="E22" s="196"/>
      <c r="F22" s="190"/>
      <c r="G22" s="186"/>
      <c r="H22" s="190"/>
      <c r="I22" s="186">
        <f t="shared" si="0"/>
        <v>0</v>
      </c>
      <c r="J22" s="186">
        <f t="shared" si="1"/>
        <v>0</v>
      </c>
      <c r="K22" s="182"/>
      <c r="L22" s="182"/>
      <c r="M22" s="182"/>
      <c r="N22" s="182"/>
      <c r="O22" s="182"/>
      <c r="P22" s="182"/>
      <c r="Q22" s="182"/>
      <c r="R22" s="182"/>
      <c r="S22" s="182"/>
      <c r="T22" s="182"/>
    </row>
    <row r="23" spans="1:20" ht="21" x14ac:dyDescent="0.25">
      <c r="A23" s="181"/>
      <c r="B23" s="181"/>
      <c r="C23" s="181"/>
      <c r="D23" s="182"/>
      <c r="E23" s="196"/>
      <c r="F23" s="190"/>
      <c r="G23" s="186"/>
      <c r="H23" s="190"/>
      <c r="I23" s="186">
        <f t="shared" si="0"/>
        <v>0</v>
      </c>
      <c r="J23" s="186">
        <f t="shared" si="1"/>
        <v>0</v>
      </c>
      <c r="K23" s="182"/>
      <c r="L23" s="182"/>
      <c r="M23" s="182"/>
      <c r="N23" s="182"/>
      <c r="O23" s="182"/>
      <c r="P23" s="182"/>
      <c r="Q23" s="182"/>
      <c r="R23" s="182"/>
      <c r="S23" s="182"/>
      <c r="T23" s="182"/>
    </row>
    <row r="24" spans="1:20" ht="21" x14ac:dyDescent="0.25">
      <c r="A24" s="181"/>
      <c r="B24" s="181"/>
      <c r="C24" s="181"/>
      <c r="D24" s="182"/>
      <c r="E24" s="196"/>
      <c r="F24" s="190"/>
      <c r="G24" s="186"/>
      <c r="H24" s="190"/>
      <c r="I24" s="186">
        <f t="shared" si="0"/>
        <v>0</v>
      </c>
      <c r="J24" s="186">
        <f t="shared" si="1"/>
        <v>0</v>
      </c>
      <c r="K24" s="182"/>
      <c r="L24" s="182"/>
      <c r="M24" s="182"/>
      <c r="N24" s="182"/>
      <c r="O24" s="182"/>
      <c r="P24" s="182"/>
      <c r="Q24" s="182"/>
      <c r="R24" s="182"/>
      <c r="S24" s="182"/>
      <c r="T24" s="182"/>
    </row>
    <row r="25" spans="1:20" ht="21" x14ac:dyDescent="0.25">
      <c r="A25" s="181"/>
      <c r="B25" s="181"/>
      <c r="C25" s="181"/>
      <c r="D25" s="182"/>
      <c r="E25" s="196"/>
      <c r="F25" s="190"/>
      <c r="G25" s="186"/>
      <c r="H25" s="190"/>
      <c r="I25" s="186">
        <f t="shared" si="0"/>
        <v>0</v>
      </c>
      <c r="J25" s="186">
        <f t="shared" si="1"/>
        <v>0</v>
      </c>
      <c r="K25" s="182"/>
      <c r="L25" s="182"/>
      <c r="M25" s="182"/>
      <c r="N25" s="182"/>
      <c r="O25" s="182"/>
      <c r="P25" s="182"/>
      <c r="Q25" s="182"/>
      <c r="R25" s="182"/>
      <c r="S25" s="182"/>
      <c r="T25" s="182"/>
    </row>
    <row r="26" spans="1:20" ht="21" x14ac:dyDescent="0.25">
      <c r="A26" s="181"/>
      <c r="B26" s="181"/>
      <c r="C26" s="181"/>
      <c r="D26" s="182"/>
      <c r="E26" s="196"/>
      <c r="F26" s="190"/>
      <c r="G26" s="186"/>
      <c r="H26" s="190"/>
      <c r="I26" s="186">
        <f t="shared" si="0"/>
        <v>0</v>
      </c>
      <c r="J26" s="186">
        <f t="shared" si="1"/>
        <v>0</v>
      </c>
      <c r="K26" s="182"/>
      <c r="L26" s="182"/>
      <c r="M26" s="182"/>
      <c r="N26" s="182"/>
      <c r="O26" s="182"/>
      <c r="P26" s="182"/>
      <c r="Q26" s="182"/>
      <c r="R26" s="182"/>
      <c r="S26" s="182"/>
      <c r="T26" s="182"/>
    </row>
    <row r="27" spans="1:20" ht="21" x14ac:dyDescent="0.25">
      <c r="A27" s="181"/>
      <c r="B27" s="181"/>
      <c r="C27" s="181"/>
      <c r="D27" s="182"/>
      <c r="E27" s="196"/>
      <c r="F27" s="190"/>
      <c r="G27" s="186"/>
      <c r="H27" s="190"/>
      <c r="I27" s="186">
        <f t="shared" si="0"/>
        <v>0</v>
      </c>
      <c r="J27" s="186">
        <f t="shared" si="1"/>
        <v>0</v>
      </c>
      <c r="K27" s="182"/>
      <c r="L27" s="182"/>
      <c r="M27" s="182"/>
      <c r="N27" s="182"/>
      <c r="O27" s="182"/>
      <c r="P27" s="182"/>
      <c r="Q27" s="182"/>
      <c r="R27" s="182"/>
      <c r="S27" s="182"/>
      <c r="T27" s="182"/>
    </row>
    <row r="28" spans="1:20" ht="21" x14ac:dyDescent="0.25">
      <c r="A28" s="181"/>
      <c r="B28" s="181"/>
      <c r="C28" s="181"/>
      <c r="D28" s="182"/>
      <c r="E28" s="196"/>
      <c r="F28" s="190"/>
      <c r="G28" s="186"/>
      <c r="H28" s="190"/>
      <c r="I28" s="186">
        <f t="shared" si="0"/>
        <v>0</v>
      </c>
      <c r="J28" s="186">
        <f t="shared" si="1"/>
        <v>0</v>
      </c>
      <c r="K28" s="182"/>
      <c r="L28" s="182"/>
      <c r="M28" s="182"/>
      <c r="N28" s="182"/>
      <c r="O28" s="182"/>
      <c r="P28" s="182"/>
      <c r="Q28" s="182"/>
      <c r="R28" s="182"/>
      <c r="S28" s="182"/>
      <c r="T28" s="182"/>
    </row>
    <row r="29" spans="1:20" ht="21" x14ac:dyDescent="0.25">
      <c r="A29" s="181"/>
      <c r="B29" s="181"/>
      <c r="C29" s="181"/>
      <c r="D29" s="182"/>
      <c r="E29" s="196"/>
      <c r="F29" s="190"/>
      <c r="G29" s="186"/>
      <c r="H29" s="190"/>
      <c r="I29" s="186">
        <f t="shared" si="0"/>
        <v>0</v>
      </c>
      <c r="J29" s="186">
        <f t="shared" si="1"/>
        <v>0</v>
      </c>
      <c r="K29" s="182"/>
      <c r="L29" s="182"/>
      <c r="M29" s="182"/>
      <c r="N29" s="182"/>
      <c r="O29" s="182"/>
      <c r="P29" s="182"/>
      <c r="Q29" s="182"/>
      <c r="R29" s="182"/>
      <c r="S29" s="182"/>
      <c r="T29" s="182"/>
    </row>
    <row r="30" spans="1:20" ht="21" x14ac:dyDescent="0.25">
      <c r="A30" s="181"/>
      <c r="B30" s="181"/>
      <c r="C30" s="181"/>
      <c r="D30" s="182"/>
      <c r="E30" s="196"/>
      <c r="F30" s="190"/>
      <c r="G30" s="186"/>
      <c r="H30" s="190"/>
      <c r="I30" s="186">
        <f t="shared" si="0"/>
        <v>0</v>
      </c>
      <c r="J30" s="186">
        <f t="shared" si="1"/>
        <v>0</v>
      </c>
      <c r="K30" s="182"/>
      <c r="L30" s="182"/>
      <c r="M30" s="182"/>
      <c r="N30" s="182"/>
      <c r="O30" s="182"/>
      <c r="P30" s="182"/>
      <c r="Q30" s="182"/>
      <c r="R30" s="182"/>
      <c r="S30" s="182"/>
      <c r="T30" s="182"/>
    </row>
  </sheetData>
  <sheetProtection formatColumns="0" formatRows="0" autoFilter="0"/>
  <dataConsolidate/>
  <mergeCells count="16">
    <mergeCell ref="A1:J1"/>
    <mergeCell ref="I2:J2"/>
    <mergeCell ref="I3:J3"/>
    <mergeCell ref="I4:J4"/>
    <mergeCell ref="I5:J5"/>
    <mergeCell ref="A2:F2"/>
    <mergeCell ref="A3:F3"/>
    <mergeCell ref="A4:F4"/>
    <mergeCell ref="A5:F5"/>
    <mergeCell ref="A6:F6"/>
    <mergeCell ref="I6:J6"/>
    <mergeCell ref="G2:H2"/>
    <mergeCell ref="G3:H3"/>
    <mergeCell ref="G4:H4"/>
    <mergeCell ref="G5:H5"/>
    <mergeCell ref="G6:H6"/>
  </mergeCells>
  <conditionalFormatting sqref="H8">
    <cfRule type="cellIs" dxfId="111" priority="1" stopIfTrue="1" operator="notEqual">
      <formula>0</formula>
    </cfRule>
  </conditionalFormatting>
  <conditionalFormatting sqref="H10:H30">
    <cfRule type="cellIs" dxfId="110" priority="2" stopIfTrue="1" operator="notEqual">
      <formula>0</formula>
    </cfRule>
  </conditionalFormatting>
  <dataValidations count="9">
    <dataValidation allowBlank="1" showErrorMessage="1" promptTitle="Cal OES ONLY" prompt="For Cal OES use only.  Do not enter." sqref="I6" xr:uid="{00000000-0002-0000-0E00-000000000000}"/>
    <dataValidation allowBlank="1" showErrorMessage="1" sqref="I3:J3" xr:uid="{00000000-0002-0000-0E00-000001000000}"/>
    <dataValidation type="list" allowBlank="1" showInputMessage="1" showErrorMessage="1" sqref="D10:D30" xr:uid="{00000000-0002-0000-0E00-000002000000}">
      <formula1>"10% de Minimis, S/W, SW&amp;B, TDC, MTDC, Other"</formula1>
    </dataValidation>
    <dataValidation type="list" allowBlank="1" showInputMessage="1" showErrorMessage="1" sqref="C10:C30" xr:uid="{00000000-0002-0000-0E00-000003000000}">
      <formula1>"Facilities &amp; Administration"</formula1>
    </dataValidation>
    <dataValidation type="list" allowBlank="1" showInputMessage="1" sqref="A10:A30" xr:uid="{00000000-0002-0000-0E00-000004000000}">
      <formula1>"A,B,C,D,E,F,G,H,I,J,K,L,M,N,O,P,Q,R,S,T,U,V,W,X,Y,Z"</formula1>
    </dataValidation>
    <dataValidation type="whole" operator="lessThanOrEqual" allowBlank="1" showErrorMessage="1" error="Enter a whole number no greater than the remaining balance.  Use of decimals is not allowed." sqref="H10:H30" xr:uid="{00000000-0002-0000-0E00-000005000000}">
      <formula1>F10-G10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I10:I30" xr:uid="{00000000-0002-0000-0E00-000006000000}">
      <formula1>G10-H10</formula1>
    </dataValidation>
    <dataValidation type="whole" operator="greaterThanOrEqual" allowBlank="1" showErrorMessage="1" errorTitle="BUDGETED COST" error="Enter the Budged Cost for this project, rounded DOWN to the nearest dollar.  Use of decimals is not allowed." sqref="F10:F30" xr:uid="{00000000-0002-0000-0E00-000007000000}">
      <formula1>0</formula1>
    </dataValidation>
    <dataValidation type="list" allowBlank="1" showInputMessage="1" showErrorMessage="1" sqref="I2:J2" xr:uid="{00000000-0002-0000-0E00-000008000000}">
      <formula1>"Application, Modification, Advance, Reimbursement, Final Reimbursement"</formula1>
    </dataValidation>
  </dataValidations>
  <printOptions horizontalCentered="1"/>
  <pageMargins left="0.15" right="0.15" top="0.5" bottom="0.5" header="0.15" footer="0.15"/>
  <pageSetup scale="49"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ICR">
    <tabColor rgb="FFF3CB67"/>
    <pageSetUpPr fitToPage="1"/>
  </sheetPr>
  <dimension ref="A1:N35"/>
  <sheetViews>
    <sheetView showGridLines="0" showZeros="0" zoomScale="65" zoomScaleNormal="65" zoomScaleSheetLayoutView="50" workbookViewId="0">
      <selection sqref="A1:D1"/>
    </sheetView>
  </sheetViews>
  <sheetFormatPr defaultColWidth="10.44140625" defaultRowHeight="25.5" customHeight="1" x14ac:dyDescent="0.25"/>
  <cols>
    <col min="1" max="1" width="80.6640625" customWidth="1"/>
    <col min="2" max="4" width="60.6640625" customWidth="1"/>
    <col min="5" max="13" width="15.6640625" hidden="1" customWidth="1"/>
    <col min="14" max="14" width="16.33203125" hidden="1" customWidth="1"/>
  </cols>
  <sheetData>
    <row r="1" spans="1:14" ht="35.1" customHeight="1" x14ac:dyDescent="0.25">
      <c r="A1" s="824" t="s">
        <v>619</v>
      </c>
      <c r="B1" s="824"/>
      <c r="C1" s="824"/>
      <c r="D1" s="824"/>
      <c r="E1" s="31"/>
      <c r="F1" s="31"/>
      <c r="G1" s="31"/>
      <c r="H1" s="31"/>
      <c r="I1" s="31"/>
      <c r="J1" s="31"/>
      <c r="K1" s="31"/>
      <c r="L1" s="31"/>
      <c r="M1" s="31"/>
      <c r="N1" s="31"/>
    </row>
    <row r="2" spans="1:14" ht="30" customHeight="1" x14ac:dyDescent="0.35">
      <c r="A2" s="825">
        <f>Facesheet!$C$6</f>
        <v>0</v>
      </c>
      <c r="B2" s="826"/>
      <c r="C2" s="244" t="s">
        <v>5</v>
      </c>
      <c r="D2" s="249"/>
      <c r="E2" s="86"/>
      <c r="F2" s="86"/>
      <c r="G2" s="86"/>
      <c r="H2" s="30"/>
      <c r="I2" s="30"/>
      <c r="J2" s="30"/>
      <c r="K2" s="30"/>
      <c r="L2" s="30"/>
      <c r="M2" s="30"/>
      <c r="N2" s="30"/>
    </row>
    <row r="3" spans="1:14" ht="30" customHeight="1" x14ac:dyDescent="0.4">
      <c r="A3" s="783">
        <f>Facesheet!$F$2</f>
        <v>0</v>
      </c>
      <c r="B3" s="783"/>
      <c r="C3" s="244" t="s">
        <v>626</v>
      </c>
      <c r="D3" s="249"/>
      <c r="E3" s="86"/>
      <c r="F3" s="86"/>
      <c r="G3" s="86"/>
      <c r="H3" s="30"/>
      <c r="I3" s="30"/>
      <c r="J3" s="30"/>
      <c r="K3" s="30"/>
      <c r="L3" s="30"/>
      <c r="M3" s="30"/>
      <c r="N3" s="30"/>
    </row>
    <row r="4" spans="1:14" ht="30" customHeight="1" x14ac:dyDescent="0.25">
      <c r="A4" s="688" t="str">
        <f>Facesheet!$J$2</f>
        <v>2022-0005</v>
      </c>
      <c r="B4" s="757"/>
      <c r="C4" s="245" t="s">
        <v>471</v>
      </c>
      <c r="D4" s="246"/>
      <c r="E4" s="32"/>
      <c r="F4" s="32"/>
      <c r="G4" s="32"/>
      <c r="H4" s="32"/>
      <c r="I4" s="32"/>
      <c r="J4" s="32"/>
      <c r="K4" s="32"/>
      <c r="L4" s="32"/>
      <c r="M4" s="32"/>
      <c r="N4" s="32"/>
    </row>
    <row r="5" spans="1:14" ht="60" customHeight="1" x14ac:dyDescent="0.25">
      <c r="A5" s="827"/>
      <c r="B5" s="827"/>
      <c r="C5" s="827"/>
      <c r="D5" s="827"/>
      <c r="E5" s="30"/>
      <c r="F5" s="30"/>
      <c r="G5" s="30"/>
      <c r="H5" s="30"/>
      <c r="I5" s="30"/>
      <c r="J5" s="30"/>
      <c r="K5" s="30"/>
      <c r="L5" s="30"/>
      <c r="M5" s="30"/>
      <c r="N5" s="30"/>
    </row>
    <row r="6" spans="1:14" ht="24.9" customHeight="1" x14ac:dyDescent="0.25">
      <c r="A6" s="511" t="s">
        <v>625</v>
      </c>
      <c r="B6" s="337" t="s">
        <v>560</v>
      </c>
      <c r="C6" s="337" t="s">
        <v>561</v>
      </c>
      <c r="D6" s="337" t="s">
        <v>562</v>
      </c>
      <c r="E6" s="512" t="s">
        <v>439</v>
      </c>
      <c r="F6" s="512" t="s">
        <v>440</v>
      </c>
      <c r="G6" s="512" t="s">
        <v>441</v>
      </c>
      <c r="H6" s="512" t="s">
        <v>442</v>
      </c>
      <c r="I6" s="512" t="s">
        <v>443</v>
      </c>
      <c r="J6" s="512" t="s">
        <v>444</v>
      </c>
      <c r="K6" s="512" t="s">
        <v>445</v>
      </c>
      <c r="L6" s="512" t="s">
        <v>446</v>
      </c>
      <c r="M6" s="512" t="s">
        <v>447</v>
      </c>
      <c r="N6" s="512" t="s">
        <v>448</v>
      </c>
    </row>
    <row r="7" spans="1:14" ht="24.75" customHeight="1" x14ac:dyDescent="0.25">
      <c r="A7" s="354" t="s">
        <v>58</v>
      </c>
      <c r="B7" s="354"/>
      <c r="C7" s="515"/>
      <c r="D7" s="354" t="s">
        <v>449</v>
      </c>
      <c r="E7" s="513"/>
      <c r="F7" s="513"/>
      <c r="G7" s="513"/>
      <c r="H7" s="513"/>
      <c r="I7" s="513"/>
      <c r="J7" s="513"/>
      <c r="K7" s="513"/>
      <c r="L7" s="513"/>
      <c r="M7" s="513"/>
      <c r="N7" s="513"/>
    </row>
    <row r="8" spans="1:14" ht="24.9" customHeight="1" x14ac:dyDescent="0.25">
      <c r="A8" s="235"/>
      <c r="B8" s="235"/>
      <c r="C8" s="235"/>
      <c r="D8" s="235"/>
      <c r="E8" s="30"/>
      <c r="F8" s="30"/>
      <c r="G8" s="30"/>
      <c r="H8" s="30"/>
      <c r="I8" s="30"/>
      <c r="J8" s="30"/>
      <c r="K8" s="30"/>
      <c r="L8" s="30"/>
      <c r="M8" s="30"/>
      <c r="N8" s="30"/>
    </row>
    <row r="9" spans="1:14" ht="24.9" customHeight="1" x14ac:dyDescent="0.25">
      <c r="A9" s="337" t="s">
        <v>159</v>
      </c>
      <c r="B9" s="338" t="s">
        <v>416</v>
      </c>
      <c r="C9" s="338" t="s">
        <v>540</v>
      </c>
      <c r="D9" s="338" t="s">
        <v>417</v>
      </c>
      <c r="E9" s="333" t="s">
        <v>439</v>
      </c>
      <c r="F9" s="333" t="s">
        <v>440</v>
      </c>
      <c r="G9" s="333" t="s">
        <v>441</v>
      </c>
      <c r="H9" s="333" t="s">
        <v>442</v>
      </c>
      <c r="I9" s="333" t="s">
        <v>443</v>
      </c>
      <c r="J9" s="333" t="s">
        <v>444</v>
      </c>
      <c r="K9" s="333" t="s">
        <v>445</v>
      </c>
      <c r="L9" s="333" t="s">
        <v>446</v>
      </c>
      <c r="M9" s="333" t="s">
        <v>447</v>
      </c>
      <c r="N9" s="333" t="s">
        <v>448</v>
      </c>
    </row>
    <row r="10" spans="1:14" ht="24.9" customHeight="1" x14ac:dyDescent="0.25">
      <c r="A10" s="339" t="s">
        <v>36</v>
      </c>
      <c r="B10" s="199"/>
      <c r="C10" s="200"/>
      <c r="D10" s="340">
        <f>(Table_ICR1[[#This Row],[TOTAL COSTS]])-(Table_ICR1[[#This Row],[LESS DISTORTING COSTS]])</f>
        <v>0</v>
      </c>
      <c r="E10" s="180"/>
      <c r="F10" s="178"/>
      <c r="G10" s="178"/>
      <c r="H10" s="178"/>
      <c r="I10" s="178"/>
      <c r="J10" s="178"/>
      <c r="K10" s="178"/>
      <c r="L10" s="178"/>
      <c r="M10" s="178"/>
      <c r="N10" s="178"/>
    </row>
    <row r="11" spans="1:14" ht="24.9" customHeight="1" x14ac:dyDescent="0.25">
      <c r="A11" s="339" t="s">
        <v>22</v>
      </c>
      <c r="B11" s="199"/>
      <c r="C11" s="200"/>
      <c r="D11" s="340">
        <f>(Table_ICR1[[#This Row],[TOTAL COSTS]])-(Table_ICR1[[#This Row],[LESS DISTORTING COSTS]])</f>
        <v>0</v>
      </c>
      <c r="E11" s="180"/>
      <c r="F11" s="178"/>
      <c r="G11" s="178"/>
      <c r="H11" s="178"/>
      <c r="I11" s="178"/>
      <c r="J11" s="178"/>
      <c r="K11" s="178"/>
      <c r="L11" s="178"/>
      <c r="M11" s="178"/>
      <c r="N11" s="178"/>
    </row>
    <row r="12" spans="1:14" ht="24.9" customHeight="1" x14ac:dyDescent="0.25">
      <c r="A12" s="339" t="s">
        <v>19</v>
      </c>
      <c r="B12" s="199"/>
      <c r="C12" s="200"/>
      <c r="D12" s="340">
        <f>(Table_ICR1[[#This Row],[TOTAL COSTS]])-(Table_ICR1[[#This Row],[LESS DISTORTING COSTS]])</f>
        <v>0</v>
      </c>
      <c r="E12" s="180"/>
      <c r="F12" s="178"/>
      <c r="G12" s="178"/>
      <c r="H12" s="178"/>
      <c r="I12" s="178"/>
      <c r="J12" s="178"/>
      <c r="K12" s="178"/>
      <c r="L12" s="178"/>
      <c r="M12" s="178"/>
      <c r="N12" s="178"/>
    </row>
    <row r="13" spans="1:14" ht="24.9" customHeight="1" x14ac:dyDescent="0.25">
      <c r="A13" s="339" t="s">
        <v>20</v>
      </c>
      <c r="B13" s="199"/>
      <c r="C13" s="200"/>
      <c r="D13" s="340">
        <f>(Table_ICR1[[#This Row],[TOTAL COSTS]])-(Table_ICR1[[#This Row],[LESS DISTORTING COSTS]])</f>
        <v>0</v>
      </c>
      <c r="E13" s="180"/>
      <c r="F13" s="178"/>
      <c r="G13" s="178"/>
      <c r="H13" s="178"/>
      <c r="I13" s="178"/>
      <c r="J13" s="178"/>
      <c r="K13" s="178"/>
      <c r="L13" s="178"/>
      <c r="M13" s="178"/>
      <c r="N13" s="178"/>
    </row>
    <row r="14" spans="1:14" ht="24.9" customHeight="1" thickBot="1" x14ac:dyDescent="0.3">
      <c r="A14" s="347" t="s">
        <v>66</v>
      </c>
      <c r="B14" s="348"/>
      <c r="C14" s="353"/>
      <c r="D14" s="349">
        <f>(Table_ICR1[[#This Row],[TOTAL COSTS]])-(Table_ICR1[[#This Row],[LESS DISTORTING COSTS]])</f>
        <v>0</v>
      </c>
      <c r="E14" s="180"/>
      <c r="F14" s="178"/>
      <c r="G14" s="178"/>
      <c r="H14" s="178"/>
      <c r="I14" s="178"/>
      <c r="J14" s="178"/>
      <c r="K14" s="178"/>
      <c r="L14" s="178"/>
      <c r="M14" s="178"/>
      <c r="N14" s="178"/>
    </row>
    <row r="15" spans="1:14" ht="24.9" customHeight="1" thickTop="1" x14ac:dyDescent="0.25">
      <c r="A15" s="351" t="s">
        <v>415</v>
      </c>
      <c r="B15" s="352">
        <f>SUBTOTAL(109,Table_ICR1[TOTAL COSTS])</f>
        <v>0</v>
      </c>
      <c r="C15" s="346">
        <f>SUBTOTAL(109,Table_ICR1[LESS DISTORTING COSTS])</f>
        <v>0</v>
      </c>
      <c r="D15" s="346">
        <f>SUBTOTAL(109,Table_ICR1[COSTS APPLICABLE TO ICR])</f>
        <v>0</v>
      </c>
      <c r="E15" s="175"/>
      <c r="F15" s="255"/>
      <c r="G15" s="255"/>
      <c r="H15" s="255"/>
      <c r="I15" s="255"/>
      <c r="J15" s="255"/>
      <c r="K15" s="255"/>
      <c r="L15" s="255"/>
      <c r="M15" s="255"/>
      <c r="N15" s="255">
        <f>SUBTOTAL(103,Table_ICR1[Column10])</f>
        <v>0</v>
      </c>
    </row>
    <row r="16" spans="1:14" ht="24.9" customHeight="1" x14ac:dyDescent="0.25">
      <c r="A16" s="234"/>
      <c r="B16" s="234"/>
      <c r="C16" s="234"/>
      <c r="D16" s="234"/>
      <c r="E16" s="176"/>
      <c r="F16" s="176"/>
      <c r="G16" s="176"/>
      <c r="H16" s="176"/>
      <c r="I16" s="176"/>
      <c r="J16" s="176"/>
      <c r="K16" s="176"/>
      <c r="L16" s="176"/>
      <c r="M16" s="176"/>
      <c r="N16" s="176"/>
    </row>
    <row r="17" spans="1:14" ht="24.9" customHeight="1" x14ac:dyDescent="0.25">
      <c r="A17" s="337" t="s">
        <v>162</v>
      </c>
      <c r="B17" s="338" t="s">
        <v>416</v>
      </c>
      <c r="C17" s="338" t="s">
        <v>541</v>
      </c>
      <c r="D17" s="338" t="s">
        <v>417</v>
      </c>
      <c r="E17" s="334" t="s">
        <v>439</v>
      </c>
      <c r="F17" s="334" t="s">
        <v>440</v>
      </c>
      <c r="G17" s="334" t="s">
        <v>441</v>
      </c>
      <c r="H17" s="334" t="s">
        <v>442</v>
      </c>
      <c r="I17" s="334" t="s">
        <v>443</v>
      </c>
      <c r="J17" s="334" t="s">
        <v>444</v>
      </c>
      <c r="K17" s="334" t="s">
        <v>445</v>
      </c>
      <c r="L17" s="334" t="s">
        <v>446</v>
      </c>
      <c r="M17" s="334" t="s">
        <v>447</v>
      </c>
      <c r="N17" s="335" t="s">
        <v>448</v>
      </c>
    </row>
    <row r="18" spans="1:14" ht="24.9" customHeight="1" x14ac:dyDescent="0.25">
      <c r="A18" s="339"/>
      <c r="B18" s="199"/>
      <c r="C18" s="340">
        <f>IF(Table_ICR2[[#This Row],[TOTAL COSTS]]&gt;25000,Table_ICR2[[#This Row],[TOTAL COSTS]]-25000,0)</f>
        <v>0</v>
      </c>
      <c r="D18" s="341">
        <f>(Table_ICR2[[#This Row],[TOTAL COSTS]])-(Table_ICR2[[#This Row],[LESS EXCLUDED SUBAWARD COSTS]])</f>
        <v>0</v>
      </c>
      <c r="E18" s="180"/>
      <c r="F18" s="180"/>
      <c r="G18" s="180"/>
      <c r="H18" s="180"/>
      <c r="I18" s="180"/>
      <c r="J18" s="180"/>
      <c r="K18" s="180"/>
      <c r="L18" s="180"/>
      <c r="M18" s="180"/>
      <c r="N18" s="336"/>
    </row>
    <row r="19" spans="1:14" ht="24.9" customHeight="1" x14ac:dyDescent="0.25">
      <c r="A19" s="339"/>
      <c r="B19" s="199"/>
      <c r="C19" s="340">
        <f>IF(Table_ICR2[[#This Row],[TOTAL COSTS]]&gt;25000,Table_ICR2[[#This Row],[TOTAL COSTS]]-25000,0)</f>
        <v>0</v>
      </c>
      <c r="D19" s="341">
        <f>(Table_ICR2[[#This Row],[TOTAL COSTS]])-(Table_ICR2[[#This Row],[LESS EXCLUDED SUBAWARD COSTS]])</f>
        <v>0</v>
      </c>
      <c r="E19" s="180"/>
      <c r="F19" s="180"/>
      <c r="G19" s="180"/>
      <c r="H19" s="180"/>
      <c r="I19" s="180"/>
      <c r="J19" s="180"/>
      <c r="K19" s="180"/>
      <c r="L19" s="180"/>
      <c r="M19" s="180"/>
      <c r="N19" s="336"/>
    </row>
    <row r="20" spans="1:14" ht="24.9" customHeight="1" x14ac:dyDescent="0.25">
      <c r="A20" s="514"/>
      <c r="B20" s="199"/>
      <c r="C20" s="340">
        <f>IF(Table_ICR2[[#This Row],[TOTAL COSTS]]&gt;25000,Table_ICR2[[#This Row],[TOTAL COSTS]]-25000,0)</f>
        <v>0</v>
      </c>
      <c r="D20" s="341">
        <f>(Table_ICR2[[#This Row],[TOTAL COSTS]])-(Table_ICR2[[#This Row],[LESS EXCLUDED SUBAWARD COSTS]])</f>
        <v>0</v>
      </c>
      <c r="E20" s="180"/>
      <c r="F20" s="180"/>
      <c r="G20" s="180"/>
      <c r="H20" s="180"/>
      <c r="I20" s="180"/>
      <c r="J20" s="180"/>
      <c r="K20" s="180"/>
      <c r="L20" s="180"/>
      <c r="M20" s="180"/>
      <c r="N20" s="336"/>
    </row>
    <row r="21" spans="1:14" ht="24.9" customHeight="1" x14ac:dyDescent="0.25">
      <c r="A21" s="339"/>
      <c r="B21" s="199"/>
      <c r="C21" s="340">
        <f>IF(Table_ICR2[[#This Row],[TOTAL COSTS]]&gt;25000,Table_ICR2[[#This Row],[TOTAL COSTS]]-25000,0)</f>
        <v>0</v>
      </c>
      <c r="D21" s="341">
        <f>(Table_ICR2[[#This Row],[TOTAL COSTS]])-(Table_ICR2[[#This Row],[LESS EXCLUDED SUBAWARD COSTS]])</f>
        <v>0</v>
      </c>
      <c r="E21" s="180"/>
      <c r="F21" s="180"/>
      <c r="G21" s="180"/>
      <c r="H21" s="180"/>
      <c r="I21" s="180"/>
      <c r="J21" s="180"/>
      <c r="K21" s="180"/>
      <c r="L21" s="180"/>
      <c r="M21" s="180"/>
      <c r="N21" s="336"/>
    </row>
    <row r="22" spans="1:14" ht="24.9" customHeight="1" x14ac:dyDescent="0.25">
      <c r="A22" s="339"/>
      <c r="B22" s="199"/>
      <c r="C22" s="340">
        <f>IF(Table_ICR2[[#This Row],[TOTAL COSTS]]&gt;25000,Table_ICR2[[#This Row],[TOTAL COSTS]]-25000,0)</f>
        <v>0</v>
      </c>
      <c r="D22" s="341">
        <f>(Table_ICR2[[#This Row],[TOTAL COSTS]])-(Table_ICR2[[#This Row],[LESS EXCLUDED SUBAWARD COSTS]])</f>
        <v>0</v>
      </c>
      <c r="E22" s="180"/>
      <c r="F22" s="180"/>
      <c r="G22" s="180"/>
      <c r="H22" s="180"/>
      <c r="I22" s="180"/>
      <c r="J22" s="180"/>
      <c r="K22" s="180"/>
      <c r="L22" s="180"/>
      <c r="M22" s="180"/>
      <c r="N22" s="336"/>
    </row>
    <row r="23" spans="1:14" ht="24.9" customHeight="1" x14ac:dyDescent="0.25">
      <c r="A23" s="339"/>
      <c r="B23" s="199"/>
      <c r="C23" s="340">
        <f>IF(Table_ICR2[[#This Row],[TOTAL COSTS]]&gt;25000,Table_ICR2[[#This Row],[TOTAL COSTS]]-25000,0)</f>
        <v>0</v>
      </c>
      <c r="D23" s="341">
        <f>(Table_ICR2[[#This Row],[TOTAL COSTS]])-(Table_ICR2[[#This Row],[LESS EXCLUDED SUBAWARD COSTS]])</f>
        <v>0</v>
      </c>
      <c r="E23" s="180"/>
      <c r="F23" s="180"/>
      <c r="G23" s="180"/>
      <c r="H23" s="180"/>
      <c r="I23" s="180"/>
      <c r="J23" s="180"/>
      <c r="K23" s="180"/>
      <c r="L23" s="180"/>
      <c r="M23" s="180"/>
      <c r="N23" s="336"/>
    </row>
    <row r="24" spans="1:14" ht="24.9" customHeight="1" x14ac:dyDescent="0.25">
      <c r="A24" s="339"/>
      <c r="B24" s="199"/>
      <c r="C24" s="340">
        <f>IF(Table_ICR2[[#This Row],[TOTAL COSTS]]&gt;25000,Table_ICR2[[#This Row],[TOTAL COSTS]]-25000,0)</f>
        <v>0</v>
      </c>
      <c r="D24" s="341">
        <f>(Table_ICR2[[#This Row],[TOTAL COSTS]])-(Table_ICR2[[#This Row],[LESS EXCLUDED SUBAWARD COSTS]])</f>
        <v>0</v>
      </c>
      <c r="E24" s="180"/>
      <c r="F24" s="180"/>
      <c r="G24" s="180"/>
      <c r="H24" s="180"/>
      <c r="I24" s="180"/>
      <c r="J24" s="180"/>
      <c r="K24" s="180"/>
      <c r="L24" s="180"/>
      <c r="M24" s="180"/>
      <c r="N24" s="336"/>
    </row>
    <row r="25" spans="1:14" ht="24.9" customHeight="1" thickBot="1" x14ac:dyDescent="0.3">
      <c r="A25" s="347"/>
      <c r="B25" s="348"/>
      <c r="C25" s="349">
        <f>IF(Table_ICR2[[#This Row],[TOTAL COSTS]]&gt;25000,Table_ICR2[[#This Row],[TOTAL COSTS]]-25000,0)</f>
        <v>0</v>
      </c>
      <c r="D25" s="350">
        <f>(Table_ICR2[[#This Row],[TOTAL COSTS]])-(Table_ICR2[[#This Row],[LESS EXCLUDED SUBAWARD COSTS]])</f>
        <v>0</v>
      </c>
      <c r="E25" s="180"/>
      <c r="F25" s="180"/>
      <c r="G25" s="180"/>
      <c r="H25" s="180"/>
      <c r="I25" s="180"/>
      <c r="J25" s="180"/>
      <c r="K25" s="180"/>
      <c r="L25" s="180"/>
      <c r="M25" s="180"/>
      <c r="N25" s="336"/>
    </row>
    <row r="26" spans="1:14" ht="24.9" customHeight="1" thickTop="1" x14ac:dyDescent="0.25">
      <c r="A26" s="344" t="s">
        <v>418</v>
      </c>
      <c r="B26" s="345">
        <f>SUBTOTAL(109,Table_ICR2[TOTAL COSTS])</f>
        <v>0</v>
      </c>
      <c r="C26" s="346">
        <f>SUBTOTAL(109,Table_ICR2[LESS EXCLUDED SUBAWARD COSTS])</f>
        <v>0</v>
      </c>
      <c r="D26" s="346">
        <f>SUBTOTAL(109,Table_ICR2[COSTS APPLICABLE TO ICR])</f>
        <v>0</v>
      </c>
      <c r="E26" s="175"/>
      <c r="F26" s="175"/>
      <c r="G26" s="175"/>
      <c r="H26" s="175"/>
      <c r="I26" s="175"/>
      <c r="J26" s="175"/>
      <c r="K26" s="175"/>
      <c r="L26" s="175"/>
      <c r="M26" s="175"/>
      <c r="N26" s="175">
        <f>SUBTOTAL(103,Table_ICR2[Column10])</f>
        <v>0</v>
      </c>
    </row>
    <row r="27" spans="1:14" ht="24.9" customHeight="1" x14ac:dyDescent="0.25">
      <c r="A27" s="822"/>
      <c r="B27" s="822"/>
      <c r="C27" s="823"/>
      <c r="D27" s="822"/>
      <c r="E27" s="177"/>
      <c r="F27" s="177"/>
      <c r="G27" s="177"/>
      <c r="H27" s="177"/>
      <c r="I27" s="177"/>
      <c r="J27" s="177"/>
      <c r="K27" s="177"/>
      <c r="L27" s="177"/>
      <c r="M27" s="177"/>
      <c r="N27" s="177"/>
    </row>
    <row r="28" spans="1:14" ht="24.9" customHeight="1" x14ac:dyDescent="0.25">
      <c r="A28" s="179"/>
      <c r="B28" s="342" t="s">
        <v>163</v>
      </c>
      <c r="C28" s="239">
        <f>Table_ICR1[[#Totals],[COSTS APPLICABLE TO ICR]]+Table_ICR2[[#Totals],[COSTS APPLICABLE TO ICR]]</f>
        <v>0</v>
      </c>
      <c r="D28" s="61"/>
      <c r="E28" s="61"/>
      <c r="F28" s="61"/>
      <c r="G28" s="61"/>
      <c r="H28" s="61"/>
      <c r="I28" s="61"/>
      <c r="J28" s="61"/>
      <c r="K28" s="61"/>
      <c r="L28" s="61"/>
      <c r="M28" s="179"/>
      <c r="N28" s="179"/>
    </row>
    <row r="29" spans="1:14" ht="24.9" customHeight="1" x14ac:dyDescent="0.25">
      <c r="A29" s="179"/>
      <c r="B29" s="342" t="s">
        <v>220</v>
      </c>
      <c r="C29" s="240" cm="1">
        <f t="array" aca="1" ref="C29" ca="1">INT(TotalDirectCost*IF(COUNTA(INDIRECT("C8"))=0, INDIRECT("c7"),INDIRECT("C8")))</f>
        <v>0</v>
      </c>
      <c r="D29" s="62"/>
      <c r="E29" s="62"/>
      <c r="F29" s="62"/>
      <c r="G29" s="62"/>
      <c r="H29" s="62"/>
      <c r="I29" s="62"/>
      <c r="J29" s="62"/>
      <c r="K29" s="62"/>
      <c r="L29" s="62"/>
      <c r="M29" s="179"/>
      <c r="N29" s="179"/>
    </row>
    <row r="30" spans="1:14" ht="24.9" customHeight="1" x14ac:dyDescent="0.25">
      <c r="A30" s="179"/>
      <c r="B30" s="343" t="s">
        <v>221</v>
      </c>
      <c r="C30" s="241"/>
      <c r="D30" s="201"/>
      <c r="E30" s="201"/>
      <c r="F30" s="201"/>
      <c r="G30" s="201"/>
      <c r="H30" s="201"/>
      <c r="I30" s="201"/>
      <c r="J30" s="201"/>
      <c r="K30" s="201"/>
      <c r="L30" s="201"/>
      <c r="M30" s="179"/>
      <c r="N30" s="179"/>
    </row>
    <row r="31" spans="1:14" ht="24.9" customHeight="1" x14ac:dyDescent="0.25">
      <c r="A31" s="237"/>
      <c r="B31" s="237"/>
      <c r="C31" s="237"/>
      <c r="D31" s="236"/>
      <c r="E31" s="62"/>
      <c r="F31" s="62"/>
      <c r="G31" s="62"/>
      <c r="H31" s="62"/>
      <c r="I31" s="62"/>
      <c r="J31" s="62"/>
      <c r="K31" s="62"/>
      <c r="L31" s="62"/>
      <c r="M31" s="62"/>
      <c r="N31" s="62"/>
    </row>
    <row r="32" spans="1:14" ht="24.9" customHeight="1" x14ac:dyDescent="0.25">
      <c r="A32" s="238"/>
      <c r="B32" s="238"/>
      <c r="C32" s="238"/>
      <c r="D32" s="236"/>
      <c r="E32" s="63"/>
      <c r="F32" s="63"/>
      <c r="G32" s="63"/>
      <c r="H32" s="63"/>
      <c r="I32" s="63"/>
      <c r="J32" s="63"/>
      <c r="K32" s="63"/>
      <c r="L32" s="63"/>
      <c r="M32" s="63"/>
      <c r="N32" s="63"/>
    </row>
    <row r="33" spans="1:14" ht="24.9" customHeight="1" x14ac:dyDescent="0.25">
      <c r="A33" s="238"/>
      <c r="B33" s="238"/>
      <c r="C33" s="238"/>
      <c r="D33" s="236"/>
      <c r="E33" s="61"/>
      <c r="F33" s="61"/>
      <c r="G33" s="61"/>
      <c r="H33" s="61"/>
      <c r="I33" s="61"/>
      <c r="J33" s="61"/>
      <c r="K33" s="61"/>
      <c r="L33" s="61"/>
      <c r="M33" s="61"/>
      <c r="N33" s="61"/>
    </row>
    <row r="34" spans="1:14" ht="24.9" customHeight="1" x14ac:dyDescent="0.25">
      <c r="A34" s="238"/>
      <c r="B34" s="238"/>
      <c r="C34" s="238"/>
      <c r="D34" s="236"/>
      <c r="E34" s="62"/>
      <c r="F34" s="62"/>
      <c r="G34" s="62"/>
      <c r="H34" s="62"/>
      <c r="I34" s="62"/>
      <c r="J34" s="62"/>
      <c r="K34" s="62"/>
      <c r="L34" s="62"/>
      <c r="M34" s="62"/>
      <c r="N34" s="62"/>
    </row>
    <row r="35" spans="1:14" ht="24.9" customHeight="1" x14ac:dyDescent="0.25">
      <c r="A35" s="238"/>
      <c r="B35" s="238"/>
      <c r="C35" s="238"/>
      <c r="D35" s="236"/>
      <c r="E35" s="62"/>
      <c r="F35" s="62"/>
      <c r="G35" s="62"/>
      <c r="H35" s="62"/>
      <c r="I35" s="62"/>
      <c r="J35" s="62"/>
      <c r="K35" s="62"/>
      <c r="L35" s="62"/>
      <c r="M35" s="62"/>
      <c r="N35" s="62"/>
    </row>
  </sheetData>
  <sheetProtection formatColumns="0" formatRows="0" selectLockedCells="1" sort="0" autoFilter="0"/>
  <mergeCells count="6">
    <mergeCell ref="A27:D27"/>
    <mergeCell ref="A1:D1"/>
    <mergeCell ref="A2:B2"/>
    <mergeCell ref="A3:B3"/>
    <mergeCell ref="A4:B4"/>
    <mergeCell ref="A5:D5"/>
  </mergeCells>
  <phoneticPr fontId="2" type="noConversion"/>
  <dataValidations count="7">
    <dataValidation operator="greaterThanOrEqual" allowBlank="1" showInputMessage="1" showErrorMessage="1" errorTitle="LESS EXCLUDED COSTS" error="Enter the Excluded Cost amount for this subaward, rounded to the nearest dollar." sqref="C18:C25" xr:uid="{00000000-0002-0000-0F00-000000000000}"/>
    <dataValidation type="whole" operator="greaterThanOrEqual" allowBlank="1" showInputMessage="1" showErrorMessage="1" error="Enter a whole number.  Use of decimals is not allowed." sqref="C30 B18:B25 B10:C14" xr:uid="{00000000-0002-0000-0F00-000001000000}">
      <formula1>0</formula1>
    </dataValidation>
    <dataValidation allowBlank="1" showInputMessage="1" showErrorMessage="1" sqref="E5 F6:F7" xr:uid="{00000000-0002-0000-0F00-000002000000}"/>
    <dataValidation operator="greaterThanOrEqual" allowBlank="1" showInputMessage="1" showErrorMessage="1" sqref="D10:D14 A10:A14" xr:uid="{00000000-0002-0000-0F00-000003000000}"/>
    <dataValidation type="list" allowBlank="1" showInputMessage="1" showErrorMessage="1" sqref="D7" xr:uid="{00000000-0002-0000-0F00-000004000000}">
      <formula1>"(Select),10% de Minimis, S/W, SW&amp;B, TDC, MTDC, Other"</formula1>
    </dataValidation>
    <dataValidation type="list" allowBlank="1" showInputMessage="1" showErrorMessage="1" sqref="A7" xr:uid="{00000000-0002-0000-0F00-000005000000}">
      <formula1>"EMPG"</formula1>
    </dataValidation>
    <dataValidation type="list" allowBlank="1" showInputMessage="1" showErrorMessage="1" sqref="D2" xr:uid="{00000000-0002-0000-0F00-000006000000}">
      <formula1>"Application, Modification"</formula1>
    </dataValidation>
  </dataValidations>
  <printOptions horizontalCentered="1"/>
  <pageMargins left="0.15" right="0.15" top="0.5" bottom="0.5" header="0.15" footer="0.15"/>
  <pageSetup scale="40" fitToHeight="0" orientation="portrait"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pproval">
    <tabColor theme="3" tint="0.59999389629810485"/>
    <pageSetUpPr fitToPage="1"/>
  </sheetPr>
  <dimension ref="A1:Q64"/>
  <sheetViews>
    <sheetView showGridLines="0" showZeros="0" zoomScale="65" zoomScaleNormal="65" zoomScaleSheetLayoutView="50" zoomScalePageLayoutView="55" workbookViewId="0">
      <selection sqref="A1:N1"/>
    </sheetView>
  </sheetViews>
  <sheetFormatPr defaultColWidth="0" defaultRowHeight="0" customHeight="1" zeroHeight="1" x14ac:dyDescent="0.25"/>
  <cols>
    <col min="1" max="1" width="16.6640625" style="223" customWidth="1"/>
    <col min="2" max="13" width="15.6640625" style="209" customWidth="1"/>
    <col min="14" max="14" width="15.109375" style="209" customWidth="1"/>
    <col min="15" max="15" width="0.109375" style="209" customWidth="1"/>
    <col min="16" max="16" width="9.44140625" style="209" hidden="1" customWidth="1"/>
    <col min="17" max="16384" width="9.109375" style="209" hidden="1"/>
  </cols>
  <sheetData>
    <row r="1" spans="1:17" ht="30" customHeight="1" x14ac:dyDescent="0.25">
      <c r="A1" s="846" t="s">
        <v>543</v>
      </c>
      <c r="B1" s="846"/>
      <c r="C1" s="846"/>
      <c r="D1" s="846"/>
      <c r="E1" s="846"/>
      <c r="F1" s="846"/>
      <c r="G1" s="846"/>
      <c r="H1" s="846"/>
      <c r="I1" s="846"/>
      <c r="J1" s="846"/>
      <c r="K1" s="846"/>
      <c r="L1" s="846"/>
      <c r="M1" s="846"/>
      <c r="N1" s="846"/>
      <c r="O1" s="208"/>
      <c r="P1" s="208"/>
    </row>
    <row r="2" spans="1:17" ht="20.100000000000001" customHeight="1" x14ac:dyDescent="0.25">
      <c r="A2" s="847" t="s">
        <v>544</v>
      </c>
      <c r="B2" s="848"/>
      <c r="C2" s="848"/>
      <c r="D2" s="848"/>
      <c r="E2" s="848"/>
      <c r="F2" s="848"/>
      <c r="G2" s="848"/>
      <c r="H2" s="848"/>
      <c r="I2" s="848"/>
      <c r="J2" s="848"/>
      <c r="K2" s="848"/>
      <c r="L2" s="848"/>
      <c r="M2" s="848"/>
      <c r="N2" s="848"/>
      <c r="O2" s="208"/>
      <c r="P2" s="208"/>
    </row>
    <row r="3" spans="1:17" s="210" customFormat="1" ht="32.1" customHeight="1" x14ac:dyDescent="0.35">
      <c r="A3" s="849">
        <f>Facesheet!$C$6</f>
        <v>0</v>
      </c>
      <c r="B3" s="849"/>
      <c r="C3" s="849"/>
      <c r="D3" s="849"/>
      <c r="E3" s="849"/>
      <c r="F3" s="849"/>
      <c r="G3" s="849"/>
      <c r="H3" s="849"/>
      <c r="I3" s="849"/>
      <c r="J3" s="850"/>
      <c r="K3" s="405" t="s">
        <v>584</v>
      </c>
      <c r="L3" s="851" t="s">
        <v>590</v>
      </c>
      <c r="M3" s="851"/>
      <c r="N3" s="851"/>
      <c r="O3" s="207"/>
      <c r="P3" s="207"/>
    </row>
    <row r="4" spans="1:17" s="212" customFormat="1" ht="24.9" customHeight="1" x14ac:dyDescent="0.4">
      <c r="A4" s="691">
        <f>Facesheet!$F$2</f>
        <v>0</v>
      </c>
      <c r="B4" s="852"/>
      <c r="C4" s="852"/>
      <c r="D4" s="852"/>
      <c r="E4" s="852"/>
      <c r="F4" s="852"/>
      <c r="G4" s="852"/>
      <c r="H4" s="852"/>
      <c r="I4" s="852"/>
      <c r="J4" s="852"/>
      <c r="K4" s="852"/>
      <c r="L4" s="852"/>
      <c r="M4" s="852"/>
      <c r="N4" s="852"/>
      <c r="O4" s="211"/>
      <c r="P4" s="211"/>
    </row>
    <row r="5" spans="1:17" s="212" customFormat="1" ht="24.9" customHeight="1" x14ac:dyDescent="0.25">
      <c r="A5" s="708" t="str">
        <f>Facesheet!$J$2</f>
        <v>2022-0005</v>
      </c>
      <c r="B5" s="853"/>
      <c r="C5" s="853"/>
      <c r="D5" s="853"/>
      <c r="E5" s="853"/>
      <c r="F5" s="853"/>
      <c r="G5" s="853"/>
      <c r="H5" s="853"/>
      <c r="I5" s="853"/>
      <c r="J5" s="853"/>
      <c r="K5" s="853"/>
      <c r="L5" s="853"/>
      <c r="M5" s="853"/>
      <c r="N5" s="853"/>
      <c r="O5" s="211"/>
      <c r="P5" s="211"/>
    </row>
    <row r="6" spans="1:17" s="212" customFormat="1" ht="129.9" customHeight="1" x14ac:dyDescent="0.25">
      <c r="A6" s="854" t="s">
        <v>545</v>
      </c>
      <c r="B6" s="854"/>
      <c r="C6" s="854"/>
      <c r="D6" s="854"/>
      <c r="E6" s="854"/>
      <c r="F6" s="854"/>
      <c r="G6" s="854"/>
      <c r="H6" s="854"/>
      <c r="I6" s="854"/>
      <c r="J6" s="854"/>
      <c r="K6" s="854"/>
      <c r="L6" s="854"/>
      <c r="M6" s="854"/>
      <c r="N6" s="854"/>
      <c r="O6" s="211"/>
      <c r="P6" s="211"/>
    </row>
    <row r="7" spans="1:17" s="212" customFormat="1" ht="39.9" customHeight="1" thickBot="1" x14ac:dyDescent="0.3">
      <c r="A7" s="855" t="s">
        <v>546</v>
      </c>
      <c r="B7" s="855"/>
      <c r="C7" s="838"/>
      <c r="D7" s="838"/>
      <c r="E7" s="838"/>
      <c r="F7" s="213"/>
      <c r="G7" s="211"/>
      <c r="H7" s="856">
        <f>Facesheet!$H$12</f>
        <v>44743</v>
      </c>
      <c r="I7" s="857"/>
      <c r="J7" s="857"/>
      <c r="K7" s="214" t="s">
        <v>547</v>
      </c>
      <c r="L7" s="856">
        <f>Facesheet!$J$12</f>
        <v>45473</v>
      </c>
      <c r="M7" s="857"/>
      <c r="N7" s="857"/>
      <c r="O7" s="211"/>
      <c r="P7" s="211"/>
      <c r="Q7" s="211"/>
    </row>
    <row r="8" spans="1:17" s="212" customFormat="1" ht="19.5" customHeight="1" x14ac:dyDescent="0.25">
      <c r="A8" s="845"/>
      <c r="B8" s="845"/>
      <c r="C8" s="845"/>
      <c r="D8" s="845"/>
      <c r="E8" s="845"/>
      <c r="F8" s="845"/>
      <c r="G8" s="845"/>
      <c r="H8" s="829" t="s">
        <v>548</v>
      </c>
      <c r="I8" s="829"/>
      <c r="J8" s="829"/>
      <c r="K8" s="215"/>
      <c r="L8" s="834" t="s">
        <v>549</v>
      </c>
      <c r="M8" s="834"/>
      <c r="N8" s="834"/>
      <c r="O8" s="211"/>
      <c r="P8" s="211"/>
      <c r="Q8" s="211"/>
    </row>
    <row r="9" spans="1:17" s="212" customFormat="1" ht="20.100000000000001" customHeight="1" x14ac:dyDescent="0.25">
      <c r="A9" s="837"/>
      <c r="B9" s="837"/>
      <c r="C9" s="837"/>
      <c r="D9" s="837"/>
      <c r="E9" s="837"/>
      <c r="F9" s="837"/>
      <c r="G9" s="837"/>
      <c r="H9" s="837"/>
      <c r="I9" s="837"/>
      <c r="J9" s="837"/>
      <c r="K9" s="837"/>
      <c r="L9" s="837"/>
      <c r="M9" s="837"/>
      <c r="N9" s="837"/>
      <c r="O9" s="211"/>
      <c r="P9" s="211"/>
      <c r="Q9" s="211"/>
    </row>
    <row r="10" spans="1:17" s="212" customFormat="1" ht="39.9" customHeight="1" thickBot="1" x14ac:dyDescent="0.3">
      <c r="A10" s="837"/>
      <c r="B10" s="837"/>
      <c r="C10" s="837"/>
      <c r="D10" s="837"/>
      <c r="E10" s="837"/>
      <c r="F10" s="837"/>
      <c r="G10" s="837"/>
      <c r="H10" s="838"/>
      <c r="I10" s="838"/>
      <c r="J10" s="838"/>
      <c r="K10" s="211"/>
      <c r="L10" s="839"/>
      <c r="M10" s="839"/>
      <c r="N10" s="839"/>
      <c r="O10" s="211"/>
      <c r="P10" s="211"/>
      <c r="Q10" s="211"/>
    </row>
    <row r="11" spans="1:17" s="212" customFormat="1" ht="20.100000000000001" customHeight="1" x14ac:dyDescent="0.25">
      <c r="A11" s="840"/>
      <c r="B11" s="840"/>
      <c r="C11" s="840"/>
      <c r="D11" s="840"/>
      <c r="E11" s="840"/>
      <c r="F11" s="840"/>
      <c r="G11" s="840"/>
      <c r="H11" s="829" t="s">
        <v>550</v>
      </c>
      <c r="I11" s="829"/>
      <c r="J11" s="829"/>
      <c r="K11" s="216"/>
      <c r="L11" s="829" t="s">
        <v>551</v>
      </c>
      <c r="M11" s="829"/>
      <c r="N11" s="829"/>
      <c r="O11" s="211"/>
      <c r="P11" s="211"/>
    </row>
    <row r="12" spans="1:17" s="212" customFormat="1" ht="35.1" customHeight="1" x14ac:dyDescent="0.25">
      <c r="A12" s="841"/>
      <c r="B12" s="841"/>
      <c r="C12" s="841"/>
      <c r="D12" s="841"/>
      <c r="E12" s="841"/>
      <c r="F12" s="841"/>
      <c r="G12" s="841"/>
      <c r="H12" s="841"/>
      <c r="I12" s="841"/>
      <c r="J12" s="841"/>
      <c r="K12" s="841"/>
      <c r="L12" s="841"/>
      <c r="M12" s="841"/>
      <c r="N12" s="841"/>
      <c r="O12" s="211"/>
      <c r="P12" s="211"/>
    </row>
    <row r="13" spans="1:17" s="212" customFormat="1" ht="24.9" customHeight="1" x14ac:dyDescent="0.25">
      <c r="A13" s="842" t="s">
        <v>552</v>
      </c>
      <c r="B13" s="842"/>
      <c r="C13" s="842"/>
      <c r="D13" s="842"/>
      <c r="E13" s="842"/>
      <c r="F13" s="842"/>
      <c r="G13" s="842"/>
      <c r="H13" s="842"/>
      <c r="I13" s="842"/>
      <c r="J13" s="842"/>
      <c r="K13" s="842"/>
      <c r="L13" s="842"/>
      <c r="M13" s="842"/>
      <c r="N13" s="842"/>
      <c r="O13" s="211"/>
      <c r="P13" s="211"/>
    </row>
    <row r="14" spans="1:17" s="212" customFormat="1" ht="20.100000000000001" customHeight="1" x14ac:dyDescent="0.25">
      <c r="A14" s="843" t="s">
        <v>553</v>
      </c>
      <c r="B14" s="843"/>
      <c r="C14" s="843"/>
      <c r="D14" s="843"/>
      <c r="E14" s="843"/>
      <c r="F14" s="843"/>
      <c r="G14" s="843"/>
      <c r="H14" s="843"/>
      <c r="I14" s="843"/>
      <c r="J14" s="843"/>
      <c r="K14" s="843"/>
      <c r="L14" s="843"/>
      <c r="M14" s="843"/>
      <c r="N14" s="843"/>
      <c r="O14" s="211"/>
      <c r="P14" s="211"/>
    </row>
    <row r="15" spans="1:17" s="212" customFormat="1" ht="20.100000000000001" customHeight="1" x14ac:dyDescent="0.25">
      <c r="A15" s="843"/>
      <c r="B15" s="843"/>
      <c r="C15" s="843"/>
      <c r="D15" s="843"/>
      <c r="E15" s="843"/>
      <c r="F15" s="843"/>
      <c r="G15" s="843"/>
      <c r="H15" s="843"/>
      <c r="I15" s="843"/>
      <c r="J15" s="843"/>
      <c r="K15" s="843"/>
      <c r="L15" s="843"/>
      <c r="M15" s="843"/>
      <c r="N15" s="843"/>
      <c r="O15" s="211"/>
      <c r="P15" s="211"/>
    </row>
    <row r="16" spans="1:17" s="212" customFormat="1" ht="20.100000000000001" customHeight="1" x14ac:dyDescent="0.25">
      <c r="A16" s="843"/>
      <c r="B16" s="843"/>
      <c r="C16" s="843"/>
      <c r="D16" s="843"/>
      <c r="E16" s="843"/>
      <c r="F16" s="843"/>
      <c r="G16" s="843"/>
      <c r="H16" s="843"/>
      <c r="I16" s="843"/>
      <c r="J16" s="843"/>
      <c r="K16" s="843"/>
      <c r="L16" s="843"/>
      <c r="M16" s="843"/>
      <c r="N16" s="843"/>
      <c r="O16" s="211"/>
      <c r="P16" s="211"/>
    </row>
    <row r="17" spans="1:16" s="212" customFormat="1" ht="24.9" customHeight="1" x14ac:dyDescent="0.25">
      <c r="A17" s="844" t="s">
        <v>554</v>
      </c>
      <c r="B17" s="844"/>
      <c r="C17" s="844"/>
      <c r="D17" s="844"/>
      <c r="E17" s="844"/>
      <c r="F17" s="844"/>
      <c r="G17" s="844"/>
      <c r="H17" s="844"/>
      <c r="I17" s="844"/>
      <c r="J17" s="844"/>
      <c r="K17" s="844"/>
      <c r="L17" s="844"/>
      <c r="M17" s="844"/>
      <c r="N17" s="844"/>
      <c r="O17" s="217"/>
      <c r="P17" s="211"/>
    </row>
    <row r="18" spans="1:16" s="212" customFormat="1" ht="20.100000000000001" customHeight="1" x14ac:dyDescent="0.25">
      <c r="A18" s="843" t="s">
        <v>555</v>
      </c>
      <c r="B18" s="843"/>
      <c r="C18" s="843"/>
      <c r="D18" s="843"/>
      <c r="E18" s="843"/>
      <c r="F18" s="843"/>
      <c r="G18" s="843"/>
      <c r="H18" s="843"/>
      <c r="I18" s="843"/>
      <c r="J18" s="843"/>
      <c r="K18" s="843"/>
      <c r="L18" s="843"/>
      <c r="M18" s="843"/>
      <c r="N18" s="843"/>
      <c r="O18" s="217"/>
      <c r="P18" s="211"/>
    </row>
    <row r="19" spans="1:16" s="212" customFormat="1" ht="20.100000000000001" customHeight="1" x14ac:dyDescent="0.25">
      <c r="A19" s="843"/>
      <c r="B19" s="843"/>
      <c r="C19" s="843"/>
      <c r="D19" s="843"/>
      <c r="E19" s="843"/>
      <c r="F19" s="843"/>
      <c r="G19" s="843"/>
      <c r="H19" s="843"/>
      <c r="I19" s="843"/>
      <c r="J19" s="843"/>
      <c r="K19" s="843"/>
      <c r="L19" s="843"/>
      <c r="M19" s="843"/>
      <c r="N19" s="843"/>
      <c r="O19" s="217"/>
      <c r="P19" s="211"/>
    </row>
    <row r="20" spans="1:16" s="212" customFormat="1" ht="20.100000000000001" customHeight="1" x14ac:dyDescent="0.25">
      <c r="A20" s="843"/>
      <c r="B20" s="843"/>
      <c r="C20" s="843"/>
      <c r="D20" s="843"/>
      <c r="E20" s="843"/>
      <c r="F20" s="843"/>
      <c r="G20" s="843"/>
      <c r="H20" s="843"/>
      <c r="I20" s="843"/>
      <c r="J20" s="843"/>
      <c r="K20" s="843"/>
      <c r="L20" s="843"/>
      <c r="M20" s="843"/>
      <c r="N20" s="843"/>
      <c r="O20" s="217"/>
      <c r="P20" s="211"/>
    </row>
    <row r="21" spans="1:16" s="212" customFormat="1" ht="60" customHeight="1" x14ac:dyDescent="0.25">
      <c r="A21" s="843"/>
      <c r="B21" s="843"/>
      <c r="C21" s="843"/>
      <c r="D21" s="843"/>
      <c r="E21" s="843"/>
      <c r="F21" s="843"/>
      <c r="G21" s="843"/>
      <c r="H21" s="843"/>
      <c r="I21" s="843"/>
      <c r="J21" s="843"/>
      <c r="K21" s="843"/>
      <c r="L21" s="843"/>
      <c r="M21" s="843"/>
      <c r="N21" s="843"/>
      <c r="O21" s="217"/>
      <c r="P21" s="211"/>
    </row>
    <row r="22" spans="1:16" s="212" customFormat="1" ht="20.100000000000001" customHeight="1" x14ac:dyDescent="0.25">
      <c r="A22" s="832"/>
      <c r="B22" s="832"/>
      <c r="C22" s="832"/>
      <c r="D22" s="832"/>
      <c r="E22" s="832"/>
      <c r="F22" s="832"/>
      <c r="G22" s="834"/>
      <c r="H22" s="834"/>
      <c r="I22" s="832"/>
      <c r="J22" s="832"/>
      <c r="K22" s="832"/>
      <c r="L22" s="832"/>
      <c r="M22" s="832"/>
      <c r="N22" s="832"/>
      <c r="O22" s="217"/>
      <c r="P22" s="211"/>
    </row>
    <row r="23" spans="1:16" s="212" customFormat="1" ht="20.100000000000001" customHeight="1" thickBot="1" x14ac:dyDescent="0.3">
      <c r="A23" s="833"/>
      <c r="B23" s="833"/>
      <c r="C23" s="833"/>
      <c r="D23" s="833"/>
      <c r="E23" s="833"/>
      <c r="F23" s="833"/>
      <c r="G23" s="834"/>
      <c r="H23" s="834"/>
      <c r="I23" s="833"/>
      <c r="J23" s="833"/>
      <c r="K23" s="833"/>
      <c r="L23" s="833"/>
      <c r="M23" s="833"/>
      <c r="N23" s="833"/>
      <c r="O23" s="217"/>
      <c r="P23" s="211"/>
    </row>
    <row r="24" spans="1:16" s="212" customFormat="1" ht="20.100000000000001" customHeight="1" x14ac:dyDescent="0.25">
      <c r="A24" s="831" t="s">
        <v>556</v>
      </c>
      <c r="B24" s="831"/>
      <c r="C24" s="831"/>
      <c r="D24" s="831"/>
      <c r="E24" s="831"/>
      <c r="F24" s="831"/>
      <c r="G24" s="216"/>
      <c r="H24" s="216"/>
      <c r="I24" s="831" t="s">
        <v>557</v>
      </c>
      <c r="J24" s="831"/>
      <c r="K24" s="831"/>
      <c r="L24" s="831"/>
      <c r="M24" s="831"/>
      <c r="N24" s="831"/>
      <c r="O24" s="217"/>
      <c r="P24" s="211"/>
    </row>
    <row r="25" spans="1:16" s="831" customFormat="1" ht="20.100000000000001" customHeight="1" x14ac:dyDescent="0.25"/>
    <row r="26" spans="1:16" s="212" customFormat="1" ht="20.100000000000001" customHeight="1" x14ac:dyDescent="0.25">
      <c r="A26" s="832"/>
      <c r="B26" s="832"/>
      <c r="C26" s="832"/>
      <c r="D26" s="832"/>
      <c r="E26" s="832"/>
      <c r="F26" s="832"/>
      <c r="G26" s="834"/>
      <c r="H26" s="834"/>
      <c r="I26" s="835"/>
      <c r="J26" s="835"/>
      <c r="K26" s="835"/>
      <c r="L26" s="835"/>
      <c r="M26" s="835"/>
      <c r="N26" s="835"/>
      <c r="O26" s="211"/>
      <c r="P26" s="211"/>
    </row>
    <row r="27" spans="1:16" s="212" customFormat="1" ht="20.100000000000001" customHeight="1" thickBot="1" x14ac:dyDescent="0.3">
      <c r="A27" s="833"/>
      <c r="B27" s="833"/>
      <c r="C27" s="833"/>
      <c r="D27" s="833"/>
      <c r="E27" s="833"/>
      <c r="F27" s="833"/>
      <c r="G27" s="834"/>
      <c r="H27" s="834"/>
      <c r="I27" s="836"/>
      <c r="J27" s="836"/>
      <c r="K27" s="836"/>
      <c r="L27" s="836"/>
      <c r="M27" s="836"/>
      <c r="N27" s="836"/>
      <c r="O27" s="211"/>
      <c r="P27" s="211"/>
    </row>
    <row r="28" spans="1:16" s="212" customFormat="1" ht="20.100000000000001" customHeight="1" x14ac:dyDescent="0.25">
      <c r="A28" s="828" t="s">
        <v>558</v>
      </c>
      <c r="B28" s="828"/>
      <c r="C28" s="828"/>
      <c r="D28" s="828"/>
      <c r="E28" s="828"/>
      <c r="F28" s="828"/>
      <c r="G28" s="216"/>
      <c r="H28" s="216"/>
      <c r="I28" s="829" t="s">
        <v>559</v>
      </c>
      <c r="J28" s="829"/>
      <c r="K28" s="829"/>
      <c r="L28" s="829"/>
      <c r="M28" s="829"/>
      <c r="N28" s="829"/>
      <c r="O28" s="211"/>
      <c r="P28" s="211"/>
    </row>
    <row r="29" spans="1:16" s="212" customFormat="1" ht="19.5" customHeight="1" x14ac:dyDescent="0.25">
      <c r="A29" s="830"/>
      <c r="B29" s="830"/>
      <c r="C29" s="830"/>
      <c r="D29" s="830"/>
      <c r="E29" s="830"/>
      <c r="F29" s="830"/>
      <c r="G29" s="830"/>
      <c r="H29" s="830"/>
      <c r="I29" s="830"/>
      <c r="J29" s="830"/>
      <c r="K29" s="830"/>
      <c r="L29" s="830"/>
      <c r="M29" s="830"/>
      <c r="N29" s="830"/>
      <c r="O29" s="211"/>
      <c r="P29" s="211"/>
    </row>
    <row r="30" spans="1:16" s="212" customFormat="1" ht="20.100000000000001" customHeight="1" x14ac:dyDescent="0.25">
      <c r="A30" s="830"/>
      <c r="B30" s="830"/>
      <c r="C30" s="830"/>
      <c r="D30" s="830"/>
      <c r="E30" s="830"/>
      <c r="F30" s="830"/>
      <c r="G30" s="830"/>
      <c r="H30" s="830"/>
      <c r="I30" s="830"/>
      <c r="J30" s="830"/>
      <c r="K30" s="830"/>
      <c r="L30" s="830"/>
      <c r="M30" s="830"/>
      <c r="N30" s="830"/>
      <c r="O30" s="211"/>
      <c r="P30" s="211"/>
    </row>
    <row r="31" spans="1:16" s="212" customFormat="1" ht="20.100000000000001" customHeight="1" x14ac:dyDescent="0.25">
      <c r="A31" s="830"/>
      <c r="B31" s="830"/>
      <c r="C31" s="830"/>
      <c r="D31" s="830"/>
      <c r="E31" s="830"/>
      <c r="F31" s="830"/>
      <c r="G31" s="830"/>
      <c r="H31" s="830"/>
      <c r="I31" s="830"/>
      <c r="J31" s="830"/>
      <c r="K31" s="830"/>
      <c r="L31" s="830"/>
      <c r="M31" s="830"/>
      <c r="N31" s="830"/>
      <c r="O31" s="211"/>
      <c r="P31" s="211"/>
    </row>
    <row r="32" spans="1:16" s="212" customFormat="1" ht="13.2" x14ac:dyDescent="0.25">
      <c r="A32" s="830"/>
      <c r="B32" s="830"/>
      <c r="C32" s="830"/>
      <c r="D32" s="830"/>
      <c r="E32" s="830"/>
      <c r="F32" s="830"/>
      <c r="G32" s="830"/>
      <c r="H32" s="830"/>
      <c r="I32" s="830"/>
      <c r="J32" s="830"/>
      <c r="K32" s="830"/>
      <c r="L32" s="830"/>
      <c r="M32" s="830"/>
      <c r="N32" s="830"/>
      <c r="O32" s="211"/>
      <c r="P32" s="211"/>
    </row>
    <row r="33" spans="1:16" s="212" customFormat="1" ht="12.75" hidden="1" customHeight="1" x14ac:dyDescent="0.25">
      <c r="A33" s="218"/>
      <c r="B33" s="218"/>
      <c r="C33" s="218"/>
      <c r="D33" s="218"/>
      <c r="E33" s="218"/>
      <c r="F33" s="218"/>
      <c r="G33" s="218"/>
      <c r="H33" s="218"/>
      <c r="I33" s="218"/>
      <c r="J33" s="218"/>
      <c r="K33" s="218"/>
      <c r="L33" s="218"/>
      <c r="M33" s="218"/>
      <c r="N33" s="218"/>
      <c r="O33" s="211"/>
      <c r="P33" s="211"/>
    </row>
    <row r="34" spans="1:16" s="212" customFormat="1" ht="20.100000000000001" hidden="1" customHeight="1" x14ac:dyDescent="0.25">
      <c r="A34" s="219"/>
      <c r="B34" s="219"/>
      <c r="C34" s="219"/>
      <c r="D34" s="219"/>
      <c r="E34" s="220"/>
      <c r="F34" s="220"/>
      <c r="G34" s="220"/>
      <c r="H34" s="211"/>
      <c r="I34" s="211"/>
      <c r="J34" s="211"/>
      <c r="K34" s="211"/>
      <c r="L34" s="211"/>
      <c r="M34" s="211"/>
      <c r="N34" s="211"/>
      <c r="O34" s="211"/>
      <c r="P34" s="211"/>
    </row>
    <row r="35" spans="1:16" ht="20.100000000000001" hidden="1" customHeight="1" x14ac:dyDescent="0.25">
      <c r="A35" s="219"/>
      <c r="B35" s="221"/>
      <c r="C35" s="221"/>
      <c r="D35" s="221"/>
      <c r="E35" s="221"/>
      <c r="F35" s="221"/>
      <c r="G35" s="208"/>
      <c r="H35" s="208"/>
      <c r="I35" s="208"/>
      <c r="J35" s="208"/>
      <c r="K35" s="208"/>
      <c r="L35" s="208"/>
      <c r="M35" s="208"/>
      <c r="N35" s="208"/>
      <c r="O35" s="208"/>
      <c r="P35" s="208"/>
    </row>
    <row r="36" spans="1:16" ht="20.100000000000001" hidden="1" customHeight="1" x14ac:dyDescent="0.25">
      <c r="A36" s="221"/>
      <c r="B36" s="221"/>
      <c r="C36" s="221"/>
      <c r="D36" s="221"/>
      <c r="E36" s="221"/>
      <c r="F36" s="221"/>
      <c r="G36" s="208"/>
      <c r="H36" s="208"/>
      <c r="I36" s="208"/>
      <c r="J36" s="208"/>
      <c r="K36" s="208"/>
      <c r="L36" s="208"/>
      <c r="M36" s="208"/>
      <c r="N36" s="208"/>
      <c r="O36" s="208"/>
      <c r="P36" s="208"/>
    </row>
    <row r="37" spans="1:16" ht="20.100000000000001" hidden="1" customHeight="1" x14ac:dyDescent="0.25">
      <c r="A37" s="222"/>
    </row>
    <row r="38" spans="1:16" ht="20.100000000000001" hidden="1" customHeight="1" x14ac:dyDescent="0.25">
      <c r="B38" s="224"/>
      <c r="C38" s="224"/>
      <c r="D38" s="224"/>
      <c r="E38" s="224"/>
      <c r="F38" s="224"/>
      <c r="G38" s="224"/>
      <c r="H38" s="224"/>
      <c r="I38" s="224"/>
      <c r="J38" s="224"/>
      <c r="K38" s="224"/>
      <c r="L38" s="224"/>
    </row>
    <row r="39" spans="1:16" ht="20.100000000000001" hidden="1" customHeight="1" x14ac:dyDescent="0.25">
      <c r="A39" s="209"/>
      <c r="B39" s="224"/>
      <c r="C39" s="224"/>
      <c r="D39" s="224"/>
      <c r="E39" s="224"/>
      <c r="F39" s="224"/>
      <c r="G39" s="224"/>
      <c r="H39" s="224"/>
      <c r="I39" s="224"/>
      <c r="J39" s="224"/>
      <c r="K39" s="224"/>
      <c r="L39" s="224"/>
    </row>
    <row r="40" spans="1:16" ht="20.100000000000001" hidden="1" customHeight="1" x14ac:dyDescent="0.25">
      <c r="A40" s="209"/>
      <c r="B40" s="224"/>
      <c r="C40" s="224"/>
      <c r="D40" s="224"/>
      <c r="E40" s="224"/>
      <c r="F40" s="224"/>
      <c r="G40" s="224"/>
      <c r="H40" s="224"/>
      <c r="I40" s="224"/>
      <c r="J40" s="224"/>
      <c r="K40" s="224"/>
      <c r="L40" s="224"/>
    </row>
    <row r="41" spans="1:16" ht="20.100000000000001" hidden="1" customHeight="1" x14ac:dyDescent="0.25">
      <c r="A41" s="209"/>
      <c r="B41" s="224"/>
      <c r="C41" s="224"/>
      <c r="D41" s="224"/>
      <c r="E41" s="224"/>
      <c r="F41" s="224"/>
      <c r="G41" s="224"/>
      <c r="H41" s="224"/>
      <c r="I41" s="224"/>
      <c r="J41" s="224"/>
      <c r="K41" s="224"/>
      <c r="L41" s="224"/>
      <c r="M41" s="224"/>
    </row>
    <row r="42" spans="1:16" ht="20.100000000000001" hidden="1" customHeight="1" x14ac:dyDescent="0.25">
      <c r="A42" s="209"/>
      <c r="B42" s="224"/>
      <c r="C42" s="224"/>
      <c r="D42" s="224"/>
      <c r="E42" s="224"/>
      <c r="F42" s="224"/>
      <c r="G42" s="224"/>
      <c r="H42" s="224"/>
      <c r="I42" s="224"/>
      <c r="J42" s="224"/>
      <c r="K42" s="224"/>
      <c r="L42" s="224"/>
      <c r="M42" s="224"/>
    </row>
    <row r="43" spans="1:16" ht="15" hidden="1" customHeight="1" x14ac:dyDescent="0.25">
      <c r="A43" s="209"/>
      <c r="H43" s="224"/>
      <c r="I43" s="224"/>
      <c r="J43" s="224"/>
      <c r="K43" s="224"/>
      <c r="L43" s="224"/>
      <c r="M43" s="224"/>
    </row>
    <row r="44" spans="1:16" ht="15" hidden="1" customHeight="1" x14ac:dyDescent="0.25">
      <c r="H44" s="224"/>
      <c r="I44" s="224"/>
      <c r="J44" s="224"/>
      <c r="K44" s="224"/>
      <c r="L44" s="224"/>
      <c r="M44" s="224"/>
    </row>
    <row r="45" spans="1:16" ht="15" hidden="1" customHeight="1" x14ac:dyDescent="0.25">
      <c r="H45" s="224"/>
      <c r="I45" s="224"/>
      <c r="J45" s="224"/>
      <c r="K45" s="224"/>
      <c r="L45" s="224"/>
      <c r="M45" s="224"/>
    </row>
    <row r="46" spans="1:16" ht="15" hidden="1" customHeight="1" x14ac:dyDescent="0.25">
      <c r="H46" s="224"/>
      <c r="I46" s="224"/>
      <c r="J46" s="224"/>
      <c r="K46" s="224"/>
      <c r="L46" s="224"/>
      <c r="M46" s="224"/>
    </row>
    <row r="47" spans="1:16" ht="15" hidden="1" customHeight="1" x14ac:dyDescent="0.25">
      <c r="H47" s="224"/>
      <c r="I47" s="224"/>
      <c r="J47" s="224"/>
      <c r="K47" s="224"/>
      <c r="L47" s="224"/>
      <c r="M47" s="224"/>
    </row>
    <row r="48" spans="1: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sheetData>
  <sheetProtection algorithmName="SHA-512" hashValue="7vZqk7MPeYs9As60hujsNsmYu3DSXNfN3NCzxBRe8BOvssGmzqqNhTZ71kNuv+lflX9O3E9eGQhFRjtTJddHKg==" saltValue="X5K674THsBZP/wrIuOR8ag==" spinCount="100000" sheet="1" objects="1" scenarios="1"/>
  <mergeCells count="38">
    <mergeCell ref="A8:G8"/>
    <mergeCell ref="H8:J8"/>
    <mergeCell ref="L8:N8"/>
    <mergeCell ref="A1:N1"/>
    <mergeCell ref="A2:N2"/>
    <mergeCell ref="A3:J3"/>
    <mergeCell ref="L3:N3"/>
    <mergeCell ref="A4:N4"/>
    <mergeCell ref="A5:N5"/>
    <mergeCell ref="A6:N6"/>
    <mergeCell ref="A7:B7"/>
    <mergeCell ref="C7:E7"/>
    <mergeCell ref="H7:J7"/>
    <mergeCell ref="L7:N7"/>
    <mergeCell ref="A22:F23"/>
    <mergeCell ref="G22:H23"/>
    <mergeCell ref="I22:N23"/>
    <mergeCell ref="A9:N9"/>
    <mergeCell ref="A10:G10"/>
    <mergeCell ref="H10:J10"/>
    <mergeCell ref="L10:N10"/>
    <mergeCell ref="A11:G11"/>
    <mergeCell ref="H11:J11"/>
    <mergeCell ref="L11:N11"/>
    <mergeCell ref="A12:N12"/>
    <mergeCell ref="A13:N13"/>
    <mergeCell ref="A14:N16"/>
    <mergeCell ref="A17:N17"/>
    <mergeCell ref="A18:N21"/>
    <mergeCell ref="A28:F28"/>
    <mergeCell ref="I28:N28"/>
    <mergeCell ref="A29:N32"/>
    <mergeCell ref="A24:F24"/>
    <mergeCell ref="I24:N24"/>
    <mergeCell ref="A25:XFD25"/>
    <mergeCell ref="A26:F27"/>
    <mergeCell ref="G26:H27"/>
    <mergeCell ref="I26:N27"/>
  </mergeCells>
  <conditionalFormatting sqref="H10:J10 L10 C7">
    <cfRule type="containsBlanks" dxfId="3" priority="4">
      <formula>LEN(TRIM(C7))=0</formula>
    </cfRule>
  </conditionalFormatting>
  <conditionalFormatting sqref="A22">
    <cfRule type="containsBlanks" dxfId="2" priority="3">
      <formula>LEN(TRIM(A22))=0</formula>
    </cfRule>
  </conditionalFormatting>
  <conditionalFormatting sqref="I22">
    <cfRule type="containsBlanks" dxfId="1" priority="2">
      <formula>LEN(TRIM(I22))=0</formula>
    </cfRule>
  </conditionalFormatting>
  <conditionalFormatting sqref="I26">
    <cfRule type="containsBlanks" dxfId="0" priority="1">
      <formula>LEN(TRIM(I26))=0</formula>
    </cfRule>
  </conditionalFormatting>
  <dataValidations count="7">
    <dataValidation type="list" allowBlank="1" showErrorMessage="1" promptTitle="Request Type" prompt="Use the macro buttons above to select the request type." sqref="C7:E7" xr:uid="{00000000-0002-0000-1000-000000000000}">
      <formula1>"Application, Modification, Advance, Reimbursement, Final Reimbursement"</formula1>
    </dataValidation>
    <dataValidation allowBlank="1" showErrorMessage="1" prompt="Use this field for the Signature of the Authorized Agent." sqref="A26:F27" xr:uid="{00000000-0002-0000-1000-000001000000}"/>
    <dataValidation allowBlank="1" showErrorMessage="1" prompt="Enter the date when Authorized Agent signed this sheet." sqref="I26:N27" xr:uid="{00000000-0002-0000-1000-000002000000}"/>
    <dataValidation allowBlank="1" showErrorMessage="1" prompt="Enter the name of the Authorized Agent signing this sheet." sqref="A22:F23" xr:uid="{00000000-0002-0000-1000-000003000000}"/>
    <dataValidation allowBlank="1" showErrorMessage="1" prompt="Enter the title or position held by the Authorized Agent signing this sheet." sqref="I22:N23" xr:uid="{00000000-0002-0000-1000-000004000000}"/>
    <dataValidation allowBlank="1" showErrorMessage="1" promptTitle="Amount This Request" prompt="If this is a cash request, enter the dollar amount being requested." sqref="L10:N10" xr:uid="{00000000-0002-0000-1000-000005000000}"/>
    <dataValidation allowBlank="1" showErrorMessage="1" promptTitle="Request Number" prompt="Enter the Cash Request or Modification number for this request.  " sqref="H10:J10" xr:uid="{00000000-0002-0000-1000-000006000000}"/>
  </dataValidations>
  <printOptions horizontalCentered="1"/>
  <pageMargins left="0.15" right="0.15" top="0.5" bottom="0.5" header="0.15" footer="0.15"/>
  <pageSetup scale="63" fitToHeight="0" orientation="landscape" r:id="rId1"/>
  <headerFooter scaleWithDoc="0">
    <oddHeader>&amp;C&amp;"Century Gothic,Regular"&amp;8CALIFORNIA GOVERNOR'S OFFICE OF EMERGENCY SERVICES (Cal OES)</oddHeader>
    <oddFooter>&amp;L&amp;"Century Gothic,Regular"&amp;8FY 2022 EMPG FMFW (Non-Macro) v.22&amp;C&amp;"Century Gothic,Regular"&amp;8&amp;P of &amp;N&amp;R&amp;"Century Gothic,Regular"&amp;8&amp;A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298</vt:i4>
      </vt:variant>
    </vt:vector>
  </HeadingPairs>
  <TitlesOfParts>
    <vt:vector size="314" baseType="lpstr">
      <vt:lpstr>Instructions</vt:lpstr>
      <vt:lpstr>Facesheet</vt:lpstr>
      <vt:lpstr>AA Info</vt:lpstr>
      <vt:lpstr>Project Ledger</vt:lpstr>
      <vt:lpstr>Planning</vt:lpstr>
      <vt:lpstr>Organization</vt:lpstr>
      <vt:lpstr>Equipment</vt:lpstr>
      <vt:lpstr>Training</vt:lpstr>
      <vt:lpstr>Exercise</vt:lpstr>
      <vt:lpstr>M&amp;A</vt:lpstr>
      <vt:lpstr>Match</vt:lpstr>
      <vt:lpstr>Consultant-Contractor</vt:lpstr>
      <vt:lpstr>Personnel</vt:lpstr>
      <vt:lpstr>Indirect Costs</vt:lpstr>
      <vt:lpstr>ICR</vt:lpstr>
      <vt:lpstr>AA Approval</vt:lpstr>
      <vt:lpstr>ICR!AllowableIC</vt:lpstr>
      <vt:lpstr>'AA Approval'!Date</vt:lpstr>
      <vt:lpstr>'AA Approval'!EndPOP</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'AA Approval'!FIPS</vt:lpstr>
      <vt:lpstr>'AA Info'!FIPS</vt:lpstr>
      <vt:lpstr>'Consultant-Contractor'!FIPS</vt:lpstr>
      <vt:lpstr>Equipment!FIPS</vt:lpstr>
      <vt:lpstr>Exercise!FIPS</vt:lpstr>
      <vt:lpstr>ICR!FIPS</vt:lpstr>
      <vt:lpstr>'Indirect Costs'!FIPS</vt:lpstr>
      <vt:lpstr>'M&amp;A'!FIPS</vt:lpstr>
      <vt:lpstr>Match!FIPS</vt:lpstr>
      <vt:lpstr>Organization!FIPS</vt:lpstr>
      <vt:lpstr>Personnel!FIPS</vt:lpstr>
      <vt:lpstr>Planning!FIPS</vt:lpstr>
      <vt:lpstr>'Project Ledger'!FIPS</vt:lpstr>
      <vt:lpstr>Training!FIPS</vt:lpstr>
      <vt:lpstr>ICR!ICRate</vt:lpstr>
      <vt:lpstr>'AA Info'!Initials</vt:lpstr>
      <vt:lpstr>'Consultant-Contractor'!Initials</vt:lpstr>
      <vt:lpstr>Equipment!Initials</vt:lpstr>
      <vt:lpstr>Exercise!Initials</vt:lpstr>
      <vt:lpstr>ICR!Initials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'AA Approval'!LabelDate</vt:lpstr>
      <vt:lpstr>'AA Info'!LabelRequest</vt:lpstr>
      <vt:lpstr>'Consultant-Contractor'!LabelRequest</vt:lpstr>
      <vt:lpstr>Equipment!LabelRequest</vt:lpstr>
      <vt:lpstr>Exercise!LabelRequest</vt:lpstr>
      <vt:lpstr>ICR!LabelRequest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'AA Approval'!LedgerType</vt:lpstr>
      <vt:lpstr>'AA Info'!LedgerType</vt:lpstr>
      <vt:lpstr>'Consultant-Contractor'!LedgerType</vt:lpstr>
      <vt:lpstr>Equipment!LedgerType</vt:lpstr>
      <vt:lpstr>Exercise!LedgerType</vt:lpstr>
      <vt:lpstr>ICR!LedgerType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'AA Approval'!Print_Area</vt:lpstr>
      <vt:lpstr>'AA Info'!Print_Area</vt:lpstr>
      <vt:lpstr>'Consultant-Contractor'!Print_Area</vt:lpstr>
      <vt:lpstr>Equipment!Print_Area</vt:lpstr>
      <vt:lpstr>Exercise!Print_Area</vt:lpstr>
      <vt:lpstr>ICR!Print_Area</vt:lpstr>
      <vt:lpstr>'Indirect Costs'!Print_Area</vt:lpstr>
      <vt:lpstr>Instructions!Print_Area</vt:lpstr>
      <vt:lpstr>'M&amp;A'!Print_Area</vt:lpstr>
      <vt:lpstr>Match!Print_Area</vt:lpstr>
      <vt:lpstr>Organization!Print_Area</vt:lpstr>
      <vt:lpstr>Personnel!Print_Area</vt:lpstr>
      <vt:lpstr>Planning!Print_Area</vt:lpstr>
      <vt:lpstr>'Project Ledger'!Print_Area</vt:lpstr>
      <vt:lpstr>Training!Print_Area</vt:lpstr>
      <vt:lpstr>'Consultant-Contractor'!Print_Titles</vt:lpstr>
      <vt:lpstr>Equipment!Print_Titles</vt:lpstr>
      <vt:lpstr>Exercise!Print_Titles</vt:lpstr>
      <vt:lpstr>'Indirect Costs'!Print_Titles</vt:lpstr>
      <vt:lpstr>'M&amp;A'!Print_Titles</vt:lpstr>
      <vt:lpstr>Match!Print_Titles</vt:lpstr>
      <vt:lpstr>Organization!Print_Titles</vt:lpstr>
      <vt:lpstr>Personnel!Print_Titles</vt:lpstr>
      <vt:lpstr>Planning!Print_Titles</vt:lpstr>
      <vt:lpstr>'Project Ledger'!Print_Titles</vt:lpstr>
      <vt:lpstr>Training!Print_Titles</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'AA Info'!RangeBody</vt:lpstr>
      <vt:lpstr>'Consultant-Contractor'!RangeBody</vt:lpstr>
      <vt:lpstr>Equipment!RangeBody</vt:lpstr>
      <vt:lpstr>Exercise!RangeBody</vt:lpstr>
      <vt:lpstr>ICR!RangeBody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'Consultant-Contractor'!RangeDollars</vt:lpstr>
      <vt:lpstr>Equipment!RangeDollars</vt:lpstr>
      <vt:lpstr>Exercise!RangeDollars</vt:lpstr>
      <vt:lpstr>ICR!RangeDollars</vt:lpstr>
      <vt:lpstr>'Indirect Costs'!RangeDollars</vt:lpstr>
      <vt:lpstr>'M&amp;A'!RangeDollars</vt:lpstr>
      <vt:lpstr>Match!RangeDollars</vt:lpstr>
      <vt:lpstr>Organization!RangeDollars</vt:lpstr>
      <vt:lpstr>Personnel!RangeDollars</vt:lpstr>
      <vt:lpstr>Planning!RangeDollars</vt:lpstr>
      <vt:lpstr>'Project Ledger'!RangeDollars</vt:lpstr>
      <vt:lpstr>Training!RangeDollars</vt:lpstr>
      <vt:lpstr>'Consultant-Contractor'!RangeFee</vt:lpstr>
      <vt:lpstr>Personnel!RangeHours</vt:lpstr>
      <vt:lpstr>ICR!RangeIndirect</vt:lpstr>
      <vt:lpstr>Match!RangePercent</vt:lpstr>
      <vt:lpstr>'Project Ledger'!RangePercent</vt:lpstr>
      <vt:lpstr>'Consultant-Contractor'!RangePeriod</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'Project Ledger'!RangeProjectTotal</vt:lpstr>
      <vt:lpstr>Personnel!RangeSalary</vt:lpstr>
      <vt:lpstr>'Project Ledger'!RangeSolutionArea</vt:lpstr>
      <vt:lpstr>'Project Ledger'!RangeSource</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'Consultant-Contractor'!RangeUnlocked</vt:lpstr>
      <vt:lpstr>Equipment!RangeUnlocked</vt:lpstr>
      <vt:lpstr>Exercise!RangeUnlocked</vt:lpstr>
      <vt:lpstr>'Indirect Costs'!RangeUnlocked</vt:lpstr>
      <vt:lpstr>'M&amp;A'!RangeUnlocked</vt:lpstr>
      <vt:lpstr>Match!RangeUnlocked</vt:lpstr>
      <vt:lpstr>Organization!RangeUnlocked</vt:lpstr>
      <vt:lpstr>Personnel!RangeUnlocked</vt:lpstr>
      <vt:lpstr>Planning!RangeUnlocked</vt:lpstr>
      <vt:lpstr>'Project Ledger'!RangeUnlocked</vt:lpstr>
      <vt:lpstr>Training!RangeUnlocked</vt:lpstr>
      <vt:lpstr>'AA Approval'!RequestNumber</vt:lpstr>
      <vt:lpstr>'AA Info'!RequestNumber</vt:lpstr>
      <vt:lpstr>'Consultant-Contractor'!RequestNumber</vt:lpstr>
      <vt:lpstr>Equipment!RequestNumber</vt:lpstr>
      <vt:lpstr>Exercise!RequestNumber</vt:lpstr>
      <vt:lpstr>ICR!RequestNumber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'AA Approval'!StartPOP</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'AA Approval'!Subaward</vt:lpstr>
      <vt:lpstr>'AA Info'!Subaward</vt:lpstr>
      <vt:lpstr>'Consultant-Contractor'!Subaward</vt:lpstr>
      <vt:lpstr>Equipment!Subaward</vt:lpstr>
      <vt:lpstr>Exercise!Subaward</vt:lpstr>
      <vt:lpstr>ICR!Subaward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'AA Approval'!Subrecipient</vt:lpstr>
      <vt:lpstr>'AA Info'!Subrecipient</vt:lpstr>
      <vt:lpstr>'Consultant-Contractor'!Subrecipient</vt:lpstr>
      <vt:lpstr>Equipment!Subrecipient</vt:lpstr>
      <vt:lpstr>Exercise!Subrecipient</vt:lpstr>
      <vt:lpstr>ICR!Subrecipient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ICR!TotalDirectCost</vt:lpstr>
      <vt:lpstr>'Consultant-Contractor'!TotalFee</vt:lpstr>
      <vt:lpstr>Personnel!TotalHours</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'Project Ledger'!TotalProject</vt:lpstr>
      <vt:lpstr>Personnel!TotalSalary</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2022 EMPG FMFW (Non-Macro) v.22</dc:title>
  <dc:creator/>
  <cp:keywords>FY 2022 EMPG FMFW (Non-Macro) v.22</cp:keywords>
  <dc:description/>
  <cp:lastModifiedBy>Molina, Jim@CalOES</cp:lastModifiedBy>
  <dcterms:created xsi:type="dcterms:W3CDTF">2022-09-21T18:00:20Z</dcterms:created>
  <dcterms:modified xsi:type="dcterms:W3CDTF">2023-05-19T14:53:46Z</dcterms:modified>
  <cp:category>FY 2022 EMPG FMFW (Non-Macro) v.22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-1612657852</vt:i4>
  </property>
  <property fmtid="{D5CDD505-2E9C-101B-9397-08002B2CF9AE}" pid="3" name="_NewReviewCycle">
    <vt:lpwstr/>
  </property>
  <property fmtid="{D5CDD505-2E9C-101B-9397-08002B2CF9AE}" pid="4" name="_EmailSubject">
    <vt:lpwstr>updated FMFWs (3 of 5) - FY 2022 EMPG</vt:lpwstr>
  </property>
  <property fmtid="{D5CDD505-2E9C-101B-9397-08002B2CF9AE}" pid="5" name="_AuthorEmail">
    <vt:lpwstr>Charlie.Yoon@CalOES.ca.gov</vt:lpwstr>
  </property>
  <property fmtid="{D5CDD505-2E9C-101B-9397-08002B2CF9AE}" pid="6" name="_AuthorEmailDisplayName">
    <vt:lpwstr>Yoon, Charlie@CalOES</vt:lpwstr>
  </property>
  <property fmtid="{D5CDD505-2E9C-101B-9397-08002B2CF9AE}" pid="7" name="_ReviewingToolsShownOnce">
    <vt:lpwstr/>
  </property>
</Properties>
</file>