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2.xml" ContentType="application/vnd.openxmlformats-officedocument.drawing+xml"/>
  <Override PartName="/xl/tables/table2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9.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0.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31.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32.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33.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34.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35.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36.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37.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38.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olinaJ\Documents\MolinaJ\ADA_Needs\From OES\21_11_03\HSGP\"/>
    </mc:Choice>
  </mc:AlternateContent>
  <xr:revisionPtr revIDLastSave="0" documentId="13_ncr:1_{BCFA0506-FCEF-45EF-BD3F-EEFCB8BC1666}" xr6:coauthVersionLast="46" xr6:coauthVersionMax="46" xr10:uidLastSave="{00000000-0000-0000-0000-000000000000}"/>
  <bookViews>
    <workbookView xWindow="-28020" yWindow="-9960" windowWidth="21600" windowHeight="13185" tabRatio="829" firstSheet="1" activeTab="1" xr2:uid="{00000000-000D-0000-FFFF-FFFF00000000}"/>
  </bookViews>
  <sheets>
    <sheet name="Source" sheetId="33" state="veryHidden" r:id="rId1"/>
    <sheet name="Instructions" sheetId="32" r:id="rId2"/>
    <sheet name="IJ &amp; State Goals" sheetId="43" r:id="rId3"/>
    <sheet name="Facesheet" sheetId="34" r:id="rId4"/>
    <sheet name="Authorized Body of 5" sheetId="3" r:id="rId5"/>
    <sheet name="Project Ledger" sheetId="31" r:id="rId6"/>
    <sheet name="Planning" sheetId="7" r:id="rId7"/>
    <sheet name="Organization" sheetId="8" r:id="rId8"/>
    <sheet name="Equipment" sheetId="9" r:id="rId9"/>
    <sheet name="Training" sheetId="10" r:id="rId10"/>
    <sheet name="Exercise" sheetId="11" r:id="rId11"/>
    <sheet name="M&amp;A" sheetId="12" r:id="rId12"/>
    <sheet name="Indirect Costs" sheetId="13" r:id="rId13"/>
    <sheet name="Consultant-Contractor" sheetId="14" r:id="rId14"/>
    <sheet name="Personnel" sheetId="41" r:id="rId15"/>
    <sheet name="Match" sheetId="16" state="hidden" r:id="rId16"/>
    <sheet name="Auth. Agent" sheetId="42" r:id="rId17"/>
    <sheet name="ICR Summary" sheetId="39" r:id="rId18"/>
  </sheets>
  <definedNames>
    <definedName name="_10__De_Minimis">Source!$G$122</definedName>
    <definedName name="_xlnm._FilterDatabase" localSheetId="15" hidden="1">Match!$A$10:$O$201</definedName>
    <definedName name="_xlnm._FilterDatabase" localSheetId="5" hidden="1">'Project Ledger'!$A$1:$T$8</definedName>
    <definedName name="_xlnm._FilterDatabase" localSheetId="9" hidden="1">Training!$A$1:$T$9</definedName>
    <definedName name="AdminList">Source!$AZ$124</definedName>
    <definedName name="AdminLists">Source!$AZ$171:$AZ$178</definedName>
    <definedName name="AgriculturalLists">Source!$BD$154</definedName>
    <definedName name="AviationLists">Source!$BD$155</definedName>
    <definedName name="Border_Security">Source!$I$24:$I$25</definedName>
    <definedName name="BorderLists">Source!$BC$145:$BC$146</definedName>
    <definedName name="Build">Source!$BW$46</definedName>
    <definedName name="Capabilities_Building">Source!$BU$45:$BU$46</definedName>
    <definedName name="Community_Outreach">Source!$I$39:$I$43</definedName>
    <definedName name="CommunityList">Source!$BC$95:$BC$97</definedName>
    <definedName name="CommunityLists">Source!$BC$137:$BC$141</definedName>
    <definedName name="Conduct_Evaluate">Source!$P$47:$P$51</definedName>
    <definedName name="ConductList">Source!$BA$118:$BA$120</definedName>
    <definedName name="ConductLists">Source!$BA$164:$BA$168</definedName>
    <definedName name="ConferenceList">Source!$AZ$95:$AZ$98</definedName>
    <definedName name="ConferenceLists">Source!$AZ$137:$AZ$142</definedName>
    <definedName name="Conferences">Source!$F$39:$F$44</definedName>
    <definedName name="Consultant_Hold_Trigger">Source!$AW$109:$AW$113</definedName>
    <definedName name="Course_Delivery_and_Evaluation">Source!$H$56:$H$62</definedName>
    <definedName name="Course_Development">Source!$G$56:$G$57</definedName>
    <definedName name="Course_Developments">Source!$BG$76</definedName>
    <definedName name="CRDRopdown">Source!$A$3:$A$4</definedName>
    <definedName name="CyberLists">Source!$BD$161</definedName>
    <definedName name="Date" localSheetId="16">'Auth. Agent'!$I$26</definedName>
    <definedName name="Date" localSheetId="13">'Consultant-Contractor'!$L$4</definedName>
    <definedName name="Date" localSheetId="8">Equipment!$U$4</definedName>
    <definedName name="Date" localSheetId="10">Exercise!$R$4</definedName>
    <definedName name="Date" localSheetId="12">'Indirect Costs'!$J$4</definedName>
    <definedName name="Date" localSheetId="11">'M&amp;A'!$K$4</definedName>
    <definedName name="Date" localSheetId="15">Match!$M$5</definedName>
    <definedName name="Date" localSheetId="7">Organization!$M$4</definedName>
    <definedName name="Date" localSheetId="14">Personnel!$J$4</definedName>
    <definedName name="Date" localSheetId="6">Planning!$M$4</definedName>
    <definedName name="Date" localSheetId="5">'Project Ledger'!$R$4</definedName>
    <definedName name="Date" localSheetId="9">Training!$R$5</definedName>
    <definedName name="DecontaminationLists">Source!$BD$162</definedName>
    <definedName name="DeliveryList">Source!$BA$110:$BA$115</definedName>
    <definedName name="DeliveryLists">Source!$BB$155:$BB$161</definedName>
    <definedName name="Design_and_Develop">Source!$BI$76</definedName>
    <definedName name="Design_Develop">Source!$O$47:$O$49</definedName>
    <definedName name="DesignList">Source!$AZ$118</definedName>
    <definedName name="DesignLists">Source!$AZ$164:$AZ$166</definedName>
    <definedName name="DetectionLists">Source!$BD$163</definedName>
    <definedName name="Develop_and_Enhance_Plans_Protocols_and_Systems">Source!$H$39:$H$43</definedName>
    <definedName name="Develop_Enhance_Plans_protocols_and_Systems">Source!$BB$76</definedName>
    <definedName name="DevelopList">Source!$BB$95</definedName>
    <definedName name="DevelopLists">Source!$BB$137:$BB$141</definedName>
    <definedName name="DevelopmentList">Source!$AZ$110</definedName>
    <definedName name="DevelopmentLists">Source!$BA$155:$BA$156</definedName>
    <definedName name="EndDate">Facesheet!$J$12</definedName>
    <definedName name="EndPOP" localSheetId="13">'Consultant-Contractor'!$L$7:$N$7</definedName>
    <definedName name="EndPOP" localSheetId="8">Equipment!$U$7</definedName>
    <definedName name="EndPOP" localSheetId="10">Exercise!$R$7</definedName>
    <definedName name="EndPOP" localSheetId="12">'Indirect Costs'!$J$7</definedName>
    <definedName name="EndPOP" localSheetId="11">'M&amp;A'!$K$7:$M$7</definedName>
    <definedName name="EndPOP" localSheetId="15">Match!$M$8</definedName>
    <definedName name="EndPOP" localSheetId="7">Organization!$M$7</definedName>
    <definedName name="EndPOP" localSheetId="14">Personnel!$J$7</definedName>
    <definedName name="EndPOP" localSheetId="6">Planning!$M$7</definedName>
    <definedName name="EndPOP" localSheetId="5">'Project Ledger'!$R$7</definedName>
    <definedName name="EndPOP" localSheetId="9">Training!$R$8</definedName>
    <definedName name="Equip_Resource_Project_Mgt">Source!$G$24:$G$25</definedName>
    <definedName name="EquipLists">Source!$BA$145:$BA$146</definedName>
    <definedName name="EquipmentLists">Source!$AW$150:$AW$171</definedName>
    <definedName name="EquipmentLookups">Source!$AW$150:$AX$171</definedName>
    <definedName name="ExerciseList">Source!$AW$117:$AW$119</definedName>
    <definedName name="ExerciseLists">Source!$AW$179:$AW$181</definedName>
    <definedName name="ExerciseLookup">Source!$AW$117:$AX$119</definedName>
    <definedName name="ExerciseLookups">Source!$AW$179:$AX$181</definedName>
    <definedName name="ExplosiveLists">Source!$BD$164</definedName>
    <definedName name="Facilities_Administration">Source!$F$110:$F$117</definedName>
    <definedName name="Facilities_AdministrationLists">Source!$AZ$181:$AZ$188</definedName>
    <definedName name="FIPS" localSheetId="13">'Consultant-Contractor'!$A$4:$J$4</definedName>
    <definedName name="FIPS" localSheetId="8">Equipment!$A$4</definedName>
    <definedName name="FIPS" localSheetId="10">Exercise!$A$4</definedName>
    <definedName name="FIPS" localSheetId="12">'Indirect Costs'!$A$4</definedName>
    <definedName name="FIPS" localSheetId="11">'M&amp;A'!$A$4</definedName>
    <definedName name="FIPS" localSheetId="15">Match!$A$5</definedName>
    <definedName name="FIPS" localSheetId="7">Organization!$A$4</definedName>
    <definedName name="FIPS" localSheetId="14">Personnel!$A$4</definedName>
    <definedName name="FIPS" localSheetId="6">Planning!$A$4</definedName>
    <definedName name="FIPS" localSheetId="5">'Project Ledger'!$A$4</definedName>
    <definedName name="FIPS" localSheetId="9">Training!$A$5</definedName>
    <definedName name="FIPSNumber">Facesheet!$F$2</definedName>
    <definedName name="Goal_1_Enhance_Information_Analysis_and_Law_Enforcement_Capabilities">Source!$BU$18:$BU$19</definedName>
    <definedName name="Goal_2_Protect_Critical_Infrastructure_and_Key_Resources">Source!$BV$18</definedName>
    <definedName name="Goal_3_Strengthen_Communications_Capabilities">Source!$BW$18:$BW$19</definedName>
    <definedName name="Goal_4_Enhance_Planning_and_Community_Preparedness_Capabilities">Source!$BX$18:$BX$19</definedName>
    <definedName name="Goal_5_Strengthen_Catastrophic_CBRNE_and_All_Hazards_Incident_Planning_Detection_and_Response_Capabilities">Source!$BY$18:$BY$21</definedName>
    <definedName name="Goal_6_Improve_Medical_and_Health_Capabilities">Source!$BZ$18:$BZ$19</definedName>
    <definedName name="Goal_7_Strengthen_Food_and_Agriculture_Preparedness">Source!$CA$18</definedName>
    <definedName name="Goal_8_Enhance_Homeland_Security_Exercise_Evaluation_and_Training_Programs">Source!$CB$18:$CB$19</definedName>
    <definedName name="Grant_Admin">Source!$F$10:$F$17</definedName>
    <definedName name="home" localSheetId="4">'Authorized Body of 5'!$A$20</definedName>
    <definedName name="home" localSheetId="13">'Consultant-Contractor'!$B$12</definedName>
    <definedName name="home" localSheetId="8">Equipment!$B$12</definedName>
    <definedName name="home" localSheetId="10">Exercise!$B$12</definedName>
    <definedName name="home" localSheetId="12">'Indirect Costs'!$A$12</definedName>
    <definedName name="home" localSheetId="11">'M&amp;A'!$B$12</definedName>
    <definedName name="home" localSheetId="15">Match!$B$13</definedName>
    <definedName name="home" localSheetId="14">Personnel!$A$12</definedName>
    <definedName name="home" localSheetId="6">Planning!$B$12</definedName>
    <definedName name="home" localSheetId="5">'Project Ledger'!$A$12</definedName>
    <definedName name="home" localSheetId="9">Training!$A$13</definedName>
    <definedName name="ICRate" localSheetId="17">'ICR Summary'!$D$5</definedName>
    <definedName name="IJ_01">Source!$BT$86</definedName>
    <definedName name="IJ_02">Source!$BU$86</definedName>
    <definedName name="IJ_03">Source!$BV$86</definedName>
    <definedName name="IJ_04">Source!$BW$86:$BW$87</definedName>
    <definedName name="IJ_05">Source!$BX$86</definedName>
    <definedName name="IJ_06">Source!$BT$90</definedName>
    <definedName name="IJ_07">Source!$BU$90</definedName>
    <definedName name="IJ_08">Source!$BV$90</definedName>
    <definedName name="IJ_09">Source!$BW$90:$BW$92</definedName>
    <definedName name="IJ_10">Source!$BX$90:$BX$91</definedName>
    <definedName name="IncidentLists">Source!$BD$156</definedName>
    <definedName name="Incr_Threat_Levels">Source!$BE$76</definedName>
    <definedName name="Increased_Threat_Level">Source!$H$24:$H$29</definedName>
    <definedName name="IncreasedLists">Source!$BB$145:$BB$150</definedName>
    <definedName name="IncrList">Source!$BA$101</definedName>
    <definedName name="Indirect_Cost_Rate">Source!$F$122:$F$127</definedName>
    <definedName name="IndirectLists">Source!$AW$187</definedName>
    <definedName name="IndirectLookups">Source!$AW$187:$AX$187</definedName>
    <definedName name="Info_Intel_analysis_and_sharing_fusion_center_activities">Source!$F$24:$F$27</definedName>
    <definedName name="InfoList">Source!$AZ$101</definedName>
    <definedName name="InfoLists">Source!$AZ$145:$AZ$148</definedName>
    <definedName name="InformationLists">Source!$BD$165</definedName>
    <definedName name="Initials" localSheetId="13">'Consultant-Contractor'!$M$8:$N$8</definedName>
    <definedName name="Initials" localSheetId="8">Equipment!$V$8:$W$8</definedName>
    <definedName name="Initials" localSheetId="10">Exercise!$S$8:$T$8</definedName>
    <definedName name="Initials" localSheetId="12">'Indirect Costs'!$K$8:$L$8</definedName>
    <definedName name="Initials" localSheetId="11">'M&amp;A'!$L$8:$M$8</definedName>
    <definedName name="Initials" localSheetId="15">Match!$N$9:$O$9</definedName>
    <definedName name="Initials" localSheetId="7">Organization!$N$8:$O$8</definedName>
    <definedName name="Initials" localSheetId="14">Personnel!$K$8:$L$8</definedName>
    <definedName name="Initials" localSheetId="6">Planning!$N$8:$O$8</definedName>
    <definedName name="Initials" localSheetId="5">'Project Ledger'!$S$8:$T$8</definedName>
    <definedName name="Initials" localSheetId="9">Training!$S$9</definedName>
    <definedName name="InspectionLists">Source!$BD$166</definedName>
    <definedName name="Instructions_Authorized_Agent">Instructions!$A$274</definedName>
    <definedName name="Instructions_Body_of_5">Instructions!$A$50</definedName>
    <definedName name="Instructions_CC">Instructions!$A$221</definedName>
    <definedName name="Instructions_Equipment">Instructions!$A$113</definedName>
    <definedName name="Instructions_Exercise">Instructions!$A$164</definedName>
    <definedName name="Instructions_ICR_Summary">Instructions!$A$283</definedName>
    <definedName name="Instructions_Indirect_Costs">Instructions!$A$205</definedName>
    <definedName name="Instructions_MA">Instructions!$A$188</definedName>
    <definedName name="Instructions_Match">Instructions!$A$255</definedName>
    <definedName name="Instructions_Organization">Instructions!$A$94</definedName>
    <definedName name="Instructions_Personnel">Instructions!$A$239</definedName>
    <definedName name="Instructions_Planning">Instructions!$A$75</definedName>
    <definedName name="Instructions_Project_Ledger">Instructions!$A$52</definedName>
    <definedName name="Instructions_Training">Instructions!$A$140</definedName>
    <definedName name="InteroperableLists">Source!$BD$167</definedName>
    <definedName name="InterventionLists">Source!$BD$168</definedName>
    <definedName name="Investment_Justifications">Source!$BS$86:$BS$95</definedName>
    <definedName name="LabelDate" localSheetId="16">'Auth. Agent'!$I$28:$N$28</definedName>
    <definedName name="LabelDate" localSheetId="13">'Consultant-Contractor'!$K$4</definedName>
    <definedName name="LabelDate" localSheetId="8">Equipment!$T$4</definedName>
    <definedName name="LabelDate" localSheetId="10">Exercise!$Q$4</definedName>
    <definedName name="LabelDate" localSheetId="12">'Indirect Costs'!$I$4</definedName>
    <definedName name="LabelDate" localSheetId="11">'M&amp;A'!$J$4</definedName>
    <definedName name="LabelDate" localSheetId="15">Match!$L$5</definedName>
    <definedName name="LabelDate" localSheetId="7">Organization!$L$4</definedName>
    <definedName name="LabelDate" localSheetId="14">Personnel!$I$4</definedName>
    <definedName name="LabelDate" localSheetId="6">Planning!$L$4</definedName>
    <definedName name="LabelDate" localSheetId="5">'Project Ledger'!$P$4:$Q$4</definedName>
    <definedName name="LabelDate" localSheetId="9">Training!$Q$5</definedName>
    <definedName name="LabelRequest" localSheetId="13">'Consultant-Contractor'!$K$5</definedName>
    <definedName name="LabelRequest" localSheetId="8">Equipment!$T$5</definedName>
    <definedName name="LabelRequest" localSheetId="10">Exercise!$Q$5</definedName>
    <definedName name="LabelRequest" localSheetId="12">'Indirect Costs'!$I$5</definedName>
    <definedName name="LabelRequest" localSheetId="11">'M&amp;A'!$J$5</definedName>
    <definedName name="LabelRequest" localSheetId="15">Match!$L$6</definedName>
    <definedName name="LabelRequest" localSheetId="7">Organization!$L$5</definedName>
    <definedName name="LabelRequest" localSheetId="14">Personnel!$I$5</definedName>
    <definedName name="LabelRequest" localSheetId="6">Planning!$L$5</definedName>
    <definedName name="LabelRequest" localSheetId="5">'Project Ledger'!$P$5:$Q$5</definedName>
    <definedName name="LabelRequest" localSheetId="9">Training!$Q$6</definedName>
    <definedName name="Law_Enforcement_and_Anti_Terrorism_Plng">Source!$BA$76</definedName>
    <definedName name="Law_Enforcement_Anti_Terrorism_Planning">Source!$G$39:$G$43</definedName>
    <definedName name="LawList">Source!$BA$95</definedName>
    <definedName name="LawLists">Source!$BA$137:$BA$141</definedName>
    <definedName name="LedgerType" localSheetId="16">'Auth. Agent'!$C$7</definedName>
    <definedName name="LedgerType" localSheetId="13">'Consultant-Contractor'!$L$3</definedName>
    <definedName name="LedgerType" localSheetId="8">Equipment!$U$3</definedName>
    <definedName name="LedgerType" localSheetId="10">Exercise!$R$3</definedName>
    <definedName name="LedgerType" localSheetId="12">'Indirect Costs'!$J$3</definedName>
    <definedName name="LedgerType" localSheetId="11">'M&amp;A'!$K$3</definedName>
    <definedName name="LedgerType" localSheetId="15">Match!$M$4</definedName>
    <definedName name="LedgerType" localSheetId="7">Organization!$M$3</definedName>
    <definedName name="LedgerType" localSheetId="14">Personnel!$J$3</definedName>
    <definedName name="LedgerType" localSheetId="6">Planning!$M$3</definedName>
    <definedName name="LedgerType" localSheetId="5">'Project Ledger'!$R$3</definedName>
    <definedName name="LedgerType" localSheetId="9">Training!$R$4</definedName>
    <definedName name="LogisticalLists">Source!$BD$157</definedName>
    <definedName name="M_AList">Source!$AW$122</definedName>
    <definedName name="M_ALists">Source!$AW$184</definedName>
    <definedName name="M_ALookup">Source!$AW$122:$AX$122</definedName>
    <definedName name="M_ALookups">Source!$AW$184:$AX$184</definedName>
    <definedName name="MaintenanceLists">Source!$BD$169</definedName>
    <definedName name="MatchType">Source!$B$179:$B$180</definedName>
    <definedName name="MedicalLists">Source!$BD$170</definedName>
    <definedName name="OrganizationList">Source!$AW$108:$AW$110</definedName>
    <definedName name="OrganizationLists">Source!$AW$143:$AW$147</definedName>
    <definedName name="OrganizationLookup">Source!$AW$108:$AX$110</definedName>
    <definedName name="OrganizationLookups">Source!$AW$143:$AX$147</definedName>
    <definedName name="OtherLists">Source!$BD$171</definedName>
    <definedName name="PersonalLists">Source!$BD$172</definedName>
    <definedName name="Personnel_Exercise">Source!$AW$86:$AW$87</definedName>
    <definedName name="Personnel_MA">Source!$AW$90</definedName>
    <definedName name="Personnel_Organization">Source!$AW$74:$AW$78</definedName>
    <definedName name="Personnel_Planning">Source!$AW$69:$AW$71</definedName>
    <definedName name="Personnel_SourceList">Source!$AW$62:$AX$66</definedName>
    <definedName name="Personnel_Training">Source!$AW$81:$AW$83</definedName>
    <definedName name="PhysicalLists">Source!$BD$173</definedName>
    <definedName name="PlanningList">Source!$AW$102:$AW$105</definedName>
    <definedName name="PlanningLists">Source!$AW$137:$AW$140</definedName>
    <definedName name="PlanningLookup">Source!$AW$102:$AX$105</definedName>
    <definedName name="PlanningLookups">Source!$AW$137:$AX$140</definedName>
    <definedName name="PowerLists">Source!$BD$174</definedName>
    <definedName name="PreventationLists">Source!$BD$158</definedName>
    <definedName name="_xlnm.Print_Area" localSheetId="16">'Auth. Agent'!$A$1:$O$32</definedName>
    <definedName name="_xlnm.Print_Area" localSheetId="4">'Authorized Body of 5'!$A$1:$I$38</definedName>
    <definedName name="_xlnm.Print_Area" localSheetId="13">'Consultant-Contractor'!$A$1:$N$48</definedName>
    <definedName name="_xlnm.Print_Area" localSheetId="8">Equipment!$A$1:$W$48</definedName>
    <definedName name="_xlnm.Print_Area" localSheetId="10">Exercise!$A$1:$T$48</definedName>
    <definedName name="_xlnm.Print_Area" localSheetId="17">'ICR Summary'!$A$1:$D$60</definedName>
    <definedName name="_xlnm.Print_Area" localSheetId="12">'Indirect Costs'!$A$1:$L$45</definedName>
    <definedName name="_xlnm.Print_Area" localSheetId="1">Instructions!$A$1:$B$309</definedName>
    <definedName name="_xlnm.Print_Area" localSheetId="11">'M&amp;A'!$A$1:$M$47</definedName>
    <definedName name="_xlnm.Print_Area" localSheetId="15">Match!$A$1:$O$49</definedName>
    <definedName name="_xlnm.Print_Area" localSheetId="7">Organization!$A$1:$O$48</definedName>
    <definedName name="_xlnm.Print_Area" localSheetId="14">Personnel!$A$1:$L$48</definedName>
    <definedName name="_xlnm.Print_Area" localSheetId="6">Planning!$A$1:$O$48</definedName>
    <definedName name="_xlnm.Print_Area" localSheetId="5">'Project Ledger'!$A$1:$T$51</definedName>
    <definedName name="_xlnm.Print_Area" localSheetId="9">Training!$A$1:$T$50</definedName>
    <definedName name="_xlnm.Print_Titles" localSheetId="13">'Consultant-Contractor'!$9:$10</definedName>
    <definedName name="_xlnm.Print_Titles" localSheetId="8">Equipment!$9:$10</definedName>
    <definedName name="_xlnm.Print_Titles" localSheetId="10">Exercise!$9:$10</definedName>
    <definedName name="_xlnm.Print_Titles" localSheetId="12">'Indirect Costs'!$9:$10</definedName>
    <definedName name="_xlnm.Print_Titles" localSheetId="11">'M&amp;A'!$9:$10</definedName>
    <definedName name="_xlnm.Print_Titles" localSheetId="15">Match!$10:$11</definedName>
    <definedName name="_xlnm.Print_Titles" localSheetId="7">Organization!$9:$10</definedName>
    <definedName name="_xlnm.Print_Titles" localSheetId="14">Personnel!$9:$10</definedName>
    <definedName name="_xlnm.Print_Titles" localSheetId="6">Planning!$9:$10</definedName>
    <definedName name="_xlnm.Print_Titles" localSheetId="5">'Project Ledger'!$9:$10</definedName>
    <definedName name="_xlnm.Print_Titles" localSheetId="9">Training!$10:$11</definedName>
    <definedName name="Public_Private_Partnership">Source!$J$24:$J$31</definedName>
    <definedName name="PublicList">Source!$BB$101:$BB$107</definedName>
    <definedName name="PublicLists">Source!$BD$145:$BD$152</definedName>
    <definedName name="RangeApproved" localSheetId="8">Equipment!$V$12:$V$83</definedName>
    <definedName name="RangeApproved" localSheetId="10">Exercise!$S$12:$S$74</definedName>
    <definedName name="RangeApproved" localSheetId="12">'Indirect Costs'!$K$12:$K$49</definedName>
    <definedName name="RangeApproved" localSheetId="11">'M&amp;A'!$L$12:$L$49</definedName>
    <definedName name="RangeApproved" localSheetId="15">Match!$M$13:$M$201</definedName>
    <definedName name="RangeApproved" localSheetId="7">Organization!$N$12:$N$84</definedName>
    <definedName name="RangeApproved" localSheetId="6">Planning!$N$12:$N$84</definedName>
    <definedName name="RangeApproved" localSheetId="5">'Project Ledger'!$R$12:$R$99</definedName>
    <definedName name="RangeApproved" localSheetId="9">Training!$S$13:$S$75</definedName>
    <definedName name="RangeBalance" localSheetId="8">Equipment!$W$12:$W$83</definedName>
    <definedName name="RangeBalance" localSheetId="10">Exercise!$T$12:$T$74</definedName>
    <definedName name="RangeBalance" localSheetId="12">'Indirect Costs'!$L$12:$L$49</definedName>
    <definedName name="RangeBalance" localSheetId="11">'M&amp;A'!$M$12:$M$49</definedName>
    <definedName name="RangeBalance" localSheetId="15">Match!$N$13:$N$201</definedName>
    <definedName name="RangeBalance" localSheetId="7">Organization!$O$12:$O$84</definedName>
    <definedName name="RangeBalance" localSheetId="6">Planning!$O$12:$O$84</definedName>
    <definedName name="RangeBalance" localSheetId="5">'Project Ledger'!$S$12:$S$99</definedName>
    <definedName name="RangeBalance" localSheetId="9">Training!$T$13:$T$75</definedName>
    <definedName name="RangeBody" localSheetId="13">'Consultant-Contractor'!$A$12:$X$74</definedName>
    <definedName name="RangeBody" localSheetId="8">Equipment!$A$12:$AG$83</definedName>
    <definedName name="RangeBody" localSheetId="10">Exercise!$A$12:$AD$74</definedName>
    <definedName name="RangeBody" localSheetId="12">'Indirect Costs'!$A$12:$V$49</definedName>
    <definedName name="RangeBody" localSheetId="11">'M&amp;A'!$A$12:$W$49</definedName>
    <definedName name="Rangebody" localSheetId="15">Match!$A$13:$O$201</definedName>
    <definedName name="RangeBody" localSheetId="7">Organization!$A$12:$Y$84</definedName>
    <definedName name="RangeBody" localSheetId="14">Personnel!$A$12:$V$74</definedName>
    <definedName name="RangeBody" localSheetId="6">Planning!$A$12:$Y$84</definedName>
    <definedName name="RangeBody" localSheetId="5">'Project Ledger'!$A$12:$AD$99</definedName>
    <definedName name="RangeBody" localSheetId="9">Training!$A$13:$AD$75</definedName>
    <definedName name="RangeCost" localSheetId="13">'Consultant-Contractor'!$N$12:$N$74</definedName>
    <definedName name="RangeCost" localSheetId="8">Equipment!$R$12:$R$83</definedName>
    <definedName name="RangeCost" localSheetId="10">Exercise!$O$12:$O$74</definedName>
    <definedName name="RangeCost" localSheetId="12">'Indirect Costs'!$G$12:$G$49</definedName>
    <definedName name="RangeCost" localSheetId="11">'M&amp;A'!$H$12:$H$49</definedName>
    <definedName name="RangeCost" localSheetId="15">Match!$I$13:$I$201</definedName>
    <definedName name="RangeCost" localSheetId="7">Organization!$J$12:$J$84</definedName>
    <definedName name="RangeCost" localSheetId="14">Personnel!$L$12:$L$74</definedName>
    <definedName name="RangeCost" localSheetId="6">Planning!$J$12:$J$84</definedName>
    <definedName name="RangeCost" localSheetId="5">'Project Ledger'!$N$12:$N$99</definedName>
    <definedName name="RangeCost" localSheetId="9">Training!$O$13:$O$75</definedName>
    <definedName name="RangeDiscipline" localSheetId="8">Equipment!$F$12:$F$83</definedName>
    <definedName name="RangeDiscipline" localSheetId="10">Exercise!$E$12:$E$74</definedName>
    <definedName name="RangeDiscipline" localSheetId="11">'M&amp;A'!$D$12:$D$49</definedName>
    <definedName name="RangeDiscipline" localSheetId="15">Match!$E$13:$E$201</definedName>
    <definedName name="RangeDiscipline" localSheetId="7">Organization!$E$12:$E$84</definedName>
    <definedName name="RangeDiscipline" localSheetId="14">Personnel!$E$12:$E$74</definedName>
    <definedName name="RangeDiscipline" localSheetId="6">Planning!$E$12:$E$84</definedName>
    <definedName name="RangeDiscipline" localSheetId="5">'Project Ledger'!$H$12:$H$99</definedName>
    <definedName name="RangeDiscipline" localSheetId="9">Training!$E$13:$E$75</definedName>
    <definedName name="RangeDollars" localSheetId="13">'Consultant-Contractor'!$I$12:$J$74,'Consultant-Contractor'!$L$12:$L$74,'Consultant-Contractor'!$N$12:$N$74</definedName>
    <definedName name="RangeDollars" localSheetId="8">Equipment!$R$12:$T$83,Equipment!$V$12:$W$83</definedName>
    <definedName name="RangeDollars" localSheetId="10">Exercise!$O$12:$Q$74,Exercise!$S$12:$T$74</definedName>
    <definedName name="RangeDollars" localSheetId="17">'ICR Summary'!$B$11:$C$15,'ICR Summary'!$B$19:$C$53</definedName>
    <definedName name="RangeDollars" localSheetId="12">'Indirect Costs'!$G$12:$I$49,'Indirect Costs'!$K$12:$L$49</definedName>
    <definedName name="RangeDollars" localSheetId="11">'M&amp;A'!$H$12:$J$49,'M&amp;A'!$L$12:$M$49</definedName>
    <definedName name="RangeDollars" localSheetId="15">Match!$I$13:$K$201,Match!$M$13:$N$201</definedName>
    <definedName name="RangeDollars" localSheetId="7">Organization!$J$12:$L$84,Organization!$N$12:$O$84</definedName>
    <definedName name="RangeDollars" localSheetId="14">Personnel!$I$12:$J$74,Personnel!$L$12:$L$74</definedName>
    <definedName name="RangeDollars" localSheetId="6">Planning!$J$12:$L$84,Planning!$N$12:$O$84</definedName>
    <definedName name="RangeDollars" localSheetId="5">'Project Ledger'!$N$12:$S$99</definedName>
    <definedName name="RangeDollars" localSheetId="9">Training!$O$13:$Q$75,Training!$S$13:$T$75</definedName>
    <definedName name="RangeFee" localSheetId="13">'Consultant-Contractor'!$I$12:$I$74</definedName>
    <definedName name="RangeFunding" localSheetId="8">Equipment!$E$12:$E$83</definedName>
    <definedName name="RangeFunding" localSheetId="10">Exercise!$D$12:$D$74</definedName>
    <definedName name="RangeFunding" localSheetId="12">'Indirect Costs'!$C$12:$C$49</definedName>
    <definedName name="RangeFunding" localSheetId="11">'M&amp;A'!$C$12:$C$49</definedName>
    <definedName name="RangeFunding" localSheetId="7">Organization!$D$12:$D$84</definedName>
    <definedName name="RangeFunding" localSheetId="14">Personnel!$D$12:$D$74</definedName>
    <definedName name="RangeFunding" localSheetId="6">Planning!$D$12:$D$84</definedName>
    <definedName name="RangeFunding" localSheetId="5">'Project Ledger'!$G$12:$G$99</definedName>
    <definedName name="RangeFunding" localSheetId="9">Training!$D$13:$D$75</definedName>
    <definedName name="RangeHourlyRate" localSheetId="13">'Consultant-Contractor'!$K$12:$K$74</definedName>
    <definedName name="RangeHours" localSheetId="13">'Consultant-Contractor'!$L$12:$L$74</definedName>
    <definedName name="RangeHours" localSheetId="14">Personnel!$J$12:$J$74</definedName>
    <definedName name="RangeIndirect" localSheetId="17">'ICR Summary'!$A$58:$D$73</definedName>
    <definedName name="RangeMatch" localSheetId="5">'Project Ledger'!$Q$12:$Q$99</definedName>
    <definedName name="RangePercent" localSheetId="15">Match!$O$13:$O$201</definedName>
    <definedName name="RangePercent" localSheetId="5">'Project Ledger'!$T$12:$T$99</definedName>
    <definedName name="RangePeriod" localSheetId="13">'Consultant-Contractor'!$H$12:$H$74</definedName>
    <definedName name="RangePeriod" localSheetId="14">Personnel!$H$12:$H$74</definedName>
    <definedName name="RangePrevious" localSheetId="8">Equipment!$S$12:$S$83</definedName>
    <definedName name="RangePrevious" localSheetId="10">Exercise!$P$12:$P$74</definedName>
    <definedName name="RangePrevious" localSheetId="12">'Indirect Costs'!$H$12:$H$49</definedName>
    <definedName name="RangePrevious" localSheetId="11">'M&amp;A'!$I$12:$I$49</definedName>
    <definedName name="RangePrevious" localSheetId="15">Match!$J$13:$J$201</definedName>
    <definedName name="RangePrevious" localSheetId="7">Organization!$K$12:$K$84</definedName>
    <definedName name="RangePrevious" localSheetId="6">Planning!$K$12:$K$84</definedName>
    <definedName name="RangePrevious" localSheetId="5">'Project Ledger'!$O$12:$O$99</definedName>
    <definedName name="RangePrevious" localSheetId="9">Training!$P$13:$P$75</definedName>
    <definedName name="RangeProjectLetter" localSheetId="8">Equipment!$A$12:$A$83</definedName>
    <definedName name="RangeProjectLetter" localSheetId="10">Exercise!$A$12:$A$74</definedName>
    <definedName name="RangeProjectLetter" localSheetId="12">'Indirect Costs'!$A$12:$A$49</definedName>
    <definedName name="RangeProjectLetter" localSheetId="11">'M&amp;A'!$A$12:$A$49</definedName>
    <definedName name="RangeProjectLetter" localSheetId="15">Match!$A$13:$A$201</definedName>
    <definedName name="RangeProjectLetter" localSheetId="7">Organization!$A$12:$A$84</definedName>
    <definedName name="RangeProjectLetter" localSheetId="14">Personnel!$A$12:$A$74</definedName>
    <definedName name="RangeProjectLetter" localSheetId="6">Planning!$A$12:$A$84</definedName>
    <definedName name="RangeProjectLetter" localSheetId="5">'Project Ledger'!$C$12:$C$99</definedName>
    <definedName name="RangeProjectLetter" localSheetId="9">Training!$A$13:$A$75</definedName>
    <definedName name="RangeSalary" localSheetId="13">'Consultant-Contractor'!$J$12:$J$74</definedName>
    <definedName name="RangeSalary" localSheetId="14">Personnel!$I$12:$I$74</definedName>
    <definedName name="RangeSolutionSub" localSheetId="12">'Indirect Costs'!$D$12:$D$49</definedName>
    <definedName name="RangeSolutionSub" localSheetId="11">'M&amp;A'!$E$12:$E$49</definedName>
    <definedName name="RangeThisRequest" localSheetId="8">Equipment!$T$12:$T$83</definedName>
    <definedName name="RangeThisRequest" localSheetId="10">Exercise!$Q$12:$Q$74</definedName>
    <definedName name="RangeThisRequest" localSheetId="12">'Indirect Costs'!$I$12:$I$49</definedName>
    <definedName name="RangeThisRequest" localSheetId="11">'M&amp;A'!$J$12:$J$49</definedName>
    <definedName name="RangeThisRequest" localSheetId="15">Match!$K$13:$K$201</definedName>
    <definedName name="RangeThisRequest" localSheetId="7">Organization!$L$12:$L$84</definedName>
    <definedName name="RangeThisRequest" localSheetId="6">Planning!$L$12:$L$84</definedName>
    <definedName name="RangeThisRequest" localSheetId="5">'Project Ledger'!$P$12:$P$99</definedName>
    <definedName name="RangeThisRequest" localSheetId="9">Training!$Q$13:$Q$75</definedName>
    <definedName name="RangeTotalHours" localSheetId="13">'Consultant-Contractor'!$L$12:$L$74</definedName>
    <definedName name="RangeUnlocked" localSheetId="13">'Consultant-Contractor'!$A$12:$X$74</definedName>
    <definedName name="RangeUnlocked" localSheetId="8">Equipment!$A$12:$R$83,Equipment!$T$12:$U$83,Equipment!$X$12:$AG$83</definedName>
    <definedName name="RangeUnlocked" localSheetId="10">Exercise!$A$12:$O$74,Exercise!$Q$12:$R$74,Exercise!$U$12:$AD$74</definedName>
    <definedName name="RangeUnlocked" localSheetId="12">'Indirect Costs'!$A$12:$C$49,'Indirect Costs'!$E$12:$G$49,'Indirect Costs'!$I$12:$J$49,'Indirect Costs'!$M$12:$V$49</definedName>
    <definedName name="RangeUnlocked" localSheetId="11">'M&amp;A'!$A$12:$D$49,'M&amp;A'!$F$12:$H$49,'M&amp;A'!$J$12:$K$49,'M&amp;A'!$N$12:$W$49</definedName>
    <definedName name="RangeUnlocked" localSheetId="7">Organization!$A$12:$J$84,Organization!$L$12:$M$84,Organization!$P$12:$Y$84</definedName>
    <definedName name="RangeUnlocked" localSheetId="14">Personnel!$A$12:$V$74</definedName>
    <definedName name="RangeUnlocked" localSheetId="6">Planning!$A$12:$J$84,Planning!$L$12:$M$84,Planning!$P$12:$Y$84</definedName>
    <definedName name="RangeUnlocked" localSheetId="5">'Project Ledger'!$A$12:$N$99,'Project Ledger'!$P$12:$P$99,'Project Ledger'!$U$12:$AD$99</definedName>
    <definedName name="RangeUnlocked" localSheetId="9">Training!$A$13:$O$75,Training!$Q$13:$R$75,Training!$U$13:$AD$75</definedName>
    <definedName name="ReferenceLists">Source!$BD$159</definedName>
    <definedName name="RequestNumber" localSheetId="16">'Auth. Agent'!$H$10</definedName>
    <definedName name="RequestNumber" localSheetId="13">'Consultant-Contractor'!$L$5</definedName>
    <definedName name="RequestNumber" localSheetId="8">Equipment!$U$5</definedName>
    <definedName name="RequestNumber" localSheetId="10">Exercise!$R$5</definedName>
    <definedName name="RequestNumber" localSheetId="12">'Indirect Costs'!$J$5</definedName>
    <definedName name="RequestNumber" localSheetId="11">'M&amp;A'!$K$5</definedName>
    <definedName name="RequestNumber" localSheetId="15">Match!$M$6</definedName>
    <definedName name="RequestNumber" localSheetId="7">Organization!$M$5</definedName>
    <definedName name="RequestNumber" localSheetId="14">Personnel!$J$5</definedName>
    <definedName name="RequestNumber" localSheetId="6">Planning!$M$5</definedName>
    <definedName name="RequestNumber" localSheetId="5">'Project Ledger'!$R$5</definedName>
    <definedName name="RequestNumber" localSheetId="9">Training!$R$6</definedName>
    <definedName name="RRNumber" localSheetId="13">'Consultant-Contractor'!$M$12:$M$74</definedName>
    <definedName name="RRNumber" localSheetId="8">Equipment!$U$12:$U$83</definedName>
    <definedName name="RRNumber" localSheetId="10">Exercise!$R$12:$R$74</definedName>
    <definedName name="RRNumber" localSheetId="12">'Indirect Costs'!$J$12:$J$49</definedName>
    <definedName name="RRNumber" localSheetId="11">'M&amp;A'!$K$12:$K$49</definedName>
    <definedName name="RRNumber" localSheetId="15">Match!$L$13:$L$201</definedName>
    <definedName name="RRNumber" localSheetId="7">Organization!$M$12:$M$84</definedName>
    <definedName name="RRNumber" localSheetId="14">Personnel!$K$12:$K$74</definedName>
    <definedName name="RRNumber" localSheetId="6">Planning!$M$12:$M$84</definedName>
    <definedName name="RRNumber" localSheetId="9">Training!$R$13:$R$75</definedName>
    <definedName name="S_W">Source!$G$122</definedName>
    <definedName name="SearchLists">Source!$BD$160</definedName>
    <definedName name="Source_10_De_Minimis">Source!$G$122</definedName>
    <definedName name="Source_CoreCapabilities">Source!$BS$52:$BS$83</definedName>
    <definedName name="SOURCE_DeployableShareable">Source!$E$66:$E$69</definedName>
    <definedName name="SOURCE_DetailIndirectCost">Source!$G$108:$G$110</definedName>
    <definedName name="SOURCE_DetailMA">Source!$G$8:$G$10</definedName>
    <definedName name="Source_Discipline">Source!$A$73:$A$86</definedName>
    <definedName name="Source_EquipmentHoldTrigger">Source!$AC$92:$AC$98</definedName>
    <definedName name="Source_EquipmentSAFECOMCompliance">Source!$J$65:$J$67</definedName>
    <definedName name="SOURCE_EquipmentSolutionAreaSubCategoryProjectLedger">Source!$AC$41:$AC$62</definedName>
    <definedName name="Source_ExerciseHoldTrigger">Source!$L$50:$L$52</definedName>
    <definedName name="Source_ExerciseNameLookup">Source!$M$46:$N$48</definedName>
    <definedName name="SOURCE_ExerciseType2">Source!$AC$82:$AC$89</definedName>
    <definedName name="SOURCE_FundingSource">Source!$D$73:$D$78</definedName>
    <definedName name="SOURCE_FundingSourceGAFS_All">Source!$BP$5:$BP$69</definedName>
    <definedName name="SOURCE_GoalsandObjectives">Source!$BS$5:$BS$14</definedName>
    <definedName name="Source_GoalsandObjectivesNameLookup">Source!$BS$5:$BT$12</definedName>
    <definedName name="source_GrantYearGAFS">Source!$BR$5:$BR$16</definedName>
    <definedName name="Source_IndirectCostNameLookup">Source!$D$109:$E$109</definedName>
    <definedName name="Source_IndirectCostRateNameLookup">Source!$D$121:$E$121</definedName>
    <definedName name="Source_MANameLookup">Source!$D$9:$E$9</definedName>
    <definedName name="SOURCE_MatchType">Source!$AV$50:$AV$51</definedName>
    <definedName name="SOURCE_MissionArea">Source!$BS$27:$BS$31</definedName>
    <definedName name="SOURCE_MissionAreaNameLookup">Source!$BS$27:$BT$31</definedName>
    <definedName name="Source_OrganizationNameLookup">Source!$D$23:$E$27</definedName>
    <definedName name="Source_PlanningHoldTrigger">Source!$D$49:$D$51</definedName>
    <definedName name="Source_PlanningNameLookup">Source!$D$38:$E$41</definedName>
    <definedName name="SOURCE_PreviousAward">Source!$J$72:$J$120</definedName>
    <definedName name="Source_ProjectNameLookup">Source!$AW$68:$AX$74</definedName>
    <definedName name="SOURCE_SolutionAreaProject">Source!$AW$68:$AW$74</definedName>
    <definedName name="SOURCE_SolutionAreaSubCategoryExercise">Source!$M$46:$M$48</definedName>
    <definedName name="SOURCE_SolutionAreaSubCategoryICRRate">Source!$D$121</definedName>
    <definedName name="SOURCE_SolutionAreaSubCategoryIndirectCost">Source!$D$109</definedName>
    <definedName name="SOURCE_SolutionAreaSubCategoryMA">Source!$D$9</definedName>
    <definedName name="SOURCE_SolutionAreaSubCategoryOrganization">Source!$D$23:$D$27</definedName>
    <definedName name="SOURCE_SolutionAreaSubCategoryPlanning">Source!$D$38:$D$41</definedName>
    <definedName name="SOURCE_SolutionAreaSubCategoryTraining">Source!$D$55:$D$57</definedName>
    <definedName name="SOURCE_StateGoalLookup">Source!$BS$100:$BT$109</definedName>
    <definedName name="SOURCE_StateGoals">Source!$B$50:$B$60</definedName>
    <definedName name="Source_TrainingActivity">Source!$AC$105:$AC$107</definedName>
    <definedName name="Source_TrainingHoldTrigger">Source!$K$56:$K$58</definedName>
    <definedName name="Source_TrainingNameLookup">Source!$D$55:$E$58</definedName>
    <definedName name="SourceList">Source!$AW$95:$AW$99</definedName>
    <definedName name="SourceLists">Source!$AW$128:$AW$134</definedName>
    <definedName name="SourceLookup">Source!$AW$95:$AX$99</definedName>
    <definedName name="SourceLookups">Source!$AW$128:$AX$134</definedName>
    <definedName name="Staff_Expenses">Source!$F$56:$F$59</definedName>
    <definedName name="StaffLists">Source!$AZ$155:$AZ$158</definedName>
    <definedName name="StartDate">Facesheet!$H$12</definedName>
    <definedName name="StartPOP" localSheetId="13">'Consultant-Contractor'!$L$6</definedName>
    <definedName name="StartPOP" localSheetId="8">Equipment!$U$6</definedName>
    <definedName name="StartPOP" localSheetId="10">Exercise!$R$6</definedName>
    <definedName name="StartPOP" localSheetId="12">'Indirect Costs'!$J$6</definedName>
    <definedName name="StartPOP" localSheetId="11">'M&amp;A'!$K$6:$M$6</definedName>
    <definedName name="StartPOP" localSheetId="15">Match!$M$7</definedName>
    <definedName name="StartPOP" localSheetId="7">Organization!$M$6</definedName>
    <definedName name="StartPOP" localSheetId="14">Personnel!$J$6</definedName>
    <definedName name="StartPOP" localSheetId="6">Planning!$M$6</definedName>
    <definedName name="StartPOP" localSheetId="5">'Project Ledger'!$R$6</definedName>
    <definedName name="StartPOP" localSheetId="9">Training!$R$7</definedName>
    <definedName name="State_Strategy_Goals">Source!$BS$100:$BS$110</definedName>
    <definedName name="StateGoals">Source!$BR$100:$BR$110</definedName>
    <definedName name="Subaward" localSheetId="13">'Consultant-Contractor'!$A$5</definedName>
    <definedName name="Subaward" localSheetId="8">Equipment!$A$5</definedName>
    <definedName name="Subaward" localSheetId="10">Exercise!$A$5</definedName>
    <definedName name="Subaward" localSheetId="12">'Indirect Costs'!$A$5</definedName>
    <definedName name="Subaward" localSheetId="11">'M&amp;A'!$A$5:$B$5</definedName>
    <definedName name="subaward" localSheetId="15">Match!$A$6</definedName>
    <definedName name="Subaward" localSheetId="7">Organization!$A$5</definedName>
    <definedName name="Subaward" localSheetId="14">Personnel!$A$5</definedName>
    <definedName name="Subaward" localSheetId="6">Planning!$A$5</definedName>
    <definedName name="Subaward" localSheetId="5">'Project Ledger'!$A$5:$O$5</definedName>
    <definedName name="Subaward" localSheetId="9">Training!$A$6</definedName>
    <definedName name="SubawardNumber">Facesheet!$J$2</definedName>
    <definedName name="Subrecipient" localSheetId="13">'Consultant-Contractor'!$A$3</definedName>
    <definedName name="Subrecipient" localSheetId="8">Equipment!$A$3</definedName>
    <definedName name="Subrecipient" localSheetId="10">Exercise!$A$3</definedName>
    <definedName name="Subrecipient" localSheetId="12">'Indirect Costs'!$A$3</definedName>
    <definedName name="Subrecipient" localSheetId="11">'M&amp;A'!$A$3</definedName>
    <definedName name="Subrecipient" localSheetId="15">Match!$A$4</definedName>
    <definedName name="Subrecipient" localSheetId="7">Organization!$A$3</definedName>
    <definedName name="Subrecipient" localSheetId="14">Personnel!$A$3</definedName>
    <definedName name="Subrecipient" localSheetId="6">Planning!$A$3</definedName>
    <definedName name="Subrecipient" localSheetId="5">'Project Ledger'!$A$3</definedName>
    <definedName name="Subrecipient" localSheetId="9">Training!$A$4</definedName>
    <definedName name="SubrecipientName">Facesheet!$C$6</definedName>
    <definedName name="Supplies_Materials_Production_Costs">Source!$Q$47:$Q$50</definedName>
    <definedName name="SuppliesList">Source!$BB$118:$BB$121</definedName>
    <definedName name="SuppliesLists">Source!$BB$164:$BB$167</definedName>
    <definedName name="Sustain">Source!$BV$46</definedName>
    <definedName name="TerrorismLists">Source!$BD$175</definedName>
    <definedName name="TotalApproved" localSheetId="8">Equipment!$V$10</definedName>
    <definedName name="TotalApproved" localSheetId="10">Exercise!$S$10</definedName>
    <definedName name="TotalApproved" localSheetId="12">'Indirect Costs'!$K$10</definedName>
    <definedName name="TotalApproved" localSheetId="11">'M&amp;A'!$L$10</definedName>
    <definedName name="TotalApproved" localSheetId="15">Match!$M$11</definedName>
    <definedName name="TotalApproved" localSheetId="7">Organization!$N$10</definedName>
    <definedName name="TotalApproved" localSheetId="6">Planning!$N$10</definedName>
    <definedName name="TotalApproved" localSheetId="5">'Project Ledger'!$R$10</definedName>
    <definedName name="TotalApproved" localSheetId="9">Training!$S$11</definedName>
    <definedName name="TotalBalance" localSheetId="8">Equipment!$W$10</definedName>
    <definedName name="TotalBalance" localSheetId="10">Exercise!$T$10</definedName>
    <definedName name="TotalBalance" localSheetId="12">'Indirect Costs'!$L$10</definedName>
    <definedName name="TotalBalance" localSheetId="11">'M&amp;A'!$M$10</definedName>
    <definedName name="TotalBalance" localSheetId="15">Match!$N$11</definedName>
    <definedName name="TotalBalance" localSheetId="7">Organization!$O$10</definedName>
    <definedName name="TotalBalance" localSheetId="6">Planning!$O$10</definedName>
    <definedName name="TotalBalance" localSheetId="5">'Project Ledger'!$S$10</definedName>
    <definedName name="TotalBalance" localSheetId="9">Training!$T$11</definedName>
    <definedName name="TotalCost" localSheetId="13">'Consultant-Contractor'!$N$10</definedName>
    <definedName name="TotalCost" localSheetId="8">Equipment!$R$10</definedName>
    <definedName name="TotalCost" localSheetId="10">Exercise!$O$10</definedName>
    <definedName name="TotalCost" localSheetId="12">'Indirect Costs'!$G$10</definedName>
    <definedName name="TotalCost" localSheetId="11">'M&amp;A'!$H$10</definedName>
    <definedName name="TotalCost" localSheetId="15">Match!$I$11</definedName>
    <definedName name="TotalCost" localSheetId="7">Organization!$J$10</definedName>
    <definedName name="TotalCost" localSheetId="14">Personnel!$L$10</definedName>
    <definedName name="TotalCost" localSheetId="6">Planning!$J$10</definedName>
    <definedName name="TotalCost" localSheetId="5">'Project Ledger'!$N$10</definedName>
    <definedName name="TotalCost" localSheetId="9">Training!$O$11</definedName>
    <definedName name="TotalDirectCost" localSheetId="17">'ICR Summary'!$D$56</definedName>
    <definedName name="TotalFee" localSheetId="13">'Consultant-Contractor'!$I$10</definedName>
    <definedName name="TotalHours" localSheetId="13">'Consultant-Contractor'!$L$10</definedName>
    <definedName name="TotalHours" localSheetId="14">Personnel!$J$10</definedName>
    <definedName name="TotalMatch" localSheetId="5">'Project Ledger'!$Q$10</definedName>
    <definedName name="TotalPercentExpended" localSheetId="15">Match!$O$11</definedName>
    <definedName name="TotalPercentExpended" localSheetId="5">'Project Ledger'!$T$10</definedName>
    <definedName name="TotalPrevious" localSheetId="8">Equipment!$S$10</definedName>
    <definedName name="TotalPrevious" localSheetId="10">Exercise!$P$10</definedName>
    <definedName name="TotalPrevious" localSheetId="12">'Indirect Costs'!$H$10</definedName>
    <definedName name="TotalPrevious" localSheetId="11">'M&amp;A'!$I$10</definedName>
    <definedName name="TotalPrevious" localSheetId="15">Match!$J$11</definedName>
    <definedName name="TotalPrevious" localSheetId="7">Organization!$K$10</definedName>
    <definedName name="TotalPrevious" localSheetId="6">Planning!$K$10</definedName>
    <definedName name="TotalPrevious" localSheetId="5">'Project Ledger'!$O$10</definedName>
    <definedName name="TotalPrevious" localSheetId="9">Training!$P$11</definedName>
    <definedName name="TotalSalary" localSheetId="13">'Consultant-Contractor'!$J$10</definedName>
    <definedName name="TotalSalary" localSheetId="14">Personnel!$I$10</definedName>
    <definedName name="TotalThisRequest" localSheetId="16">'Auth. Agent'!$L$10</definedName>
    <definedName name="TotalThisRequest" localSheetId="8">Equipment!$T$10</definedName>
    <definedName name="TotalThisRequest" localSheetId="10">Exercise!$Q$10</definedName>
    <definedName name="TotalThisRequest" localSheetId="12">'Indirect Costs'!$I$10</definedName>
    <definedName name="TotalThisRequest" localSheetId="11">'M&amp;A'!$J$10</definedName>
    <definedName name="TotalThisRequest" localSheetId="15">Match!$K$11</definedName>
    <definedName name="TotalThisRequest" localSheetId="7">Organization!$L$10</definedName>
    <definedName name="TotalThisRequest" localSheetId="6">Planning!$L$10</definedName>
    <definedName name="TotalThisRequest" localSheetId="5">'Project Ledger'!$P$10</definedName>
    <definedName name="TotalThisRequest" localSheetId="9">Training!$Q$11</definedName>
    <definedName name="TrainingList">Source!$AW$113:$AW$114</definedName>
    <definedName name="TrainingLists">Source!$AW$174:$AW$176</definedName>
    <definedName name="TrainingLookup">Source!$AW$113:$AX$114</definedName>
    <definedName name="TrainingLookups">Source!$AW$174:$AX$176</definedName>
    <definedName name="Z_864452AF_FE8B_4AB5_A77B_41D8DD524B81_.wvu.Cols" localSheetId="3" hidden="1">Facesheet!#REF!</definedName>
    <definedName name="Z_864452AF_FE8B_4AB5_A77B_41D8DD524B81_.wvu.FilterData" localSheetId="15" hidden="1">Match!$A$10:$O$201</definedName>
    <definedName name="Z_864452AF_FE8B_4AB5_A77B_41D8DD524B81_.wvu.FilterData" localSheetId="5" hidden="1">'Project Ledger'!$A$9:$T$99</definedName>
    <definedName name="Z_864452AF_FE8B_4AB5_A77B_41D8DD524B81_.wvu.PrintArea" localSheetId="4" hidden="1">'Authorized Body of 5'!$A$1:$J$39</definedName>
    <definedName name="Z_864452AF_FE8B_4AB5_A77B_41D8DD524B81_.wvu.PrintArea" localSheetId="13" hidden="1">'Consultant-Contractor'!$A$1:$N$53</definedName>
    <definedName name="Z_864452AF_FE8B_4AB5_A77B_41D8DD524B81_.wvu.PrintArea" localSheetId="8" hidden="1">Equipment!$A$1:$W$53</definedName>
    <definedName name="Z_864452AF_FE8B_4AB5_A77B_41D8DD524B81_.wvu.PrintArea" localSheetId="10" hidden="1">Exercise!$A$1:$T$55</definedName>
    <definedName name="Z_864452AF_FE8B_4AB5_A77B_41D8DD524B81_.wvu.PrintArea" localSheetId="3" hidden="1">Facesheet!$A$1:$J$34</definedName>
    <definedName name="Z_864452AF_FE8B_4AB5_A77B_41D8DD524B81_.wvu.PrintArea" localSheetId="17" hidden="1">'ICR Summary'!$A$1:$D$57</definedName>
    <definedName name="Z_864452AF_FE8B_4AB5_A77B_41D8DD524B81_.wvu.PrintArea" localSheetId="12" hidden="1">'Indirect Costs'!$A$1:$L$47</definedName>
    <definedName name="Z_864452AF_FE8B_4AB5_A77B_41D8DD524B81_.wvu.PrintArea" localSheetId="1" hidden="1">Instructions!$A$1:$B$281</definedName>
    <definedName name="Z_864452AF_FE8B_4AB5_A77B_41D8DD524B81_.wvu.PrintArea" localSheetId="11" hidden="1">'M&amp;A'!$A$1:$M$45</definedName>
    <definedName name="Z_864452AF_FE8B_4AB5_A77B_41D8DD524B81_.wvu.PrintArea" localSheetId="15" hidden="1">Match!$A$1:$O$56</definedName>
    <definedName name="Z_864452AF_FE8B_4AB5_A77B_41D8DD524B81_.wvu.PrintArea" localSheetId="7" hidden="1">Organization!$A$1:$O$51</definedName>
    <definedName name="Z_864452AF_FE8B_4AB5_A77B_41D8DD524B81_.wvu.PrintArea" localSheetId="14" hidden="1">Personnel!$A$1:$L$59</definedName>
    <definedName name="Z_864452AF_FE8B_4AB5_A77B_41D8DD524B81_.wvu.PrintArea" localSheetId="6" hidden="1">Planning!$A$1:$O$57</definedName>
    <definedName name="Z_864452AF_FE8B_4AB5_A77B_41D8DD524B81_.wvu.PrintArea" localSheetId="5" hidden="1">'Project Ledger'!$A$1:$T$12</definedName>
    <definedName name="Z_864452AF_FE8B_4AB5_A77B_41D8DD524B81_.wvu.PrintArea" localSheetId="9" hidden="1">Training!$A$1:$T$46</definedName>
    <definedName name="Z_864452AF_FE8B_4AB5_A77B_41D8DD524B81_.wvu.PrintTitles" localSheetId="13" hidden="1">'Consultant-Contractor'!$9:$9</definedName>
    <definedName name="Z_864452AF_FE8B_4AB5_A77B_41D8DD524B81_.wvu.PrintTitles" localSheetId="8" hidden="1">Equipment!$9:$9</definedName>
    <definedName name="Z_864452AF_FE8B_4AB5_A77B_41D8DD524B81_.wvu.PrintTitles" localSheetId="10" hidden="1">Exercise!$9:$9</definedName>
    <definedName name="Z_864452AF_FE8B_4AB5_A77B_41D8DD524B81_.wvu.PrintTitles" localSheetId="12" hidden="1">'Indirect Costs'!$9:$9</definedName>
    <definedName name="Z_864452AF_FE8B_4AB5_A77B_41D8DD524B81_.wvu.PrintTitles" localSheetId="1" hidden="1">Instructions!$1:$5</definedName>
    <definedName name="Z_864452AF_FE8B_4AB5_A77B_41D8DD524B81_.wvu.PrintTitles" localSheetId="11" hidden="1">'M&amp;A'!$9:$9</definedName>
    <definedName name="Z_864452AF_FE8B_4AB5_A77B_41D8DD524B81_.wvu.PrintTitles" localSheetId="15" hidden="1">Match!$10:$10</definedName>
    <definedName name="Z_864452AF_FE8B_4AB5_A77B_41D8DD524B81_.wvu.PrintTitles" localSheetId="7" hidden="1">Organization!$9:$9</definedName>
    <definedName name="Z_864452AF_FE8B_4AB5_A77B_41D8DD524B81_.wvu.PrintTitles" localSheetId="14" hidden="1">Personnel!$9:$9</definedName>
    <definedName name="Z_864452AF_FE8B_4AB5_A77B_41D8DD524B81_.wvu.PrintTitles" localSheetId="6" hidden="1">Planning!$9:$9</definedName>
    <definedName name="Z_864452AF_FE8B_4AB5_A77B_41D8DD524B81_.wvu.PrintTitles" localSheetId="5" hidden="1">'Project Ledger'!$9:$9</definedName>
    <definedName name="Z_864452AF_FE8B_4AB5_A77B_41D8DD524B81_.wvu.PrintTitles" localSheetId="9" hidden="1">Training!$10:$10</definedName>
    <definedName name="Z_864452AF_FE8B_4AB5_A77B_41D8DD524B81_.wvu.Rows" localSheetId="4" hidden="1">'Authorized Body of 5'!#REF!</definedName>
    <definedName name="Z_864452AF_FE8B_4AB5_A77B_41D8DD524B81_.wvu.Rows" localSheetId="8" hidden="1">Equipment!$362:$366</definedName>
    <definedName name="Z_864452AF_FE8B_4AB5_A77B_41D8DD524B81_.wvu.Rows" localSheetId="3" hidden="1">Facesheet!$53:$162</definedName>
  </definedNames>
  <calcPr calcId="191029"/>
  <customWorkbookViews>
    <customWorkbookView name="Yoon, Charlie@CalOES - Personal View" guid="{864452AF-FE8B-4AB5-A77B-41D8DD524B81}" mergeInterval="0" personalView="1" maximized="1" xWindow="-8" yWindow="-8" windowWidth="1936" windowHeight="1056" tabRatio="84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39" l="1"/>
  <c r="T25" i="11"/>
  <c r="T26" i="11"/>
  <c r="T33" i="11"/>
  <c r="T41" i="11"/>
  <c r="T42" i="11"/>
  <c r="T49" i="11"/>
  <c r="T57" i="11"/>
  <c r="T58" i="11"/>
  <c r="T65" i="11"/>
  <c r="T73" i="11"/>
  <c r="T74" i="11"/>
  <c r="S12" i="11"/>
  <c r="T12" i="11" s="1"/>
  <c r="S13" i="11"/>
  <c r="T13" i="11" s="1"/>
  <c r="S14" i="11"/>
  <c r="T14" i="11" s="1"/>
  <c r="S15" i="11"/>
  <c r="T15" i="11" s="1"/>
  <c r="S16" i="11"/>
  <c r="T16" i="11" s="1"/>
  <c r="S17" i="11"/>
  <c r="T17" i="11" s="1"/>
  <c r="S18" i="11"/>
  <c r="T18" i="11" s="1"/>
  <c r="S19" i="11"/>
  <c r="T19" i="11" s="1"/>
  <c r="S20" i="11"/>
  <c r="T20" i="11" s="1"/>
  <c r="S21" i="11"/>
  <c r="T21" i="11" s="1"/>
  <c r="S22" i="11"/>
  <c r="T22" i="11" s="1"/>
  <c r="S23" i="11"/>
  <c r="T23" i="11" s="1"/>
  <c r="S24" i="11"/>
  <c r="T24" i="11" s="1"/>
  <c r="S25" i="11"/>
  <c r="S26" i="11"/>
  <c r="S27" i="11"/>
  <c r="T27" i="11" s="1"/>
  <c r="S28" i="11"/>
  <c r="T28" i="11" s="1"/>
  <c r="S29" i="11"/>
  <c r="T29" i="11" s="1"/>
  <c r="S30" i="11"/>
  <c r="T30" i="11" s="1"/>
  <c r="S31" i="11"/>
  <c r="T31" i="11" s="1"/>
  <c r="S32" i="11"/>
  <c r="T32" i="11" s="1"/>
  <c r="S33" i="11"/>
  <c r="S34" i="11"/>
  <c r="T34" i="11" s="1"/>
  <c r="S35" i="11"/>
  <c r="T35" i="11" s="1"/>
  <c r="S36" i="11"/>
  <c r="T36" i="11" s="1"/>
  <c r="S37" i="11"/>
  <c r="T37" i="11" s="1"/>
  <c r="S38" i="11"/>
  <c r="T38" i="11" s="1"/>
  <c r="S39" i="11"/>
  <c r="T39" i="11" s="1"/>
  <c r="S40" i="11"/>
  <c r="T40" i="11" s="1"/>
  <c r="S41" i="11"/>
  <c r="S42" i="11"/>
  <c r="S43" i="11"/>
  <c r="T43" i="11" s="1"/>
  <c r="S44" i="11"/>
  <c r="T44" i="11" s="1"/>
  <c r="S45" i="11"/>
  <c r="T45" i="11" s="1"/>
  <c r="S46" i="11"/>
  <c r="T46" i="11" s="1"/>
  <c r="S47" i="11"/>
  <c r="T47" i="11" s="1"/>
  <c r="S48" i="11"/>
  <c r="T48" i="11" s="1"/>
  <c r="S49" i="11"/>
  <c r="S50" i="11"/>
  <c r="T50" i="11" s="1"/>
  <c r="S51" i="11"/>
  <c r="T51" i="11" s="1"/>
  <c r="S52" i="11"/>
  <c r="T52" i="11" s="1"/>
  <c r="S53" i="11"/>
  <c r="T53" i="11" s="1"/>
  <c r="S54" i="11"/>
  <c r="T54" i="11" s="1"/>
  <c r="S55" i="11"/>
  <c r="T55" i="11" s="1"/>
  <c r="S56" i="11"/>
  <c r="T56" i="11" s="1"/>
  <c r="S57" i="11"/>
  <c r="S58" i="11"/>
  <c r="S59" i="11"/>
  <c r="T59" i="11" s="1"/>
  <c r="S60" i="11"/>
  <c r="T60" i="11" s="1"/>
  <c r="S61" i="11"/>
  <c r="T61" i="11" s="1"/>
  <c r="S62" i="11"/>
  <c r="T62" i="11" s="1"/>
  <c r="S63" i="11"/>
  <c r="T63" i="11" s="1"/>
  <c r="S64" i="11"/>
  <c r="T64" i="11" s="1"/>
  <c r="S65" i="11"/>
  <c r="S66" i="11"/>
  <c r="T66" i="11" s="1"/>
  <c r="S67" i="11"/>
  <c r="T67" i="11" s="1"/>
  <c r="S68" i="11"/>
  <c r="T68" i="11" s="1"/>
  <c r="S69" i="11"/>
  <c r="T69" i="11" s="1"/>
  <c r="S70" i="11"/>
  <c r="T70" i="11" s="1"/>
  <c r="S71" i="11"/>
  <c r="T71" i="11" s="1"/>
  <c r="S72" i="11"/>
  <c r="T72" i="11" s="1"/>
  <c r="S73" i="11"/>
  <c r="S74" i="11"/>
  <c r="Q10" i="11"/>
  <c r="P10" i="11"/>
  <c r="O10" i="11"/>
  <c r="A5" i="11"/>
  <c r="A4" i="11"/>
  <c r="A3" i="11"/>
  <c r="S10" i="11" l="1"/>
  <c r="T17" i="10"/>
  <c r="T19" i="10"/>
  <c r="T25" i="10"/>
  <c r="T27" i="10"/>
  <c r="T33" i="10"/>
  <c r="T35" i="10"/>
  <c r="T41" i="10"/>
  <c r="T43" i="10"/>
  <c r="T49" i="10"/>
  <c r="T51" i="10"/>
  <c r="T57" i="10"/>
  <c r="T59" i="10"/>
  <c r="T65" i="10"/>
  <c r="T67" i="10"/>
  <c r="T73" i="10"/>
  <c r="T75" i="10"/>
  <c r="S13" i="10"/>
  <c r="T13" i="10" s="1"/>
  <c r="S14" i="10"/>
  <c r="T14" i="10" s="1"/>
  <c r="S15" i="10"/>
  <c r="T15" i="10" s="1"/>
  <c r="S16" i="10"/>
  <c r="T16" i="10" s="1"/>
  <c r="S17" i="10"/>
  <c r="S18" i="10"/>
  <c r="T18" i="10" s="1"/>
  <c r="S19" i="10"/>
  <c r="S20" i="10"/>
  <c r="T20" i="10" s="1"/>
  <c r="S21" i="10"/>
  <c r="T21" i="10" s="1"/>
  <c r="S22" i="10"/>
  <c r="T22" i="10" s="1"/>
  <c r="S23" i="10"/>
  <c r="T23" i="10" s="1"/>
  <c r="S24" i="10"/>
  <c r="T24" i="10" s="1"/>
  <c r="S25" i="10"/>
  <c r="S26" i="10"/>
  <c r="T26" i="10" s="1"/>
  <c r="S27" i="10"/>
  <c r="S28" i="10"/>
  <c r="T28" i="10" s="1"/>
  <c r="S29" i="10"/>
  <c r="T29" i="10" s="1"/>
  <c r="S30" i="10"/>
  <c r="T30" i="10" s="1"/>
  <c r="S31" i="10"/>
  <c r="T31" i="10" s="1"/>
  <c r="S32" i="10"/>
  <c r="T32" i="10" s="1"/>
  <c r="S33" i="10"/>
  <c r="S34" i="10"/>
  <c r="T34" i="10" s="1"/>
  <c r="S35" i="10"/>
  <c r="S36" i="10"/>
  <c r="T36" i="10" s="1"/>
  <c r="S37" i="10"/>
  <c r="T37" i="10" s="1"/>
  <c r="S38" i="10"/>
  <c r="T38" i="10" s="1"/>
  <c r="S39" i="10"/>
  <c r="T39" i="10" s="1"/>
  <c r="S40" i="10"/>
  <c r="T40" i="10" s="1"/>
  <c r="S41" i="10"/>
  <c r="S42" i="10"/>
  <c r="T42" i="10" s="1"/>
  <c r="S43" i="10"/>
  <c r="S44" i="10"/>
  <c r="T44" i="10" s="1"/>
  <c r="S45" i="10"/>
  <c r="T45" i="10" s="1"/>
  <c r="S46" i="10"/>
  <c r="T46" i="10" s="1"/>
  <c r="S47" i="10"/>
  <c r="T47" i="10" s="1"/>
  <c r="S48" i="10"/>
  <c r="T48" i="10" s="1"/>
  <c r="S49" i="10"/>
  <c r="S50" i="10"/>
  <c r="T50" i="10" s="1"/>
  <c r="S51" i="10"/>
  <c r="S52" i="10"/>
  <c r="T52" i="10" s="1"/>
  <c r="S53" i="10"/>
  <c r="T53" i="10" s="1"/>
  <c r="S54" i="10"/>
  <c r="T54" i="10" s="1"/>
  <c r="S55" i="10"/>
  <c r="T55" i="10" s="1"/>
  <c r="S56" i="10"/>
  <c r="T56" i="10" s="1"/>
  <c r="S57" i="10"/>
  <c r="S58" i="10"/>
  <c r="T58" i="10" s="1"/>
  <c r="S59" i="10"/>
  <c r="S60" i="10"/>
  <c r="T60" i="10" s="1"/>
  <c r="S61" i="10"/>
  <c r="T61" i="10" s="1"/>
  <c r="S62" i="10"/>
  <c r="T62" i="10" s="1"/>
  <c r="S63" i="10"/>
  <c r="T63" i="10" s="1"/>
  <c r="S64" i="10"/>
  <c r="T64" i="10" s="1"/>
  <c r="S65" i="10"/>
  <c r="S66" i="10"/>
  <c r="T66" i="10" s="1"/>
  <c r="S67" i="10"/>
  <c r="S68" i="10"/>
  <c r="T68" i="10" s="1"/>
  <c r="S69" i="10"/>
  <c r="T69" i="10" s="1"/>
  <c r="S70" i="10"/>
  <c r="T70" i="10" s="1"/>
  <c r="S71" i="10"/>
  <c r="T71" i="10" s="1"/>
  <c r="S72" i="10"/>
  <c r="T72" i="10" s="1"/>
  <c r="S73" i="10"/>
  <c r="S74" i="10"/>
  <c r="T74" i="10" s="1"/>
  <c r="S75" i="10"/>
  <c r="S11" i="10"/>
  <c r="Q11" i="10"/>
  <c r="P11" i="10"/>
  <c r="O11" i="10"/>
  <c r="A6" i="10"/>
  <c r="A5" i="10"/>
  <c r="A4" i="10"/>
  <c r="O37" i="7" l="1"/>
  <c r="O45" i="7"/>
  <c r="O69" i="7"/>
  <c r="O77" i="7"/>
  <c r="N12" i="7"/>
  <c r="O12" i="7" s="1"/>
  <c r="N13" i="7"/>
  <c r="O13" i="7" s="1"/>
  <c r="N14" i="7"/>
  <c r="O14" i="7" s="1"/>
  <c r="N15" i="7"/>
  <c r="O15" i="7" s="1"/>
  <c r="N16" i="7"/>
  <c r="O16" i="7" s="1"/>
  <c r="N17" i="7"/>
  <c r="O17" i="7" s="1"/>
  <c r="N18" i="7"/>
  <c r="O18" i="7" s="1"/>
  <c r="N19" i="7"/>
  <c r="O19" i="7" s="1"/>
  <c r="N20" i="7"/>
  <c r="O20" i="7" s="1"/>
  <c r="N21" i="7"/>
  <c r="O21" i="7" s="1"/>
  <c r="N22" i="7"/>
  <c r="O22" i="7" s="1"/>
  <c r="N23" i="7"/>
  <c r="O23" i="7" s="1"/>
  <c r="N24" i="7"/>
  <c r="O24" i="7" s="1"/>
  <c r="N25" i="7"/>
  <c r="O25" i="7" s="1"/>
  <c r="N26" i="7"/>
  <c r="O26" i="7" s="1"/>
  <c r="N27" i="7"/>
  <c r="O27" i="7" s="1"/>
  <c r="N28" i="7"/>
  <c r="O28" i="7" s="1"/>
  <c r="N29" i="7"/>
  <c r="O29" i="7" s="1"/>
  <c r="N30" i="7"/>
  <c r="O30" i="7" s="1"/>
  <c r="N31" i="7"/>
  <c r="O31" i="7" s="1"/>
  <c r="N32" i="7"/>
  <c r="O32" i="7" s="1"/>
  <c r="N33" i="7"/>
  <c r="O33" i="7" s="1"/>
  <c r="N34" i="7"/>
  <c r="O34" i="7" s="1"/>
  <c r="N35" i="7"/>
  <c r="O35" i="7" s="1"/>
  <c r="N36" i="7"/>
  <c r="O36" i="7" s="1"/>
  <c r="N37" i="7"/>
  <c r="N38" i="7"/>
  <c r="O38" i="7" s="1"/>
  <c r="N39" i="7"/>
  <c r="O39" i="7" s="1"/>
  <c r="N40" i="7"/>
  <c r="O40" i="7" s="1"/>
  <c r="N41" i="7"/>
  <c r="O41" i="7" s="1"/>
  <c r="N42" i="7"/>
  <c r="O42" i="7" s="1"/>
  <c r="N43" i="7"/>
  <c r="O43" i="7" s="1"/>
  <c r="N44" i="7"/>
  <c r="O44" i="7" s="1"/>
  <c r="N45" i="7"/>
  <c r="N46" i="7"/>
  <c r="O46" i="7" s="1"/>
  <c r="N47" i="7"/>
  <c r="O47" i="7" s="1"/>
  <c r="N48" i="7"/>
  <c r="O48" i="7" s="1"/>
  <c r="N49" i="7"/>
  <c r="O49" i="7" s="1"/>
  <c r="N50" i="7"/>
  <c r="O50" i="7" s="1"/>
  <c r="N51" i="7"/>
  <c r="O51" i="7" s="1"/>
  <c r="N52" i="7"/>
  <c r="O52" i="7" s="1"/>
  <c r="N53" i="7"/>
  <c r="O53" i="7" s="1"/>
  <c r="N54" i="7"/>
  <c r="O54" i="7" s="1"/>
  <c r="N55" i="7"/>
  <c r="O55" i="7" s="1"/>
  <c r="N56" i="7"/>
  <c r="O56" i="7" s="1"/>
  <c r="N57" i="7"/>
  <c r="O57" i="7" s="1"/>
  <c r="N58" i="7"/>
  <c r="O58" i="7" s="1"/>
  <c r="N59" i="7"/>
  <c r="O59" i="7" s="1"/>
  <c r="N60" i="7"/>
  <c r="O60" i="7" s="1"/>
  <c r="N61" i="7"/>
  <c r="O61" i="7" s="1"/>
  <c r="N62" i="7"/>
  <c r="O62" i="7" s="1"/>
  <c r="N63" i="7"/>
  <c r="O63" i="7" s="1"/>
  <c r="N64" i="7"/>
  <c r="O64" i="7" s="1"/>
  <c r="N65" i="7"/>
  <c r="O65" i="7" s="1"/>
  <c r="N66" i="7"/>
  <c r="O66" i="7" s="1"/>
  <c r="N67" i="7"/>
  <c r="O67" i="7" s="1"/>
  <c r="N68" i="7"/>
  <c r="O68" i="7" s="1"/>
  <c r="N69" i="7"/>
  <c r="N70" i="7"/>
  <c r="O70" i="7" s="1"/>
  <c r="N71" i="7"/>
  <c r="O71" i="7" s="1"/>
  <c r="N72" i="7"/>
  <c r="O72" i="7" s="1"/>
  <c r="N73" i="7"/>
  <c r="O73" i="7" s="1"/>
  <c r="N74" i="7"/>
  <c r="O74" i="7" s="1"/>
  <c r="N75" i="7"/>
  <c r="O75" i="7" s="1"/>
  <c r="N76" i="7"/>
  <c r="O76" i="7" s="1"/>
  <c r="N77" i="7"/>
  <c r="N78" i="7"/>
  <c r="O78" i="7" s="1"/>
  <c r="N79" i="7"/>
  <c r="O79" i="7" s="1"/>
  <c r="N80" i="7"/>
  <c r="O80" i="7" s="1"/>
  <c r="N81" i="7"/>
  <c r="O81" i="7" s="1"/>
  <c r="N82" i="7"/>
  <c r="O82" i="7" s="1"/>
  <c r="N83" i="7"/>
  <c r="O83" i="7" s="1"/>
  <c r="N84" i="7"/>
  <c r="O84" i="7" s="1"/>
  <c r="L10" i="7"/>
  <c r="K10" i="7"/>
  <c r="J10" i="7"/>
  <c r="A5" i="7"/>
  <c r="A4" i="7"/>
  <c r="A3" i="7"/>
  <c r="N10" i="7" l="1"/>
  <c r="O10" i="7"/>
  <c r="R13" i="31"/>
  <c r="T13" i="31" s="1"/>
  <c r="Q13" i="31" l="1"/>
  <c r="S13" i="31"/>
  <c r="R12" i="31"/>
  <c r="T12" i="31" s="1"/>
  <c r="R14" i="31"/>
  <c r="T14" i="31" s="1"/>
  <c r="R15" i="31"/>
  <c r="S15" i="31" s="1"/>
  <c r="R16" i="31"/>
  <c r="R17" i="31"/>
  <c r="T17" i="31" s="1"/>
  <c r="R18" i="31"/>
  <c r="T18" i="31" s="1"/>
  <c r="R19" i="31"/>
  <c r="S19" i="31" s="1"/>
  <c r="R20" i="31"/>
  <c r="S20" i="31" s="1"/>
  <c r="R21" i="31"/>
  <c r="T21" i="31" s="1"/>
  <c r="R22" i="31"/>
  <c r="T22" i="31" s="1"/>
  <c r="R23" i="31"/>
  <c r="S23" i="31" s="1"/>
  <c r="R24" i="31"/>
  <c r="T24" i="31" s="1"/>
  <c r="R25" i="31"/>
  <c r="T25" i="31" s="1"/>
  <c r="R26" i="31"/>
  <c r="T26" i="31" s="1"/>
  <c r="R27" i="31"/>
  <c r="S27" i="31" s="1"/>
  <c r="R28" i="31"/>
  <c r="S28" i="31" s="1"/>
  <c r="R29" i="31"/>
  <c r="T29" i="31" s="1"/>
  <c r="R30" i="31"/>
  <c r="T30" i="31" s="1"/>
  <c r="R31" i="31"/>
  <c r="S31" i="31" s="1"/>
  <c r="R32" i="31"/>
  <c r="T32" i="31" s="1"/>
  <c r="R33" i="31"/>
  <c r="T33" i="31" s="1"/>
  <c r="R34" i="31"/>
  <c r="T34" i="31" s="1"/>
  <c r="R35" i="31"/>
  <c r="S35" i="31" s="1"/>
  <c r="R36" i="31"/>
  <c r="S36" i="31" s="1"/>
  <c r="R37" i="31"/>
  <c r="T37" i="31" s="1"/>
  <c r="R38" i="31"/>
  <c r="T38" i="31" s="1"/>
  <c r="R39" i="31"/>
  <c r="S39" i="31" s="1"/>
  <c r="R40" i="31"/>
  <c r="T40" i="31" s="1"/>
  <c r="R41" i="31"/>
  <c r="T41" i="31" s="1"/>
  <c r="R42" i="31"/>
  <c r="T42" i="31" s="1"/>
  <c r="R43" i="31"/>
  <c r="S43" i="31" s="1"/>
  <c r="R44" i="31"/>
  <c r="S44" i="31" s="1"/>
  <c r="R45" i="31"/>
  <c r="T45" i="31" s="1"/>
  <c r="R46" i="31"/>
  <c r="T46" i="31" s="1"/>
  <c r="R47" i="31"/>
  <c r="S47" i="31" s="1"/>
  <c r="R48" i="31"/>
  <c r="S48" i="31" s="1"/>
  <c r="R49" i="31"/>
  <c r="T49" i="31" s="1"/>
  <c r="R50" i="31"/>
  <c r="T50" i="31" s="1"/>
  <c r="R51" i="31"/>
  <c r="S51" i="31" s="1"/>
  <c r="R52" i="31"/>
  <c r="S52" i="31" s="1"/>
  <c r="R53" i="31"/>
  <c r="T53" i="31" s="1"/>
  <c r="R54" i="31"/>
  <c r="T54" i="31" s="1"/>
  <c r="R55" i="31"/>
  <c r="S55" i="31" s="1"/>
  <c r="R56" i="31"/>
  <c r="T56" i="31" s="1"/>
  <c r="R57" i="31"/>
  <c r="T57" i="31" s="1"/>
  <c r="R58" i="31"/>
  <c r="T58" i="31" s="1"/>
  <c r="R59" i="31"/>
  <c r="S59" i="31" s="1"/>
  <c r="R60" i="31"/>
  <c r="S60" i="31" s="1"/>
  <c r="R61" i="31"/>
  <c r="T61" i="31" s="1"/>
  <c r="R62" i="31"/>
  <c r="T62" i="31" s="1"/>
  <c r="R63" i="31"/>
  <c r="S63" i="31" s="1"/>
  <c r="R64" i="31"/>
  <c r="S64" i="31" s="1"/>
  <c r="R65" i="31"/>
  <c r="T65" i="31" s="1"/>
  <c r="R66" i="31"/>
  <c r="T66" i="31" s="1"/>
  <c r="R67" i="31"/>
  <c r="S67" i="31" s="1"/>
  <c r="R68" i="31"/>
  <c r="T68" i="31" s="1"/>
  <c r="R69" i="31"/>
  <c r="T69" i="31" s="1"/>
  <c r="R70" i="31"/>
  <c r="T70" i="31" s="1"/>
  <c r="R71" i="31"/>
  <c r="S71" i="31" s="1"/>
  <c r="R72" i="31"/>
  <c r="S72" i="31" s="1"/>
  <c r="R73" i="31"/>
  <c r="T73" i="31" s="1"/>
  <c r="R74" i="31"/>
  <c r="T74" i="31" s="1"/>
  <c r="R75" i="31"/>
  <c r="S75" i="31" s="1"/>
  <c r="R76" i="31"/>
  <c r="T76" i="31" s="1"/>
  <c r="R77" i="31"/>
  <c r="T77" i="31" s="1"/>
  <c r="R78" i="31"/>
  <c r="T78" i="31" s="1"/>
  <c r="R79" i="31"/>
  <c r="S79" i="31" s="1"/>
  <c r="R80" i="31"/>
  <c r="S80" i="31" s="1"/>
  <c r="R81" i="31"/>
  <c r="T81" i="31" s="1"/>
  <c r="R82" i="31"/>
  <c r="T82" i="31" s="1"/>
  <c r="R83" i="31"/>
  <c r="S83" i="31" s="1"/>
  <c r="R84" i="31"/>
  <c r="S84" i="31" s="1"/>
  <c r="R85" i="31"/>
  <c r="T85" i="31" s="1"/>
  <c r="R86" i="31"/>
  <c r="T86" i="31" s="1"/>
  <c r="R87" i="31"/>
  <c r="S87" i="31" s="1"/>
  <c r="R88" i="31"/>
  <c r="T88" i="31" s="1"/>
  <c r="R89" i="31"/>
  <c r="T89" i="31" s="1"/>
  <c r="R90" i="31"/>
  <c r="T90" i="31" s="1"/>
  <c r="R91" i="31"/>
  <c r="S91" i="31" s="1"/>
  <c r="R92" i="31"/>
  <c r="S92" i="31" s="1"/>
  <c r="R93" i="31"/>
  <c r="T93" i="31" s="1"/>
  <c r="R94" i="31"/>
  <c r="T94" i="31" s="1"/>
  <c r="R95" i="31"/>
  <c r="S95" i="31" s="1"/>
  <c r="R96" i="31"/>
  <c r="S96" i="31" s="1"/>
  <c r="R97" i="31"/>
  <c r="T97" i="31" s="1"/>
  <c r="R98" i="31"/>
  <c r="T98" i="31" s="1"/>
  <c r="R99" i="31"/>
  <c r="S99" i="31" s="1"/>
  <c r="Q17" i="31"/>
  <c r="Q23" i="31"/>
  <c r="Q39" i="31"/>
  <c r="Q55" i="31"/>
  <c r="Q57" i="31"/>
  <c r="Q65" i="31"/>
  <c r="Q71" i="31"/>
  <c r="Q81" i="31"/>
  <c r="Q87" i="31"/>
  <c r="P10" i="31"/>
  <c r="O10" i="31"/>
  <c r="N10" i="31"/>
  <c r="R7" i="31"/>
  <c r="R6" i="31"/>
  <c r="A5" i="31"/>
  <c r="A4" i="31"/>
  <c r="A3" i="31"/>
  <c r="Q53" i="31" l="1"/>
  <c r="Q45" i="31"/>
  <c r="Q73" i="31"/>
  <c r="Q37" i="31"/>
  <c r="Q93" i="31"/>
  <c r="Q29" i="31"/>
  <c r="Q66" i="31"/>
  <c r="Q38" i="31"/>
  <c r="Q94" i="31"/>
  <c r="Q58" i="31"/>
  <c r="Q30" i="31"/>
  <c r="S58" i="31"/>
  <c r="Q86" i="31"/>
  <c r="Q42" i="31"/>
  <c r="Q98" i="31"/>
  <c r="Q90" i="31"/>
  <c r="Q85" i="31"/>
  <c r="Q77" i="31"/>
  <c r="Q70" i="31"/>
  <c r="Q62" i="31"/>
  <c r="Q49" i="31"/>
  <c r="Q41" i="31"/>
  <c r="Q34" i="31"/>
  <c r="Q26" i="31"/>
  <c r="Q21" i="31"/>
  <c r="Q12" i="31"/>
  <c r="S90" i="31"/>
  <c r="S26" i="31"/>
  <c r="Q78" i="31"/>
  <c r="Q50" i="31"/>
  <c r="Q22" i="31"/>
  <c r="Q14" i="31"/>
  <c r="S42" i="31"/>
  <c r="Q97" i="31"/>
  <c r="Q89" i="31"/>
  <c r="Q82" i="31"/>
  <c r="Q74" i="31"/>
  <c r="Q69" i="31"/>
  <c r="Q61" i="31"/>
  <c r="Q54" i="31"/>
  <c r="Q46" i="31"/>
  <c r="Q33" i="31"/>
  <c r="Q25" i="31"/>
  <c r="Q18" i="31"/>
  <c r="S74" i="31"/>
  <c r="Q91" i="31"/>
  <c r="Q75" i="31"/>
  <c r="Q59" i="31"/>
  <c r="Q43" i="31"/>
  <c r="Q27" i="31"/>
  <c r="S86" i="31"/>
  <c r="S70" i="31"/>
  <c r="S54" i="31"/>
  <c r="S38" i="31"/>
  <c r="S22" i="31"/>
  <c r="Q95" i="31"/>
  <c r="Q79" i="31"/>
  <c r="Q63" i="31"/>
  <c r="Q47" i="31"/>
  <c r="Q31" i="31"/>
  <c r="Q15" i="31"/>
  <c r="S98" i="31"/>
  <c r="S82" i="31"/>
  <c r="S66" i="31"/>
  <c r="S50" i="31"/>
  <c r="S34" i="31"/>
  <c r="S18" i="31"/>
  <c r="Q99" i="31"/>
  <c r="Q83" i="31"/>
  <c r="Q67" i="31"/>
  <c r="Q51" i="31"/>
  <c r="Q35" i="31"/>
  <c r="Q19" i="31"/>
  <c r="R10" i="31"/>
  <c r="T10" i="31" s="1"/>
  <c r="S94" i="31"/>
  <c r="S78" i="31"/>
  <c r="S62" i="31"/>
  <c r="S46" i="31"/>
  <c r="S30" i="31"/>
  <c r="S14" i="31"/>
  <c r="T96" i="31"/>
  <c r="T84" i="31"/>
  <c r="T72" i="31"/>
  <c r="T60" i="31"/>
  <c r="T48" i="31"/>
  <c r="T36" i="31"/>
  <c r="T16" i="31"/>
  <c r="S97" i="31"/>
  <c r="S93" i="31"/>
  <c r="S89" i="31"/>
  <c r="S85" i="31"/>
  <c r="S81" i="31"/>
  <c r="S77" i="31"/>
  <c r="S73" i="31"/>
  <c r="S69" i="31"/>
  <c r="S65" i="31"/>
  <c r="S61" i="31"/>
  <c r="S57" i="31"/>
  <c r="S53" i="31"/>
  <c r="S49" i="31"/>
  <c r="S45" i="31"/>
  <c r="S41" i="31"/>
  <c r="S37" i="31"/>
  <c r="S33" i="31"/>
  <c r="S29" i="31"/>
  <c r="S25" i="31"/>
  <c r="S21" i="31"/>
  <c r="S17" i="31"/>
  <c r="S12" i="31"/>
  <c r="T99" i="31"/>
  <c r="T95" i="31"/>
  <c r="T91" i="31"/>
  <c r="T87" i="31"/>
  <c r="T83" i="31"/>
  <c r="T79" i="31"/>
  <c r="T75" i="31"/>
  <c r="T71" i="31"/>
  <c r="T67" i="31"/>
  <c r="T63" i="31"/>
  <c r="T59" i="31"/>
  <c r="T55" i="31"/>
  <c r="T51" i="31"/>
  <c r="T47" i="31"/>
  <c r="T43" i="31"/>
  <c r="T39" i="31"/>
  <c r="T35" i="31"/>
  <c r="T31" i="31"/>
  <c r="T27" i="31"/>
  <c r="T23" i="31"/>
  <c r="T19" i="31"/>
  <c r="T15" i="31"/>
  <c r="T92" i="31"/>
  <c r="T80" i="31"/>
  <c r="T64" i="31"/>
  <c r="T52" i="31"/>
  <c r="T44" i="31"/>
  <c r="T28" i="31"/>
  <c r="T20" i="31"/>
  <c r="Q96" i="31"/>
  <c r="Q92" i="31"/>
  <c r="Q88" i="31"/>
  <c r="Q84" i="31"/>
  <c r="Q80" i="31"/>
  <c r="Q76" i="31"/>
  <c r="Q72" i="31"/>
  <c r="Q68" i="31"/>
  <c r="Q64" i="31"/>
  <c r="Q60" i="31"/>
  <c r="Q56" i="31"/>
  <c r="Q52" i="31"/>
  <c r="Q48" i="31"/>
  <c r="Q44" i="31"/>
  <c r="Q40" i="31"/>
  <c r="Q36" i="31"/>
  <c r="Q32" i="31"/>
  <c r="Q28" i="31"/>
  <c r="Q24" i="31"/>
  <c r="Q20" i="31"/>
  <c r="Q16" i="31"/>
  <c r="S88" i="31"/>
  <c r="S76" i="31"/>
  <c r="S68" i="31"/>
  <c r="S56" i="31"/>
  <c r="S40" i="31"/>
  <c r="S32" i="31"/>
  <c r="S24" i="31"/>
  <c r="S16" i="31"/>
  <c r="N175" i="16"/>
  <c r="M175" i="16"/>
  <c r="M174" i="16"/>
  <c r="N174" i="16" s="1"/>
  <c r="Q10" i="31" l="1"/>
  <c r="S10" i="31"/>
  <c r="D20" i="39"/>
  <c r="D21" i="39"/>
  <c r="D22" i="39"/>
  <c r="D23" i="39"/>
  <c r="D25" i="39"/>
  <c r="D26" i="39"/>
  <c r="D27" i="39"/>
  <c r="D28" i="39"/>
  <c r="D29" i="39"/>
  <c r="K13" i="13" l="1"/>
  <c r="L13" i="13" s="1"/>
  <c r="L7" i="42" l="1"/>
  <c r="H7" i="42"/>
  <c r="A5" i="42"/>
  <c r="A4" i="42"/>
  <c r="A3" i="42"/>
  <c r="D37" i="39" l="1"/>
  <c r="D34" i="39"/>
  <c r="D35" i="39"/>
  <c r="D36" i="39"/>
  <c r="D44" i="39"/>
  <c r="D38" i="39"/>
  <c r="D19" i="39"/>
  <c r="D30" i="39"/>
  <c r="D31" i="39"/>
  <c r="D32" i="39"/>
  <c r="D33" i="39"/>
  <c r="D39" i="39"/>
  <c r="D40" i="39"/>
  <c r="D41" i="39"/>
  <c r="D42" i="39"/>
  <c r="D43" i="39"/>
  <c r="D45" i="39"/>
  <c r="D46" i="39"/>
  <c r="D47" i="39"/>
  <c r="D48" i="39"/>
  <c r="D49" i="39"/>
  <c r="D50" i="39"/>
  <c r="D51" i="39"/>
  <c r="D52" i="39"/>
  <c r="D53" i="39"/>
  <c r="D11" i="39"/>
  <c r="D12" i="39"/>
  <c r="D13" i="39"/>
  <c r="D14" i="39"/>
  <c r="D15" i="39"/>
  <c r="J10" i="41" l="1"/>
  <c r="I10" i="41"/>
  <c r="L10" i="41"/>
  <c r="A5" i="41"/>
  <c r="A4" i="41"/>
  <c r="A3" i="41"/>
  <c r="I10" i="14"/>
  <c r="L10" i="14"/>
  <c r="J10" i="14"/>
  <c r="N10" i="14"/>
  <c r="A5" i="14"/>
  <c r="A4" i="14"/>
  <c r="A3" i="14"/>
  <c r="K12" i="13"/>
  <c r="L12" i="13" s="1"/>
  <c r="L30" i="12"/>
  <c r="M30" i="12" s="1"/>
  <c r="L29" i="12"/>
  <c r="M29" i="12" s="1"/>
  <c r="L28" i="12"/>
  <c r="M28" i="12" s="1"/>
  <c r="L27" i="12"/>
  <c r="M27" i="12" s="1"/>
  <c r="L26" i="12"/>
  <c r="M26" i="12" s="1"/>
  <c r="L25" i="12"/>
  <c r="M25" i="12" s="1"/>
  <c r="L24" i="12"/>
  <c r="M24" i="12" s="1"/>
  <c r="L23" i="12"/>
  <c r="M23" i="12" s="1"/>
  <c r="L22" i="12"/>
  <c r="M22" i="12" s="1"/>
  <c r="L21" i="12"/>
  <c r="M21" i="12" s="1"/>
  <c r="L20" i="12"/>
  <c r="M20" i="12" s="1"/>
  <c r="L19" i="12"/>
  <c r="M19" i="12" s="1"/>
  <c r="L18" i="12"/>
  <c r="M18" i="12" s="1"/>
  <c r="L17" i="12"/>
  <c r="M17" i="12" s="1"/>
  <c r="L16" i="12"/>
  <c r="M16" i="12" s="1"/>
  <c r="L15" i="12"/>
  <c r="M15" i="12" s="1"/>
  <c r="L14" i="12"/>
  <c r="M14" i="12" s="1"/>
  <c r="L13" i="12"/>
  <c r="M13" i="12" s="1"/>
  <c r="L12" i="12"/>
  <c r="M12" i="12" s="1"/>
  <c r="E13" i="12"/>
  <c r="V26" i="9"/>
  <c r="W26" i="9" s="1"/>
  <c r="V25" i="9"/>
  <c r="W25" i="9" s="1"/>
  <c r="V24" i="9"/>
  <c r="W24" i="9" s="1"/>
  <c r="V23" i="9"/>
  <c r="W23" i="9" s="1"/>
  <c r="V22" i="9"/>
  <c r="W22" i="9" s="1"/>
  <c r="V21" i="9"/>
  <c r="W21" i="9" s="1"/>
  <c r="V20" i="9"/>
  <c r="W20" i="9" s="1"/>
  <c r="V19" i="9"/>
  <c r="W19" i="9" s="1"/>
  <c r="V18" i="9"/>
  <c r="W18" i="9" s="1"/>
  <c r="V17" i="9"/>
  <c r="W17" i="9" s="1"/>
  <c r="V16" i="9"/>
  <c r="W16" i="9" s="1"/>
  <c r="V15" i="9"/>
  <c r="W15" i="9" s="1"/>
  <c r="V14" i="9"/>
  <c r="W14" i="9" s="1"/>
  <c r="V13" i="9"/>
  <c r="W13" i="9" s="1"/>
  <c r="V12" i="9"/>
  <c r="W12" i="9" s="1"/>
  <c r="N12" i="8"/>
  <c r="O12" i="8" s="1"/>
  <c r="N13" i="8"/>
  <c r="O13" i="8" s="1"/>
  <c r="N14" i="8"/>
  <c r="O14" i="8" s="1"/>
  <c r="N15" i="8"/>
  <c r="O15" i="8" s="1"/>
  <c r="N16" i="8"/>
  <c r="O16" i="8" s="1"/>
  <c r="N17" i="8"/>
  <c r="O17" i="8" s="1"/>
  <c r="N18" i="8"/>
  <c r="O18" i="8" s="1"/>
  <c r="N19" i="8"/>
  <c r="O19" i="8" s="1"/>
  <c r="N20" i="8"/>
  <c r="O20" i="8" s="1"/>
  <c r="N21" i="8"/>
  <c r="O21" i="8" s="1"/>
  <c r="N22" i="8"/>
  <c r="O22" i="8" s="1"/>
  <c r="N23" i="8"/>
  <c r="O23" i="8" s="1"/>
  <c r="N24" i="8"/>
  <c r="O24" i="8" s="1"/>
  <c r="N25" i="8"/>
  <c r="O25" i="8" s="1"/>
  <c r="N26" i="8"/>
  <c r="O26" i="8" s="1"/>
  <c r="N27" i="8"/>
  <c r="O27" i="8" s="1"/>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N40" i="8"/>
  <c r="O40" i="8" s="1"/>
  <c r="N41" i="8"/>
  <c r="O41" i="8" s="1"/>
  <c r="N42" i="8"/>
  <c r="O42" i="8" s="1"/>
  <c r="N43" i="8"/>
  <c r="O43" i="8" s="1"/>
  <c r="N44" i="8"/>
  <c r="O44" i="8" s="1"/>
  <c r="N45" i="8"/>
  <c r="O45" i="8" s="1"/>
  <c r="N46" i="8"/>
  <c r="O46" i="8" s="1"/>
  <c r="N47" i="8"/>
  <c r="O47" i="8" s="1"/>
  <c r="N48" i="8"/>
  <c r="O48" i="8" s="1"/>
  <c r="N49" i="8"/>
  <c r="O49" i="8" s="1"/>
  <c r="N50" i="8"/>
  <c r="O50" i="8" s="1"/>
  <c r="N51" i="8"/>
  <c r="O51" i="8" s="1"/>
  <c r="N52" i="8"/>
  <c r="O52" i="8" s="1"/>
  <c r="N53" i="8"/>
  <c r="O53" i="8" s="1"/>
  <c r="N54" i="8"/>
  <c r="O54" i="8" s="1"/>
  <c r="N55" i="8"/>
  <c r="O55" i="8" s="1"/>
  <c r="N56" i="8"/>
  <c r="O56" i="8" s="1"/>
  <c r="N57" i="8"/>
  <c r="O57" i="8" s="1"/>
  <c r="N58" i="8"/>
  <c r="O58" i="8" s="1"/>
  <c r="N59" i="8"/>
  <c r="O59" i="8" s="1"/>
  <c r="N60" i="8"/>
  <c r="O60" i="8" s="1"/>
  <c r="N61" i="8"/>
  <c r="O61" i="8" s="1"/>
  <c r="N62" i="8"/>
  <c r="O62" i="8" s="1"/>
  <c r="N63" i="8"/>
  <c r="O63" i="8" s="1"/>
  <c r="N64" i="8"/>
  <c r="O64" i="8" s="1"/>
  <c r="N65" i="8"/>
  <c r="O65" i="8" s="1"/>
  <c r="N66" i="8"/>
  <c r="O66" i="8" s="1"/>
  <c r="N67" i="8"/>
  <c r="O67" i="8" s="1"/>
  <c r="N68" i="8"/>
  <c r="O68" i="8" s="1"/>
  <c r="N69" i="8"/>
  <c r="O69" i="8" s="1"/>
  <c r="N70" i="8"/>
  <c r="O70" i="8" s="1"/>
  <c r="N71" i="8"/>
  <c r="O71" i="8" s="1"/>
  <c r="N72" i="8"/>
  <c r="O72" i="8" s="1"/>
  <c r="N73" i="8"/>
  <c r="O73" i="8" s="1"/>
  <c r="N74" i="8"/>
  <c r="O74" i="8" s="1"/>
  <c r="N75" i="8"/>
  <c r="O75" i="8" s="1"/>
  <c r="N76" i="8"/>
  <c r="O76" i="8" s="1"/>
  <c r="N77" i="8"/>
  <c r="O77" i="8" s="1"/>
  <c r="N78" i="8"/>
  <c r="O78" i="8" s="1"/>
  <c r="N79" i="8"/>
  <c r="O79" i="8" s="1"/>
  <c r="N80" i="8"/>
  <c r="O80" i="8" s="1"/>
  <c r="N81" i="8"/>
  <c r="O81" i="8" s="1"/>
  <c r="N82" i="8"/>
  <c r="O82" i="8" s="1"/>
  <c r="N83" i="8"/>
  <c r="O83" i="8" s="1"/>
  <c r="N84" i="8"/>
  <c r="O84" i="8" s="1"/>
  <c r="L10" i="8"/>
  <c r="K10" i="8"/>
  <c r="J10" i="8"/>
  <c r="A5" i="8"/>
  <c r="A4" i="8"/>
  <c r="A3" i="8"/>
  <c r="K14" i="13"/>
  <c r="L14" i="13" s="1"/>
  <c r="K15" i="13"/>
  <c r="L15" i="13" s="1"/>
  <c r="K16" i="13"/>
  <c r="L16" i="13" s="1"/>
  <c r="K17" i="13"/>
  <c r="L17" i="13" s="1"/>
  <c r="K18" i="13"/>
  <c r="L18" i="13" s="1"/>
  <c r="K19" i="13"/>
  <c r="L19" i="13" s="1"/>
  <c r="K20" i="13"/>
  <c r="L20" i="13" s="1"/>
  <c r="K21" i="13"/>
  <c r="L21" i="13" s="1"/>
  <c r="K22" i="13"/>
  <c r="L22" i="13" s="1"/>
  <c r="K23" i="13"/>
  <c r="L23" i="13" s="1"/>
  <c r="K24" i="13"/>
  <c r="L24" i="13" s="1"/>
  <c r="K25" i="13"/>
  <c r="L25" i="13" s="1"/>
  <c r="K26" i="13"/>
  <c r="L26" i="13" s="1"/>
  <c r="K27" i="13"/>
  <c r="L27" i="13" s="1"/>
  <c r="K28" i="13"/>
  <c r="L28" i="13" s="1"/>
  <c r="K29" i="13"/>
  <c r="L29" i="13" s="1"/>
  <c r="K30" i="13"/>
  <c r="L30" i="13" s="1"/>
  <c r="K31" i="13"/>
  <c r="L31" i="13" s="1"/>
  <c r="K32" i="13"/>
  <c r="L32" i="13" s="1"/>
  <c r="K33" i="13"/>
  <c r="L33" i="13" s="1"/>
  <c r="K34" i="13"/>
  <c r="L34" i="13" s="1"/>
  <c r="K35" i="13"/>
  <c r="L35" i="13" s="1"/>
  <c r="K36" i="13"/>
  <c r="L36" i="13" s="1"/>
  <c r="K37" i="13"/>
  <c r="L37" i="13" s="1"/>
  <c r="K38" i="13"/>
  <c r="L38" i="13" s="1"/>
  <c r="K39" i="13"/>
  <c r="L39" i="13" s="1"/>
  <c r="K40" i="13"/>
  <c r="L40" i="13" s="1"/>
  <c r="K41" i="13"/>
  <c r="L41" i="13" s="1"/>
  <c r="K42" i="13"/>
  <c r="L42" i="13" s="1"/>
  <c r="K43" i="13"/>
  <c r="L43" i="13" s="1"/>
  <c r="K44" i="13"/>
  <c r="L44" i="13" s="1"/>
  <c r="K45" i="13"/>
  <c r="L45" i="13" s="1"/>
  <c r="K46" i="13"/>
  <c r="L46" i="13" s="1"/>
  <c r="K47" i="13"/>
  <c r="L47" i="13" s="1"/>
  <c r="K48" i="13"/>
  <c r="L48" i="13" s="1"/>
  <c r="K49" i="13"/>
  <c r="L49" i="13" s="1"/>
  <c r="I10" i="13"/>
  <c r="H10" i="13"/>
  <c r="G10" i="13"/>
  <c r="A5" i="13"/>
  <c r="A4" i="13"/>
  <c r="A3"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E12"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L31" i="12"/>
  <c r="M31" i="12" s="1"/>
  <c r="L32" i="12"/>
  <c r="M32"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s="1"/>
  <c r="L44" i="12"/>
  <c r="M44" i="12" s="1"/>
  <c r="L45" i="12"/>
  <c r="M45" i="12" s="1"/>
  <c r="L46" i="12"/>
  <c r="M46" i="12" s="1"/>
  <c r="L47" i="12"/>
  <c r="M47" i="12" s="1"/>
  <c r="L48" i="12"/>
  <c r="M48" i="12" s="1"/>
  <c r="L49" i="12"/>
  <c r="M49" i="12" s="1"/>
  <c r="J10" i="12"/>
  <c r="I10" i="12"/>
  <c r="H10" i="12"/>
  <c r="A5" i="12"/>
  <c r="A4" i="12"/>
  <c r="A3" i="12"/>
  <c r="V27" i="9"/>
  <c r="W27" i="9" s="1"/>
  <c r="V28" i="9"/>
  <c r="W28" i="9" s="1"/>
  <c r="V29" i="9"/>
  <c r="W29" i="9" s="1"/>
  <c r="V30" i="9"/>
  <c r="W30" i="9" s="1"/>
  <c r="V31" i="9"/>
  <c r="W31" i="9" s="1"/>
  <c r="V32" i="9"/>
  <c r="W32" i="9" s="1"/>
  <c r="V33" i="9"/>
  <c r="W33" i="9" s="1"/>
  <c r="V34" i="9"/>
  <c r="W34" i="9" s="1"/>
  <c r="V35" i="9"/>
  <c r="W35" i="9" s="1"/>
  <c r="V36" i="9"/>
  <c r="W36" i="9" s="1"/>
  <c r="V37" i="9"/>
  <c r="W37" i="9" s="1"/>
  <c r="V38" i="9"/>
  <c r="W38" i="9" s="1"/>
  <c r="V39" i="9"/>
  <c r="W39" i="9" s="1"/>
  <c r="V40" i="9"/>
  <c r="W40" i="9" s="1"/>
  <c r="V41" i="9"/>
  <c r="W41" i="9" s="1"/>
  <c r="V42" i="9"/>
  <c r="W42" i="9" s="1"/>
  <c r="V43" i="9"/>
  <c r="W43" i="9" s="1"/>
  <c r="V44" i="9"/>
  <c r="W44" i="9" s="1"/>
  <c r="V45" i="9"/>
  <c r="W45" i="9" s="1"/>
  <c r="V46" i="9"/>
  <c r="W46" i="9" s="1"/>
  <c r="V47" i="9"/>
  <c r="W47" i="9" s="1"/>
  <c r="V48" i="9"/>
  <c r="W48" i="9" s="1"/>
  <c r="V49" i="9"/>
  <c r="W49" i="9" s="1"/>
  <c r="V50" i="9"/>
  <c r="W50" i="9" s="1"/>
  <c r="V51" i="9"/>
  <c r="W51" i="9" s="1"/>
  <c r="V52" i="9"/>
  <c r="W52" i="9" s="1"/>
  <c r="V53" i="9"/>
  <c r="W53" i="9" s="1"/>
  <c r="V54" i="9"/>
  <c r="W54" i="9" s="1"/>
  <c r="V55" i="9"/>
  <c r="W55" i="9" s="1"/>
  <c r="V56" i="9"/>
  <c r="W56" i="9" s="1"/>
  <c r="V57" i="9"/>
  <c r="W57" i="9" s="1"/>
  <c r="V58" i="9"/>
  <c r="W58" i="9" s="1"/>
  <c r="V59" i="9"/>
  <c r="W59" i="9" s="1"/>
  <c r="V60" i="9"/>
  <c r="W60" i="9" s="1"/>
  <c r="V61" i="9"/>
  <c r="W61" i="9" s="1"/>
  <c r="V62" i="9"/>
  <c r="W62" i="9" s="1"/>
  <c r="V63" i="9"/>
  <c r="W63" i="9" s="1"/>
  <c r="V64" i="9"/>
  <c r="W64" i="9" s="1"/>
  <c r="V65" i="9"/>
  <c r="W65" i="9" s="1"/>
  <c r="V66" i="9"/>
  <c r="W66" i="9" s="1"/>
  <c r="V67" i="9"/>
  <c r="W67" i="9" s="1"/>
  <c r="V68" i="9"/>
  <c r="W68" i="9" s="1"/>
  <c r="V69" i="9"/>
  <c r="W69" i="9" s="1"/>
  <c r="V70" i="9"/>
  <c r="W70" i="9" s="1"/>
  <c r="V71" i="9"/>
  <c r="W71" i="9" s="1"/>
  <c r="V72" i="9"/>
  <c r="W72" i="9" s="1"/>
  <c r="V73" i="9"/>
  <c r="W73" i="9" s="1"/>
  <c r="V74" i="9"/>
  <c r="W74" i="9" s="1"/>
  <c r="V75" i="9"/>
  <c r="W75" i="9" s="1"/>
  <c r="V76" i="9"/>
  <c r="W76" i="9" s="1"/>
  <c r="V77" i="9"/>
  <c r="W77" i="9" s="1"/>
  <c r="V78" i="9"/>
  <c r="W78" i="9" s="1"/>
  <c r="V79" i="9"/>
  <c r="W79" i="9" s="1"/>
  <c r="V80" i="9"/>
  <c r="W80" i="9" s="1"/>
  <c r="V81" i="9"/>
  <c r="W81" i="9" s="1"/>
  <c r="V82" i="9"/>
  <c r="W82" i="9" s="1"/>
  <c r="V83" i="9"/>
  <c r="W83" i="9" s="1"/>
  <c r="T10" i="9"/>
  <c r="S10" i="9"/>
  <c r="R10" i="9"/>
  <c r="A5" i="9"/>
  <c r="A4" i="9"/>
  <c r="A3" i="9"/>
  <c r="T10" i="11" l="1"/>
  <c r="T11" i="10"/>
  <c r="N10" i="8"/>
  <c r="O10" i="8"/>
  <c r="K10" i="13"/>
  <c r="L10" i="13"/>
  <c r="L10" i="12"/>
  <c r="M10" i="12"/>
  <c r="V10" i="9"/>
  <c r="W10" i="9" l="1"/>
  <c r="O35" i="16" l="1"/>
  <c r="O67" i="16"/>
  <c r="O99" i="16"/>
  <c r="O115" i="16"/>
  <c r="O131" i="16"/>
  <c r="O147" i="16"/>
  <c r="O163" i="16"/>
  <c r="O179" i="16"/>
  <c r="N15" i="16"/>
  <c r="N19" i="16"/>
  <c r="N23" i="16"/>
  <c r="N39" i="16"/>
  <c r="N43" i="16"/>
  <c r="N44" i="16"/>
  <c r="N47" i="16"/>
  <c r="N51" i="16"/>
  <c r="N55" i="16"/>
  <c r="N67" i="16"/>
  <c r="N68" i="16"/>
  <c r="N75" i="16"/>
  <c r="N79" i="16"/>
  <c r="N83" i="16"/>
  <c r="N87" i="16"/>
  <c r="N103" i="16"/>
  <c r="N107" i="16"/>
  <c r="N108" i="16"/>
  <c r="N111" i="16"/>
  <c r="N115" i="16"/>
  <c r="N119" i="16"/>
  <c r="N131" i="16"/>
  <c r="N132" i="16"/>
  <c r="N139" i="16"/>
  <c r="N143" i="16"/>
  <c r="N147" i="16"/>
  <c r="N151" i="16"/>
  <c r="N167" i="16"/>
  <c r="N171" i="16"/>
  <c r="N172" i="16"/>
  <c r="N183" i="16"/>
  <c r="N188" i="16"/>
  <c r="N199" i="16"/>
  <c r="M13" i="16"/>
  <c r="O13" i="16" s="1"/>
  <c r="M14" i="16"/>
  <c r="O14" i="16" s="1"/>
  <c r="M15" i="16"/>
  <c r="O15" i="16" s="1"/>
  <c r="M16" i="16"/>
  <c r="N16" i="16" s="1"/>
  <c r="M17" i="16"/>
  <c r="N17" i="16" s="1"/>
  <c r="M18" i="16"/>
  <c r="N18" i="16" s="1"/>
  <c r="M19" i="16"/>
  <c r="O19" i="16" s="1"/>
  <c r="M20" i="16"/>
  <c r="O20" i="16" s="1"/>
  <c r="M21" i="16"/>
  <c r="O21" i="16" s="1"/>
  <c r="M22" i="16"/>
  <c r="O22" i="16" s="1"/>
  <c r="M23" i="16"/>
  <c r="O23" i="16" s="1"/>
  <c r="M24" i="16"/>
  <c r="N24" i="16" s="1"/>
  <c r="M25" i="16"/>
  <c r="N25" i="16" s="1"/>
  <c r="M26" i="16"/>
  <c r="N26" i="16" s="1"/>
  <c r="M27" i="16"/>
  <c r="O27" i="16" s="1"/>
  <c r="M28" i="16"/>
  <c r="O28" i="16" s="1"/>
  <c r="M29" i="16"/>
  <c r="O29" i="16" s="1"/>
  <c r="M30" i="16"/>
  <c r="O30" i="16" s="1"/>
  <c r="M31" i="16"/>
  <c r="O31" i="16" s="1"/>
  <c r="M32" i="16"/>
  <c r="N32" i="16" s="1"/>
  <c r="M33" i="16"/>
  <c r="N33" i="16" s="1"/>
  <c r="M34" i="16"/>
  <c r="N34" i="16" s="1"/>
  <c r="M35" i="16"/>
  <c r="N35" i="16" s="1"/>
  <c r="M36" i="16"/>
  <c r="N36" i="16" s="1"/>
  <c r="M37" i="16"/>
  <c r="O37" i="16" s="1"/>
  <c r="M38" i="16"/>
  <c r="O38" i="16" s="1"/>
  <c r="M39" i="16"/>
  <c r="O39" i="16" s="1"/>
  <c r="M40" i="16"/>
  <c r="N40" i="16" s="1"/>
  <c r="M41" i="16"/>
  <c r="N41" i="16" s="1"/>
  <c r="M42" i="16"/>
  <c r="N42" i="16" s="1"/>
  <c r="M43" i="16"/>
  <c r="O43" i="16" s="1"/>
  <c r="M44" i="16"/>
  <c r="O44" i="16" s="1"/>
  <c r="M45" i="16"/>
  <c r="O45" i="16" s="1"/>
  <c r="M46" i="16"/>
  <c r="O46" i="16" s="1"/>
  <c r="M47" i="16"/>
  <c r="O47" i="16" s="1"/>
  <c r="M48" i="16"/>
  <c r="N48" i="16" s="1"/>
  <c r="M49" i="16"/>
  <c r="N49" i="16" s="1"/>
  <c r="M50" i="16"/>
  <c r="N50" i="16" s="1"/>
  <c r="M51" i="16"/>
  <c r="O51" i="16" s="1"/>
  <c r="M52" i="16"/>
  <c r="O52" i="16" s="1"/>
  <c r="M53" i="16"/>
  <c r="O53" i="16" s="1"/>
  <c r="M54" i="16"/>
  <c r="O54" i="16" s="1"/>
  <c r="M55" i="16"/>
  <c r="O55" i="16" s="1"/>
  <c r="M56" i="16"/>
  <c r="N56" i="16" s="1"/>
  <c r="M57" i="16"/>
  <c r="N57" i="16" s="1"/>
  <c r="M58" i="16"/>
  <c r="N58" i="16" s="1"/>
  <c r="M59" i="16"/>
  <c r="O59" i="16" s="1"/>
  <c r="M60" i="16"/>
  <c r="O60" i="16" s="1"/>
  <c r="M61" i="16"/>
  <c r="O61" i="16" s="1"/>
  <c r="M62" i="16"/>
  <c r="O62" i="16" s="1"/>
  <c r="M63" i="16"/>
  <c r="O63" i="16" s="1"/>
  <c r="M64" i="16"/>
  <c r="N64" i="16" s="1"/>
  <c r="M65" i="16"/>
  <c r="N65" i="16" s="1"/>
  <c r="M66" i="16"/>
  <c r="N66" i="16" s="1"/>
  <c r="M67" i="16"/>
  <c r="M68" i="16"/>
  <c r="O68" i="16" s="1"/>
  <c r="M69" i="16"/>
  <c r="O69" i="16" s="1"/>
  <c r="M70" i="16"/>
  <c r="O70" i="16" s="1"/>
  <c r="M71" i="16"/>
  <c r="O71" i="16" s="1"/>
  <c r="M72" i="16"/>
  <c r="N72" i="16" s="1"/>
  <c r="M73" i="16"/>
  <c r="N73" i="16" s="1"/>
  <c r="M74" i="16"/>
  <c r="N74" i="16" s="1"/>
  <c r="M75" i="16"/>
  <c r="O75" i="16" s="1"/>
  <c r="M76" i="16"/>
  <c r="N76" i="16" s="1"/>
  <c r="M77" i="16"/>
  <c r="O77" i="16" s="1"/>
  <c r="M78" i="16"/>
  <c r="O78" i="16" s="1"/>
  <c r="M79" i="16"/>
  <c r="O79" i="16" s="1"/>
  <c r="M80" i="16"/>
  <c r="N80" i="16" s="1"/>
  <c r="M81" i="16"/>
  <c r="N81" i="16" s="1"/>
  <c r="M82" i="16"/>
  <c r="N82" i="16" s="1"/>
  <c r="M83" i="16"/>
  <c r="O83" i="16" s="1"/>
  <c r="M84" i="16"/>
  <c r="O84" i="16" s="1"/>
  <c r="M85" i="16"/>
  <c r="O85" i="16" s="1"/>
  <c r="M86" i="16"/>
  <c r="O86" i="16" s="1"/>
  <c r="M87" i="16"/>
  <c r="O87" i="16" s="1"/>
  <c r="M88" i="16"/>
  <c r="N88" i="16" s="1"/>
  <c r="M89" i="16"/>
  <c r="N89" i="16" s="1"/>
  <c r="M90" i="16"/>
  <c r="N90" i="16" s="1"/>
  <c r="M91" i="16"/>
  <c r="O91" i="16" s="1"/>
  <c r="M92" i="16"/>
  <c r="O92" i="16" s="1"/>
  <c r="M93" i="16"/>
  <c r="O93" i="16" s="1"/>
  <c r="M94" i="16"/>
  <c r="O94" i="16" s="1"/>
  <c r="M95" i="16"/>
  <c r="O95" i="16" s="1"/>
  <c r="M96" i="16"/>
  <c r="N96" i="16" s="1"/>
  <c r="M97" i="16"/>
  <c r="N97" i="16" s="1"/>
  <c r="M98" i="16"/>
  <c r="N98" i="16" s="1"/>
  <c r="M99" i="16"/>
  <c r="N99" i="16" s="1"/>
  <c r="M100" i="16"/>
  <c r="N100" i="16" s="1"/>
  <c r="M101" i="16"/>
  <c r="O101" i="16" s="1"/>
  <c r="M102" i="16"/>
  <c r="O102" i="16" s="1"/>
  <c r="M103" i="16"/>
  <c r="O103" i="16" s="1"/>
  <c r="M104" i="16"/>
  <c r="N104" i="16" s="1"/>
  <c r="M105" i="16"/>
  <c r="N105" i="16" s="1"/>
  <c r="M106" i="16"/>
  <c r="N106" i="16" s="1"/>
  <c r="M107" i="16"/>
  <c r="O107" i="16" s="1"/>
  <c r="M108" i="16"/>
  <c r="O108" i="16" s="1"/>
  <c r="M109" i="16"/>
  <c r="O109" i="16" s="1"/>
  <c r="M110" i="16"/>
  <c r="O110" i="16" s="1"/>
  <c r="M111" i="16"/>
  <c r="O111" i="16" s="1"/>
  <c r="M112" i="16"/>
  <c r="N112" i="16" s="1"/>
  <c r="M113" i="16"/>
  <c r="N113" i="16" s="1"/>
  <c r="M114" i="16"/>
  <c r="N114" i="16" s="1"/>
  <c r="M115" i="16"/>
  <c r="M116" i="16"/>
  <c r="O116" i="16" s="1"/>
  <c r="M117" i="16"/>
  <c r="O117" i="16" s="1"/>
  <c r="M118" i="16"/>
  <c r="O118" i="16" s="1"/>
  <c r="M119" i="16"/>
  <c r="O119" i="16" s="1"/>
  <c r="M120" i="16"/>
  <c r="N120" i="16" s="1"/>
  <c r="M121" i="16"/>
  <c r="N121" i="16" s="1"/>
  <c r="M122" i="16"/>
  <c r="N122" i="16" s="1"/>
  <c r="M123" i="16"/>
  <c r="O123" i="16" s="1"/>
  <c r="M124" i="16"/>
  <c r="O124" i="16" s="1"/>
  <c r="M125" i="16"/>
  <c r="O125" i="16" s="1"/>
  <c r="M126" i="16"/>
  <c r="O126" i="16" s="1"/>
  <c r="M127" i="16"/>
  <c r="O127" i="16" s="1"/>
  <c r="M128" i="16"/>
  <c r="N128" i="16" s="1"/>
  <c r="M129" i="16"/>
  <c r="N129" i="16" s="1"/>
  <c r="M130" i="16"/>
  <c r="N130" i="16" s="1"/>
  <c r="M131" i="16"/>
  <c r="M132" i="16"/>
  <c r="O132" i="16" s="1"/>
  <c r="M133" i="16"/>
  <c r="O133" i="16" s="1"/>
  <c r="M134" i="16"/>
  <c r="O134" i="16" s="1"/>
  <c r="M135" i="16"/>
  <c r="O135" i="16" s="1"/>
  <c r="M136" i="16"/>
  <c r="N136" i="16" s="1"/>
  <c r="M137" i="16"/>
  <c r="N137" i="16" s="1"/>
  <c r="M138" i="16"/>
  <c r="N138" i="16" s="1"/>
  <c r="M139" i="16"/>
  <c r="O139" i="16" s="1"/>
  <c r="M140" i="16"/>
  <c r="N140" i="16" s="1"/>
  <c r="M141" i="16"/>
  <c r="O141" i="16" s="1"/>
  <c r="M142" i="16"/>
  <c r="O142" i="16" s="1"/>
  <c r="M143" i="16"/>
  <c r="O143" i="16" s="1"/>
  <c r="M144" i="16"/>
  <c r="N144" i="16" s="1"/>
  <c r="M145" i="16"/>
  <c r="N145" i="16" s="1"/>
  <c r="M146" i="16"/>
  <c r="N146" i="16" s="1"/>
  <c r="M147" i="16"/>
  <c r="M148" i="16"/>
  <c r="O148" i="16" s="1"/>
  <c r="M149" i="16"/>
  <c r="O149" i="16" s="1"/>
  <c r="M150" i="16"/>
  <c r="O150" i="16" s="1"/>
  <c r="M151" i="16"/>
  <c r="O151" i="16" s="1"/>
  <c r="M152" i="16"/>
  <c r="N152" i="16" s="1"/>
  <c r="M153" i="16"/>
  <c r="N153" i="16" s="1"/>
  <c r="M154" i="16"/>
  <c r="N154" i="16" s="1"/>
  <c r="M155" i="16"/>
  <c r="O155" i="16" s="1"/>
  <c r="M156" i="16"/>
  <c r="O156" i="16" s="1"/>
  <c r="M157" i="16"/>
  <c r="O157" i="16" s="1"/>
  <c r="M158" i="16"/>
  <c r="O158" i="16" s="1"/>
  <c r="M159" i="16"/>
  <c r="O159" i="16" s="1"/>
  <c r="M160" i="16"/>
  <c r="N160" i="16" s="1"/>
  <c r="M161" i="16"/>
  <c r="N161" i="16" s="1"/>
  <c r="M162" i="16"/>
  <c r="N162" i="16" s="1"/>
  <c r="M163" i="16"/>
  <c r="N163" i="16" s="1"/>
  <c r="M164" i="16"/>
  <c r="N164" i="16" s="1"/>
  <c r="M165" i="16"/>
  <c r="O165" i="16" s="1"/>
  <c r="M166" i="16"/>
  <c r="O166" i="16" s="1"/>
  <c r="M167" i="16"/>
  <c r="O167" i="16" s="1"/>
  <c r="M168" i="16"/>
  <c r="N168" i="16" s="1"/>
  <c r="M169" i="16"/>
  <c r="N169" i="16" s="1"/>
  <c r="M170" i="16"/>
  <c r="N170" i="16" s="1"/>
  <c r="M171" i="16"/>
  <c r="O171" i="16" s="1"/>
  <c r="M172" i="16"/>
  <c r="O172" i="16" s="1"/>
  <c r="M173" i="16"/>
  <c r="O173" i="16" s="1"/>
  <c r="O174" i="16"/>
  <c r="O175" i="16"/>
  <c r="M176" i="16"/>
  <c r="N176" i="16" s="1"/>
  <c r="M177" i="16"/>
  <c r="N177" i="16" s="1"/>
  <c r="M178" i="16"/>
  <c r="N178" i="16" s="1"/>
  <c r="M179" i="16"/>
  <c r="N179" i="16" s="1"/>
  <c r="M180" i="16"/>
  <c r="O180" i="16" s="1"/>
  <c r="M181" i="16"/>
  <c r="O181" i="16" s="1"/>
  <c r="M182" i="16"/>
  <c r="O182" i="16" s="1"/>
  <c r="M183" i="16"/>
  <c r="O183" i="16" s="1"/>
  <c r="M184" i="16"/>
  <c r="N184" i="16" s="1"/>
  <c r="M185" i="16"/>
  <c r="N185" i="16" s="1"/>
  <c r="M186" i="16"/>
  <c r="N186" i="16" s="1"/>
  <c r="M187" i="16"/>
  <c r="N187" i="16" s="1"/>
  <c r="M188" i="16"/>
  <c r="O188" i="16" s="1"/>
  <c r="M189" i="16"/>
  <c r="O189" i="16" s="1"/>
  <c r="M190" i="16"/>
  <c r="O190" i="16" s="1"/>
  <c r="M191" i="16"/>
  <c r="O191" i="16" s="1"/>
  <c r="M192" i="16"/>
  <c r="N192" i="16" s="1"/>
  <c r="M193" i="16"/>
  <c r="N193" i="16" s="1"/>
  <c r="M194" i="16"/>
  <c r="N194" i="16" s="1"/>
  <c r="M195" i="16"/>
  <c r="N195" i="16" s="1"/>
  <c r="M196" i="16"/>
  <c r="N196" i="16" s="1"/>
  <c r="M197" i="16"/>
  <c r="O197" i="16" s="1"/>
  <c r="M198" i="16"/>
  <c r="O198" i="16" s="1"/>
  <c r="M199" i="16"/>
  <c r="O199" i="16" s="1"/>
  <c r="M200" i="16"/>
  <c r="N200" i="16" s="1"/>
  <c r="M201" i="16"/>
  <c r="N201" i="16" s="1"/>
  <c r="K11" i="16"/>
  <c r="J11" i="16"/>
  <c r="I11" i="16"/>
  <c r="A6" i="16"/>
  <c r="A5" i="16"/>
  <c r="A4" i="16"/>
  <c r="N54" i="16" l="1"/>
  <c r="N156" i="16"/>
  <c r="N142" i="16"/>
  <c r="N117" i="16"/>
  <c r="N92" i="16"/>
  <c r="N78" i="16"/>
  <c r="N53" i="16"/>
  <c r="N28" i="16"/>
  <c r="N14" i="16"/>
  <c r="O140" i="16"/>
  <c r="O76" i="16"/>
  <c r="N198" i="16"/>
  <c r="N182" i="16"/>
  <c r="N166" i="16"/>
  <c r="N155" i="16"/>
  <c r="N141" i="16"/>
  <c r="N127" i="16"/>
  <c r="N116" i="16"/>
  <c r="N102" i="16"/>
  <c r="N91" i="16"/>
  <c r="N77" i="16"/>
  <c r="N63" i="16"/>
  <c r="N52" i="16"/>
  <c r="N38" i="16"/>
  <c r="N27" i="16"/>
  <c r="N13" i="16"/>
  <c r="N197" i="16"/>
  <c r="N181" i="16"/>
  <c r="N165" i="16"/>
  <c r="N126" i="16"/>
  <c r="N101" i="16"/>
  <c r="N62" i="16"/>
  <c r="N37" i="16"/>
  <c r="O196" i="16"/>
  <c r="O164" i="16"/>
  <c r="O100" i="16"/>
  <c r="O36" i="16"/>
  <c r="N180" i="16"/>
  <c r="N150" i="16"/>
  <c r="N125" i="16"/>
  <c r="N86" i="16"/>
  <c r="N61" i="16"/>
  <c r="N22" i="16"/>
  <c r="O195" i="16"/>
  <c r="N191" i="16"/>
  <c r="N149" i="16"/>
  <c r="N135" i="16"/>
  <c r="N124" i="16"/>
  <c r="N110" i="16"/>
  <c r="N85" i="16"/>
  <c r="N71" i="16"/>
  <c r="N60" i="16"/>
  <c r="N46" i="16"/>
  <c r="N21" i="16"/>
  <c r="N190" i="16"/>
  <c r="N173" i="16"/>
  <c r="N159" i="16"/>
  <c r="N148" i="16"/>
  <c r="N134" i="16"/>
  <c r="N123" i="16"/>
  <c r="N109" i="16"/>
  <c r="N95" i="16"/>
  <c r="N84" i="16"/>
  <c r="N70" i="16"/>
  <c r="N59" i="16"/>
  <c r="N45" i="16"/>
  <c r="N31" i="16"/>
  <c r="N20" i="16"/>
  <c r="O187" i="16"/>
  <c r="N189" i="16"/>
  <c r="N158" i="16"/>
  <c r="N133" i="16"/>
  <c r="N94" i="16"/>
  <c r="N69" i="16"/>
  <c r="N30" i="16"/>
  <c r="N157" i="16"/>
  <c r="N118" i="16"/>
  <c r="N93" i="16"/>
  <c r="N29" i="16"/>
  <c r="O194" i="16"/>
  <c r="O186" i="16"/>
  <c r="O178" i="16"/>
  <c r="O170" i="16"/>
  <c r="O162" i="16"/>
  <c r="O154" i="16"/>
  <c r="O146" i="16"/>
  <c r="O138" i="16"/>
  <c r="O130" i="16"/>
  <c r="O122" i="16"/>
  <c r="O114" i="16"/>
  <c r="O106" i="16"/>
  <c r="O98" i="16"/>
  <c r="O90" i="16"/>
  <c r="O82" i="16"/>
  <c r="O74" i="16"/>
  <c r="O66" i="16"/>
  <c r="O58" i="16"/>
  <c r="O50" i="16"/>
  <c r="O42" i="16"/>
  <c r="O34" i="16"/>
  <c r="O26" i="16"/>
  <c r="O18" i="16"/>
  <c r="O201" i="16"/>
  <c r="O193" i="16"/>
  <c r="O185" i="16"/>
  <c r="O177" i="16"/>
  <c r="O169" i="16"/>
  <c r="O161" i="16"/>
  <c r="O153" i="16"/>
  <c r="O145" i="16"/>
  <c r="O137" i="16"/>
  <c r="O129" i="16"/>
  <c r="O121" i="16"/>
  <c r="O113" i="16"/>
  <c r="O105" i="16"/>
  <c r="O97" i="16"/>
  <c r="O89" i="16"/>
  <c r="O81" i="16"/>
  <c r="O73" i="16"/>
  <c r="O65" i="16"/>
  <c r="O57" i="16"/>
  <c r="O49" i="16"/>
  <c r="O41" i="16"/>
  <c r="O33" i="16"/>
  <c r="O25" i="16"/>
  <c r="O17" i="16"/>
  <c r="O200" i="16"/>
  <c r="O192" i="16"/>
  <c r="O184" i="16"/>
  <c r="O176" i="16"/>
  <c r="O168" i="16"/>
  <c r="O160" i="16"/>
  <c r="O152" i="16"/>
  <c r="O144" i="16"/>
  <c r="O136" i="16"/>
  <c r="O128" i="16"/>
  <c r="O120" i="16"/>
  <c r="O112" i="16"/>
  <c r="O104" i="16"/>
  <c r="O96" i="16"/>
  <c r="O88" i="16"/>
  <c r="O80" i="16"/>
  <c r="O72" i="16"/>
  <c r="O64" i="16"/>
  <c r="O56" i="16"/>
  <c r="O48" i="16"/>
  <c r="O40" i="16"/>
  <c r="O32" i="16"/>
  <c r="O24" i="16"/>
  <c r="O16" i="16"/>
  <c r="M11" i="16"/>
  <c r="O11" i="16" s="1"/>
  <c r="N11" i="16"/>
  <c r="C16" i="39" l="1"/>
  <c r="A3" i="39"/>
  <c r="A4" i="39"/>
  <c r="A5" i="39"/>
  <c r="B16" i="39" l="1"/>
  <c r="B54" i="39"/>
  <c r="C54" i="39"/>
  <c r="D16" i="39" l="1"/>
  <c r="D54" i="39"/>
  <c r="D56" i="39" l="1"/>
  <c r="D57" i="39" s="1"/>
  <c r="A5" i="3" l="1"/>
  <c r="A4" i="3"/>
  <c r="A3" i="3"/>
  <c r="H22" i="34"/>
  <c r="G22" i="34"/>
  <c r="E22" i="34"/>
  <c r="D22" i="34"/>
  <c r="I21" i="34"/>
  <c r="J21" i="34" s="1"/>
  <c r="J20" i="34"/>
  <c r="I20" i="34"/>
  <c r="I19" i="34"/>
  <c r="J19" i="34" s="1"/>
  <c r="I18" i="34"/>
  <c r="J18" i="34" s="1"/>
  <c r="I17" i="34"/>
  <c r="I22" i="34" s="1"/>
  <c r="F22" i="34" l="1"/>
  <c r="J17" i="34"/>
  <c r="J2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Cal EMA</author>
  </authors>
  <commentList>
    <comment ref="E10" authorId="0" shapeId="0" xr:uid="{00000000-0006-0000-0500-000001000000}">
      <text>
        <r>
          <rPr>
            <b/>
            <sz val="16"/>
            <color indexed="81"/>
            <rFont val="Century Gothic"/>
            <family val="2"/>
          </rPr>
          <t>Project Title:</t>
        </r>
        <r>
          <rPr>
            <sz val="14"/>
            <color indexed="81"/>
            <rFont val="Century Gothic"/>
            <family val="2"/>
          </rPr>
          <t xml:space="preserve">
Provide a title for specified project. Title must reflect nature of work to be completed under the project.</t>
        </r>
      </text>
    </comment>
    <comment ref="F10" authorId="0" shapeId="0" xr:uid="{00000000-0006-0000-0500-000002000000}">
      <text>
        <r>
          <rPr>
            <b/>
            <sz val="16"/>
            <color indexed="81"/>
            <rFont val="Century Gothic"/>
            <family val="2"/>
          </rPr>
          <t xml:space="preserve">Project Description:
</t>
        </r>
        <r>
          <rPr>
            <sz val="13"/>
            <color indexed="81"/>
            <rFont val="Century Gothic"/>
            <family val="2"/>
          </rPr>
          <t xml:space="preserve">
</t>
        </r>
        <r>
          <rPr>
            <sz val="14"/>
            <color indexed="81"/>
            <rFont val="Century Gothic"/>
            <family val="2"/>
          </rPr>
          <t>Provide a detailed description of your project. Do not exceed 1,000 characters in any cell. Word Wrap feature will not function beyond 1,000 characters (including punctuation, spaces, etc.)</t>
        </r>
      </text>
    </comment>
    <comment ref="G10" authorId="0" shapeId="0" xr:uid="{00000000-0006-0000-0500-000003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H10" authorId="1" shapeId="0" xr:uid="{00000000-0006-0000-0500-000004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J10" authorId="2" shapeId="0" xr:uid="{00000000-0006-0000-0500-000005000000}">
      <text>
        <r>
          <rPr>
            <b/>
            <sz val="16"/>
            <color indexed="81"/>
            <rFont val="Century Gothic"/>
            <family val="2"/>
          </rPr>
          <t>Core Capability:</t>
        </r>
        <r>
          <rPr>
            <sz val="9"/>
            <color indexed="81"/>
            <rFont val="Tahoma"/>
            <family val="2"/>
          </rPr>
          <t xml:space="preserve">
</t>
        </r>
        <r>
          <rPr>
            <sz val="14"/>
            <color indexed="81"/>
            <rFont val="Century Gothic"/>
            <family val="2"/>
          </rPr>
          <t>Select a Core Capability that best corresponds to your projects.</t>
        </r>
      </text>
    </comment>
    <comment ref="K10" authorId="2" shapeId="0" xr:uid="{00000000-0006-0000-0500-000006000000}">
      <text>
        <r>
          <rPr>
            <b/>
            <sz val="16"/>
            <color indexed="81"/>
            <rFont val="Century Gothic"/>
            <family val="2"/>
          </rPr>
          <t>Capability Building:</t>
        </r>
        <r>
          <rPr>
            <sz val="9"/>
            <color indexed="81"/>
            <rFont val="Century Gothic"/>
            <family val="2"/>
          </rPr>
          <t xml:space="preserve">
</t>
        </r>
        <r>
          <rPr>
            <sz val="14"/>
            <color indexed="81"/>
            <rFont val="Century Gothic"/>
            <family val="2"/>
          </rPr>
          <t>Select Build or Sustain Capability that corresponds to your project.</t>
        </r>
      </text>
    </comment>
    <comment ref="L10" authorId="2" shapeId="0" xr:uid="{00000000-0006-0000-0500-000007000000}">
      <text>
        <r>
          <rPr>
            <b/>
            <sz val="16"/>
            <color indexed="81"/>
            <rFont val="Century Gothic"/>
            <family val="2"/>
          </rPr>
          <t>Deployable / Shareable:</t>
        </r>
        <r>
          <rPr>
            <b/>
            <sz val="9"/>
            <color indexed="81"/>
            <rFont val="Century Gothic"/>
            <family val="2"/>
          </rPr>
          <t xml:space="preserve">
</t>
        </r>
        <r>
          <rPr>
            <b/>
            <sz val="14"/>
            <color indexed="81"/>
            <rFont val="Century Gothic"/>
            <family val="2"/>
          </rPr>
          <t>Deployable:</t>
        </r>
        <r>
          <rPr>
            <sz val="14"/>
            <color indexed="81"/>
            <rFont val="Century Gothic"/>
            <family val="2"/>
          </rPr>
          <t xml:space="preserve"> Indicates if the assets or activities of the project are deployable to other jurisdictions.
</t>
        </r>
        <r>
          <rPr>
            <b/>
            <sz val="14"/>
            <color indexed="81"/>
            <rFont val="Century Gothic"/>
            <family val="2"/>
          </rPr>
          <t>Shareable:</t>
        </r>
        <r>
          <rPr>
            <sz val="14"/>
            <color indexed="81"/>
            <rFont val="Century Gothic"/>
            <family val="2"/>
          </rPr>
          <t xml:space="preserve"> Indicates if the assets or activities of the project are shareable since they are not physically deployable.</t>
        </r>
      </text>
    </comment>
    <comment ref="M10" authorId="2" shapeId="0" xr:uid="{00000000-0006-0000-0500-000008000000}">
      <text>
        <r>
          <rPr>
            <b/>
            <sz val="16"/>
            <color indexed="81"/>
            <rFont val="Century Gothic"/>
            <family val="2"/>
          </rPr>
          <t xml:space="preserve">Supports Prev Awarded Investment? </t>
        </r>
        <r>
          <rPr>
            <sz val="14"/>
            <color indexed="81"/>
            <rFont val="Century Gothic"/>
            <family val="2"/>
          </rPr>
          <t xml:space="preserve">(Indicates if the current project is a continuation of an existing investment that has used grant funds for implementation from a previous award)
</t>
        </r>
        <r>
          <rPr>
            <b/>
            <sz val="14"/>
            <color indexed="81"/>
            <rFont val="Century Gothic"/>
            <family val="2"/>
          </rPr>
          <t xml:space="preserve">
</t>
        </r>
        <r>
          <rPr>
            <b/>
            <u/>
            <sz val="14"/>
            <color indexed="81"/>
            <rFont val="Century Gothic"/>
            <family val="2"/>
          </rPr>
          <t>FY 2019:</t>
        </r>
        <r>
          <rPr>
            <sz val="14"/>
            <color indexed="81"/>
            <rFont val="Century Gothic"/>
            <family val="2"/>
          </rPr>
          <t xml:space="preserve">
</t>
        </r>
        <r>
          <rPr>
            <b/>
            <sz val="14"/>
            <color indexed="81"/>
            <rFont val="Century Gothic"/>
            <family val="2"/>
          </rPr>
          <t>IJ #1</t>
        </r>
        <r>
          <rPr>
            <sz val="14"/>
            <color indexed="81"/>
            <rFont val="Century Gothic"/>
            <family val="2"/>
          </rPr>
          <t xml:space="preserve">: Strengthen Capabilities of the State Threat Assessment System
</t>
        </r>
        <r>
          <rPr>
            <b/>
            <sz val="14"/>
            <color indexed="81"/>
            <rFont val="Century Gothic"/>
            <family val="2"/>
          </rPr>
          <t>IJ #2</t>
        </r>
        <r>
          <rPr>
            <sz val="14"/>
            <color indexed="81"/>
            <rFont val="Century Gothic"/>
            <family val="2"/>
          </rPr>
          <t xml:space="preserve">: Protect Critical Infrastructure and Key Resources (includes Food and Ag)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Emergency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Information Sharing and Collaboration
</t>
        </r>
        <r>
          <rPr>
            <b/>
            <sz val="14"/>
            <color indexed="81"/>
            <rFont val="Century Gothic"/>
            <family val="2"/>
          </rPr>
          <t>IJ #9</t>
        </r>
        <r>
          <rPr>
            <sz val="14"/>
            <color indexed="81"/>
            <rFont val="Century Gothic"/>
            <family val="2"/>
          </rPr>
          <t xml:space="preserve">: Enhance Multi-Jurisdictional/Inter-Jurisdictional All-Hazards Incident Planning, Response &amp; Recovery Capabilities
</t>
        </r>
        <r>
          <rPr>
            <b/>
            <sz val="14"/>
            <color indexed="81"/>
            <rFont val="Century Gothic"/>
            <family val="2"/>
          </rPr>
          <t>IJ #10</t>
        </r>
        <r>
          <rPr>
            <sz val="14"/>
            <color indexed="81"/>
            <rFont val="Century Gothic"/>
            <family val="2"/>
          </rPr>
          <t xml:space="preserve">: Homeland Security Exercise, Evaluation, and Training Programs
</t>
        </r>
        <r>
          <rPr>
            <b/>
            <u/>
            <sz val="14"/>
            <color indexed="81"/>
            <rFont val="Century Gothic"/>
            <family val="2"/>
          </rPr>
          <t>FY 2018:</t>
        </r>
        <r>
          <rPr>
            <sz val="14"/>
            <color indexed="81"/>
            <rFont val="Century Gothic"/>
            <family val="2"/>
          </rPr>
          <t xml:space="preserve">
</t>
        </r>
        <r>
          <rPr>
            <b/>
            <sz val="14"/>
            <color indexed="81"/>
            <rFont val="Century Gothic"/>
            <family val="2"/>
          </rPr>
          <t>IJ #1</t>
        </r>
        <r>
          <rPr>
            <sz val="14"/>
            <color indexed="81"/>
            <rFont val="Century Gothic"/>
            <family val="2"/>
          </rPr>
          <t xml:space="preserve">: Strengthen Capabilities of the State Threat Assessment System
</t>
        </r>
        <r>
          <rPr>
            <b/>
            <sz val="14"/>
            <color indexed="81"/>
            <rFont val="Century Gothic"/>
            <family val="2"/>
          </rPr>
          <t>IJ #2</t>
        </r>
        <r>
          <rPr>
            <sz val="14"/>
            <color indexed="81"/>
            <rFont val="Century Gothic"/>
            <family val="2"/>
          </rPr>
          <t xml:space="preserve">: Protect Critical Infrastructure and Key Resources (includes Food and Ag)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Emergency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Information Sharing and Collaboration
</t>
        </r>
        <r>
          <rPr>
            <b/>
            <sz val="14"/>
            <color indexed="81"/>
            <rFont val="Century Gothic"/>
            <family val="2"/>
          </rPr>
          <t>IJ #9</t>
        </r>
        <r>
          <rPr>
            <sz val="14"/>
            <color indexed="81"/>
            <rFont val="Century Gothic"/>
            <family val="2"/>
          </rPr>
          <t xml:space="preserve">: Enhance Multi-Jurisdictional/Inter-Jurisdictional All-Hazards Incident Planning, Response &amp; Recovery Capabilities
</t>
        </r>
        <r>
          <rPr>
            <b/>
            <sz val="14"/>
            <color indexed="81"/>
            <rFont val="Century Gothic"/>
            <family val="2"/>
          </rPr>
          <t>IJ #10</t>
        </r>
        <r>
          <rPr>
            <sz val="14"/>
            <color indexed="81"/>
            <rFont val="Century Gothic"/>
            <family val="2"/>
          </rPr>
          <t>: Homeland Security Exercise, Evaluation, and Training Programs</t>
        </r>
        <r>
          <rPr>
            <sz val="11"/>
            <color indexed="81"/>
            <rFont val="Tahoma"/>
            <family val="2"/>
          </rPr>
          <t xml:space="preserve">
</t>
        </r>
        <r>
          <rPr>
            <sz val="14"/>
            <color indexed="81"/>
            <rFont val="Century Gothic"/>
            <family val="2"/>
          </rPr>
          <t xml:space="preserve">
</t>
        </r>
        <r>
          <rPr>
            <b/>
            <u/>
            <sz val="14"/>
            <color indexed="81"/>
            <rFont val="Century Gothic"/>
            <family val="2"/>
          </rPr>
          <t>FY 2017:</t>
        </r>
        <r>
          <rPr>
            <sz val="14"/>
            <color indexed="81"/>
            <rFont val="Century Gothic"/>
            <family val="2"/>
          </rPr>
          <t xml:space="preserve">
</t>
        </r>
        <r>
          <rPr>
            <b/>
            <sz val="14"/>
            <color indexed="81"/>
            <rFont val="Century Gothic"/>
            <family val="2"/>
          </rPr>
          <t>IJ #1:</t>
        </r>
        <r>
          <rPr>
            <sz val="14"/>
            <color indexed="81"/>
            <rFont val="Century Gothic"/>
            <family val="2"/>
          </rPr>
          <t xml:space="preserve"> Information Sharing and Analysis, Collaboration Capabilities, and Public Safety Response 
</t>
        </r>
        <r>
          <rPr>
            <b/>
            <sz val="14"/>
            <color indexed="81"/>
            <rFont val="Century Gothic"/>
            <family val="2"/>
          </rPr>
          <t>IJ #2:</t>
        </r>
        <r>
          <rPr>
            <sz val="14"/>
            <color indexed="81"/>
            <rFont val="Century Gothic"/>
            <family val="2"/>
          </rPr>
          <t xml:space="preserve"> Protect Critical Infrastructure and Key Resources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Food and Agriculture Security 
</t>
        </r>
        <r>
          <rPr>
            <b/>
            <sz val="14"/>
            <color indexed="81"/>
            <rFont val="Century Gothic"/>
            <family val="2"/>
          </rPr>
          <t>IJ #9:</t>
        </r>
        <r>
          <rPr>
            <sz val="14"/>
            <color indexed="81"/>
            <rFont val="Century Gothic"/>
            <family val="2"/>
          </rPr>
          <t xml:space="preserve"> Enhance Multi-Jurisdictional/Inter-Jurisdictional All Hazards Incident Planning, Response &amp; Recovery Capabilities 
</t>
        </r>
        <r>
          <rPr>
            <b/>
            <sz val="14"/>
            <color indexed="81"/>
            <rFont val="Century Gothic"/>
            <family val="2"/>
          </rPr>
          <t>IJ #10:</t>
        </r>
        <r>
          <rPr>
            <sz val="14"/>
            <color indexed="81"/>
            <rFont val="Century Gothic"/>
            <family val="2"/>
          </rPr>
          <t xml:space="preserve"> Homeland Security Exercise, Evaluation and Training Programs
</t>
        </r>
        <r>
          <rPr>
            <b/>
            <sz val="14"/>
            <color indexed="81"/>
            <rFont val="Century Gothic"/>
            <family val="2"/>
          </rPr>
          <t xml:space="preserve">
F</t>
        </r>
        <r>
          <rPr>
            <b/>
            <u/>
            <sz val="14"/>
            <color indexed="81"/>
            <rFont val="Century Gothic"/>
            <family val="2"/>
          </rPr>
          <t>Y 2016:</t>
        </r>
        <r>
          <rPr>
            <b/>
            <sz val="14"/>
            <color indexed="81"/>
            <rFont val="Century Gothic"/>
            <family val="2"/>
          </rPr>
          <t xml:space="preserve">
IJ #1:  </t>
        </r>
        <r>
          <rPr>
            <sz val="14"/>
            <color indexed="81"/>
            <rFont val="Century Gothic"/>
            <family val="2"/>
          </rPr>
          <t>Information Sharing, Collaboration Capabilities, and Law Enforcement Investigations</t>
        </r>
        <r>
          <rPr>
            <b/>
            <sz val="14"/>
            <color indexed="81"/>
            <rFont val="Century Gothic"/>
            <family val="2"/>
          </rPr>
          <t xml:space="preserve">
IJ #2:  </t>
        </r>
        <r>
          <rPr>
            <sz val="14"/>
            <color indexed="81"/>
            <rFont val="Century Gothic"/>
            <family val="2"/>
          </rPr>
          <t>Protect Critical Infrastructure and Key Resources</t>
        </r>
        <r>
          <rPr>
            <b/>
            <sz val="14"/>
            <color indexed="81"/>
            <rFont val="Century Gothic"/>
            <family val="2"/>
          </rPr>
          <t xml:space="preserve">
IJ #3:  </t>
        </r>
        <r>
          <rPr>
            <sz val="14"/>
            <color indexed="81"/>
            <rFont val="Century Gothic"/>
            <family val="2"/>
          </rPr>
          <t>Enhance</t>
        </r>
        <r>
          <rPr>
            <b/>
            <sz val="14"/>
            <color indexed="81"/>
            <rFont val="Century Gothic"/>
            <family val="2"/>
          </rPr>
          <t xml:space="preserve"> </t>
        </r>
        <r>
          <rPr>
            <sz val="14"/>
            <color indexed="81"/>
            <rFont val="Century Gothic"/>
            <family val="2"/>
          </rPr>
          <t>Cybersecurity</t>
        </r>
        <r>
          <rPr>
            <b/>
            <sz val="14"/>
            <color indexed="81"/>
            <rFont val="Century Gothic"/>
            <family val="2"/>
          </rPr>
          <t xml:space="preserve">
IJ #4: </t>
        </r>
        <r>
          <rPr>
            <sz val="14"/>
            <color indexed="81"/>
            <rFont val="Century Gothic"/>
            <family val="2"/>
          </rPr>
          <t xml:space="preserve"> Strengthen Communications Capabilities</t>
        </r>
        <r>
          <rPr>
            <b/>
            <sz val="14"/>
            <color indexed="81"/>
            <rFont val="Century Gothic"/>
            <family val="2"/>
          </rPr>
          <t xml:space="preserve">
IJ #5:  </t>
        </r>
        <r>
          <rPr>
            <sz val="14"/>
            <color indexed="81"/>
            <rFont val="Century Gothic"/>
            <family val="2"/>
          </rPr>
          <t>Enhance Medical and Public Health Preparedness</t>
        </r>
        <r>
          <rPr>
            <b/>
            <sz val="14"/>
            <color indexed="81"/>
            <rFont val="Century Gothic"/>
            <family val="2"/>
          </rPr>
          <t xml:space="preserve">
IJ #6:  </t>
        </r>
        <r>
          <rPr>
            <sz val="14"/>
            <color indexed="81"/>
            <rFont val="Century Gothic"/>
            <family val="2"/>
          </rPr>
          <t>Countering Homegrown Violent Extremism</t>
        </r>
        <r>
          <rPr>
            <b/>
            <sz val="14"/>
            <color indexed="81"/>
            <rFont val="Century Gothic"/>
            <family val="2"/>
          </rPr>
          <t xml:space="preserve">
IJ #7:  </t>
        </r>
        <r>
          <rPr>
            <sz val="14"/>
            <color indexed="81"/>
            <rFont val="Century Gothic"/>
            <family val="2"/>
          </rPr>
          <t>Enhance Community Resilience</t>
        </r>
        <r>
          <rPr>
            <b/>
            <sz val="14"/>
            <color indexed="81"/>
            <rFont val="Century Gothic"/>
            <family val="2"/>
          </rPr>
          <t xml:space="preserve">
IJ #8:  </t>
        </r>
        <r>
          <rPr>
            <sz val="14"/>
            <color indexed="81"/>
            <rFont val="Century Gothic"/>
            <family val="2"/>
          </rPr>
          <t>Strengthen Food and Agriculture Security</t>
        </r>
        <r>
          <rPr>
            <b/>
            <sz val="14"/>
            <color indexed="81"/>
            <rFont val="Century Gothic"/>
            <family val="2"/>
          </rPr>
          <t xml:space="preserve">
IJ #9: </t>
        </r>
        <r>
          <rPr>
            <sz val="14"/>
            <color indexed="81"/>
            <rFont val="Century Gothic"/>
            <family val="2"/>
          </rPr>
          <t xml:space="preserve"> Enhance Catastrophic Incident Planning, Response &amp; Recovery Capabilities</t>
        </r>
        <r>
          <rPr>
            <b/>
            <sz val="14"/>
            <color indexed="81"/>
            <rFont val="Century Gothic"/>
            <family val="2"/>
          </rPr>
          <t xml:space="preserve">
IJ #10:  </t>
        </r>
        <r>
          <rPr>
            <sz val="14"/>
            <color indexed="81"/>
            <rFont val="Century Gothic"/>
            <family val="2"/>
          </rPr>
          <t xml:space="preserve">Homeland Security Exercise, Evaluation and Training Programs
</t>
        </r>
        <r>
          <rPr>
            <b/>
            <u/>
            <sz val="14"/>
            <color indexed="81"/>
            <rFont val="Century Gothic"/>
            <family val="2"/>
          </rPr>
          <t>FY 2015:</t>
        </r>
        <r>
          <rPr>
            <b/>
            <sz val="14"/>
            <color indexed="81"/>
            <rFont val="Century Gothic"/>
            <family val="2"/>
          </rPr>
          <t xml:space="preserve">
IJ #1: </t>
        </r>
        <r>
          <rPr>
            <sz val="14"/>
            <color indexed="81"/>
            <rFont val="Century Gothic"/>
            <family val="2"/>
          </rPr>
          <t xml:space="preserve"> Information Sharing, Collaboration Capabilities, and Law Enforcement Investigations</t>
        </r>
        <r>
          <rPr>
            <b/>
            <sz val="14"/>
            <color indexed="81"/>
            <rFont val="Century Gothic"/>
            <family val="2"/>
          </rPr>
          <t xml:space="preserve">
IJ #2:  </t>
        </r>
        <r>
          <rPr>
            <sz val="14"/>
            <color indexed="81"/>
            <rFont val="Century Gothic"/>
            <family val="2"/>
          </rPr>
          <t>Enhance Critical Infrastructure Protection</t>
        </r>
        <r>
          <rPr>
            <b/>
            <sz val="14"/>
            <color indexed="81"/>
            <rFont val="Century Gothic"/>
            <family val="2"/>
          </rPr>
          <t xml:space="preserve">
IJ #3:  </t>
        </r>
        <r>
          <rPr>
            <sz val="14"/>
            <color indexed="81"/>
            <rFont val="Century Gothic"/>
            <family val="2"/>
          </rPr>
          <t>Strengthen Communications Capabilities</t>
        </r>
        <r>
          <rPr>
            <b/>
            <sz val="14"/>
            <color indexed="81"/>
            <rFont val="Century Gothic"/>
            <family val="2"/>
          </rPr>
          <t xml:space="preserve">
IJ #4:  </t>
        </r>
        <r>
          <rPr>
            <sz val="14"/>
            <color indexed="81"/>
            <rFont val="Century Gothic"/>
            <family val="2"/>
          </rPr>
          <t>Enhance Community Resilience</t>
        </r>
        <r>
          <rPr>
            <b/>
            <sz val="14"/>
            <color indexed="81"/>
            <rFont val="Century Gothic"/>
            <family val="2"/>
          </rPr>
          <t xml:space="preserve">
IJ #5:  </t>
        </r>
        <r>
          <rPr>
            <sz val="14"/>
            <color indexed="81"/>
            <rFont val="Century Gothic"/>
            <family val="2"/>
          </rPr>
          <t>Enhance Catastrophic Incident Planning, Response &amp; Recovery</t>
        </r>
        <r>
          <rPr>
            <b/>
            <sz val="14"/>
            <color indexed="81"/>
            <rFont val="Century Gothic"/>
            <family val="2"/>
          </rPr>
          <t xml:space="preserve">
IJ #6:  </t>
        </r>
        <r>
          <rPr>
            <sz val="14"/>
            <color indexed="81"/>
            <rFont val="Century Gothic"/>
            <family val="2"/>
          </rPr>
          <t>Enhance Medical and Public Health Preparedness</t>
        </r>
        <r>
          <rPr>
            <b/>
            <sz val="14"/>
            <color indexed="81"/>
            <rFont val="Century Gothic"/>
            <family val="2"/>
          </rPr>
          <t xml:space="preserve">
IJ #7:  </t>
        </r>
        <r>
          <rPr>
            <sz val="14"/>
            <color indexed="81"/>
            <rFont val="Century Gothic"/>
            <family val="2"/>
          </rPr>
          <t>Strengthen Food and Agriculture Preparedness</t>
        </r>
        <r>
          <rPr>
            <b/>
            <sz val="14"/>
            <color indexed="81"/>
            <rFont val="Century Gothic"/>
            <family val="2"/>
          </rPr>
          <t xml:space="preserve">
IJ #8:  </t>
        </r>
        <r>
          <rPr>
            <sz val="14"/>
            <color indexed="81"/>
            <rFont val="Century Gothic"/>
            <family val="2"/>
          </rPr>
          <t>Homeland Security Exercise, Evaluation and Training Programs</t>
        </r>
        <r>
          <rPr>
            <sz val="10.5"/>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s>
  <commentList>
    <comment ref="D10" authorId="0" shapeId="0" xr:uid="{00000000-0006-0000-06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1" shapeId="0" xr:uid="{00000000-0006-0000-06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1" shapeId="0" xr:uid="{00000000-0006-0000-0600-000003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 ref="H10" authorId="1" shapeId="0" xr:uid="{00000000-0006-0000-0600-000004000000}">
      <text>
        <r>
          <rPr>
            <b/>
            <u/>
            <sz val="16"/>
            <color indexed="81"/>
            <rFont val="Century Gothic"/>
            <family val="2"/>
          </rPr>
          <t>Final Product</t>
        </r>
        <r>
          <rPr>
            <b/>
            <sz val="14"/>
            <color indexed="81"/>
            <rFont val="Century Gothic"/>
            <family val="2"/>
          </rPr>
          <t>:</t>
        </r>
        <r>
          <rPr>
            <sz val="14"/>
            <color indexed="81"/>
            <rFont val="Century Gothic"/>
            <family val="2"/>
          </rPr>
          <t xml:space="preserve">
Please briefly describe the final product of this planning activity. Refer to your Program Representative for possible examples of final products.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Cal EMA</author>
  </authors>
  <commentList>
    <comment ref="D10" authorId="0" shapeId="0" xr:uid="{00000000-0006-0000-07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1" shapeId="0" xr:uid="{00000000-0006-0000-07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2" shapeId="0" xr:uid="{00000000-0006-0000-0700-000003000000}">
      <text>
        <r>
          <rPr>
            <b/>
            <u/>
            <sz val="16"/>
            <color indexed="81"/>
            <rFont val="Century Gothic"/>
            <family val="2"/>
          </rPr>
          <t>Expenditure Category</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B10" authorId="0" shapeId="0" xr:uid="{00000000-0006-0000-0800-000001000000}">
      <text>
        <r>
          <rPr>
            <b/>
            <u/>
            <sz val="18"/>
            <color indexed="81"/>
            <rFont val="Century Gothic"/>
            <family val="2"/>
          </rPr>
          <t>Equipment Description</t>
        </r>
        <r>
          <rPr>
            <b/>
            <sz val="18"/>
            <color indexed="81"/>
            <rFont val="Century Gothic"/>
            <family val="2"/>
          </rPr>
          <t xml:space="preserve">: </t>
        </r>
        <r>
          <rPr>
            <sz val="9"/>
            <color indexed="81"/>
            <rFont val="Century Gothic"/>
            <family val="2"/>
          </rPr>
          <t xml:space="preserve">
</t>
        </r>
        <r>
          <rPr>
            <sz val="16"/>
            <color indexed="81"/>
            <rFont val="Century Gothic"/>
            <family val="2"/>
          </rPr>
          <t>Briefly describe the equipment, including the quantity in parentheses.</t>
        </r>
        <r>
          <rPr>
            <sz val="9"/>
            <color indexed="81"/>
            <rFont val="Century Gothic"/>
            <family val="2"/>
          </rPr>
          <t xml:space="preserve">
</t>
        </r>
        <r>
          <rPr>
            <sz val="9"/>
            <color indexed="81"/>
            <rFont val="Tahoma"/>
            <family val="2"/>
          </rPr>
          <t xml:space="preserve">
</t>
        </r>
      </text>
    </comment>
    <comment ref="E10" authorId="1" shapeId="0" xr:uid="{00000000-0006-0000-08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F10" authorId="0" shapeId="0" xr:uid="{00000000-0006-0000-08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Mintra Chaipant</author>
    <author>Cal EMA</author>
    <author>LDavis</author>
    <author>Yoon, Charlie@CalOES</author>
    <author>Huy Tram</author>
  </authors>
  <commentList>
    <comment ref="A11" authorId="0" shapeId="0" xr:uid="{00000000-0006-0000-09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B11" authorId="1" shapeId="0" xr:uid="{00000000-0006-0000-0900-00000200000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C11" authorId="2" shapeId="0" xr:uid="{00000000-0006-0000-0900-000003000000}">
      <text>
        <r>
          <rPr>
            <b/>
            <u/>
            <sz val="16"/>
            <color indexed="81"/>
            <rFont val="Century Gothic"/>
            <family val="2"/>
          </rPr>
          <t>Course Name</t>
        </r>
        <r>
          <rPr>
            <b/>
            <sz val="16"/>
            <color indexed="81"/>
            <rFont val="Century Gothic"/>
            <family val="2"/>
          </rPr>
          <t>:</t>
        </r>
        <r>
          <rPr>
            <b/>
            <sz val="12"/>
            <color indexed="81"/>
            <rFont val="Century Gothic"/>
            <family val="2"/>
          </rPr>
          <t xml:space="preserve">
</t>
        </r>
        <r>
          <rPr>
            <sz val="12"/>
            <color indexed="81"/>
            <rFont val="Century Gothic"/>
            <family val="2"/>
          </rPr>
          <t>Please use a course name that communicates the project to those who are not familiar with your jurisdiction.  For example "The Baytown Project" does not communicate to a reader outside of your area or Approval Body</t>
        </r>
      </text>
    </comment>
    <comment ref="D11" authorId="3" shapeId="0" xr:uid="{00000000-0006-0000-0900-000004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1" authorId="4" shapeId="0" xr:uid="{00000000-0006-0000-0900-000005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4" shapeId="0" xr:uid="{00000000-0006-0000-0900-000006000000}">
      <text>
        <r>
          <rPr>
            <b/>
            <u/>
            <sz val="16"/>
            <color indexed="81"/>
            <rFont val="Century Gothic"/>
            <family val="2"/>
          </rPr>
          <t>Expenditure Category</t>
        </r>
        <r>
          <rPr>
            <b/>
            <sz val="16"/>
            <color indexed="81"/>
            <rFont val="Century Gothic"/>
            <family val="2"/>
          </rPr>
          <t>:</t>
        </r>
        <r>
          <rPr>
            <b/>
            <sz val="12"/>
            <color indexed="81"/>
            <rFont val="Century Gothic"/>
            <family val="2"/>
          </rPr>
          <t xml:space="preserve">
</t>
        </r>
        <r>
          <rPr>
            <sz val="12"/>
            <color indexed="81"/>
            <rFont val="Century Gothic"/>
            <family val="2"/>
          </rPr>
          <t xml:space="preserve">Select an option from the "Solution Area Sub-Category" drop down menu to display "Expenditure Category" options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Mintra Chaipant</author>
    <author>Cal EMA</author>
    <author>Yoon, Charlie@CalOES</author>
    <author>Huy Tram</author>
  </authors>
  <commentList>
    <comment ref="A10" authorId="0" shapeId="0" xr:uid="{00000000-0006-0000-0A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B10" authorId="1" shapeId="0" xr:uid="{00000000-0006-0000-0A00-00000200000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D10" authorId="2" shapeId="0" xr:uid="{00000000-0006-0000-0A00-000003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3" shapeId="0" xr:uid="{00000000-0006-0000-0A00-000004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3" shapeId="0" xr:uid="{00000000-0006-0000-0A00-000005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Select an option from the "Solution Area Sub-Category" drop down menu to display an "Expenditure Category" option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Huy Tram</author>
  </authors>
  <commentList>
    <comment ref="A10" authorId="0" shapeId="0" xr:uid="{00000000-0006-0000-0B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C10" authorId="1" shapeId="0" xr:uid="{00000000-0006-0000-0B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D10" authorId="2" shapeId="0" xr:uid="{00000000-0006-0000-0B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E10" authorId="1" shapeId="0" xr:uid="{00000000-0006-0000-0B00-000004000000}">
      <text>
        <r>
          <rPr>
            <b/>
            <sz val="16"/>
            <color indexed="81"/>
            <rFont val="Century Gothic"/>
            <family val="2"/>
          </rPr>
          <t>Solution Area Sub-Category</t>
        </r>
        <r>
          <rPr>
            <sz val="9"/>
            <color indexed="81"/>
            <rFont val="Tahoma"/>
            <family val="2"/>
          </rPr>
          <t xml:space="preserve">
</t>
        </r>
        <r>
          <rPr>
            <sz val="14"/>
            <color indexed="81"/>
            <rFont val="Century Gothic"/>
            <family val="2"/>
          </rPr>
          <t>This field will -auto-populate.</t>
        </r>
      </text>
    </comment>
    <comment ref="F10" authorId="1" shapeId="0" xr:uid="{00000000-0006-0000-0B00-000005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Huy Tram</author>
  </authors>
  <commentList>
    <comment ref="A10" authorId="0" shapeId="0" xr:uid="{00000000-0006-0000-0C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C10" authorId="1" shapeId="0" xr:uid="{00000000-0006-0000-0C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D10" authorId="2" shapeId="0" xr:uid="{00000000-0006-0000-0C00-000003000000}">
      <text>
        <r>
          <rPr>
            <b/>
            <sz val="16"/>
            <color indexed="81"/>
            <rFont val="Century Gothic"/>
            <family val="2"/>
          </rPr>
          <t>Solution Area Sub-Category</t>
        </r>
        <r>
          <rPr>
            <b/>
            <sz val="12"/>
            <color indexed="81"/>
            <rFont val="Century Gothic"/>
            <family val="2"/>
          </rPr>
          <t xml:space="preserve">
</t>
        </r>
        <r>
          <rPr>
            <b/>
            <sz val="14"/>
            <color indexed="81"/>
            <rFont val="Century Gothic"/>
            <family val="2"/>
          </rPr>
          <t xml:space="preserve">
</t>
        </r>
        <r>
          <rPr>
            <sz val="14"/>
            <color indexed="81"/>
            <rFont val="Century Gothic"/>
            <family val="2"/>
          </rPr>
          <t>This field will auto-populate.</t>
        </r>
      </text>
    </comment>
    <comment ref="E10" authorId="2" shapeId="0" xr:uid="{00000000-0006-0000-0C00-000004000000}">
      <text>
        <r>
          <rPr>
            <b/>
            <u/>
            <sz val="16"/>
            <color indexed="81"/>
            <rFont val="Century Gothic"/>
            <family val="2"/>
          </rPr>
          <t>ICR Rate</t>
        </r>
        <r>
          <rPr>
            <b/>
            <sz val="16"/>
            <color indexed="81"/>
            <rFont val="Century Gothic"/>
            <family val="2"/>
          </rPr>
          <t>:</t>
        </r>
        <r>
          <rPr>
            <b/>
            <sz val="12"/>
            <color indexed="81"/>
            <rFont val="Century Gothic"/>
            <family val="2"/>
          </rPr>
          <t xml:space="preserve">
</t>
        </r>
        <r>
          <rPr>
            <b/>
            <sz val="14"/>
            <color indexed="81"/>
            <rFont val="Century Gothic"/>
            <family val="2"/>
          </rPr>
          <t xml:space="preserve">
• 10% MTDC </t>
        </r>
        <r>
          <rPr>
            <sz val="14"/>
            <color indexed="81"/>
            <rFont val="Century Gothic"/>
            <family val="2"/>
          </rPr>
          <t xml:space="preserve">– The De Minimis Rate of MTDC
• </t>
        </r>
        <r>
          <rPr>
            <b/>
            <sz val="14"/>
            <color indexed="81"/>
            <rFont val="Century Gothic"/>
            <family val="2"/>
          </rPr>
          <t>S/W</t>
        </r>
        <r>
          <rPr>
            <sz val="14"/>
            <color indexed="81"/>
            <rFont val="Century Gothic"/>
            <family val="2"/>
          </rPr>
          <t xml:space="preserve"> - Salary and Wages
• </t>
        </r>
        <r>
          <rPr>
            <b/>
            <sz val="14"/>
            <color indexed="81"/>
            <rFont val="Century Gothic"/>
            <family val="2"/>
          </rPr>
          <t xml:space="preserve">SW&amp;B </t>
        </r>
        <r>
          <rPr>
            <sz val="14"/>
            <color indexed="81"/>
            <rFont val="Century Gothic"/>
            <family val="2"/>
          </rPr>
          <t xml:space="preserve">- Salary, Wages and Benefits
• </t>
        </r>
        <r>
          <rPr>
            <b/>
            <sz val="14"/>
            <color indexed="81"/>
            <rFont val="Century Gothic"/>
            <family val="2"/>
          </rPr>
          <t>TDC</t>
        </r>
        <r>
          <rPr>
            <sz val="14"/>
            <color indexed="81"/>
            <rFont val="Century Gothic"/>
            <family val="2"/>
          </rPr>
          <t xml:space="preserve"> -Total Direct Costs
• </t>
        </r>
        <r>
          <rPr>
            <b/>
            <sz val="14"/>
            <color indexed="81"/>
            <rFont val="Century Gothic"/>
            <family val="2"/>
          </rPr>
          <t xml:space="preserve">MTDC </t>
        </r>
        <r>
          <rPr>
            <sz val="14"/>
            <color indexed="81"/>
            <rFont val="Century Gothic"/>
            <family val="2"/>
          </rPr>
          <t xml:space="preserve">– Modified Total Direct Costs
• </t>
        </r>
        <r>
          <rPr>
            <b/>
            <sz val="14"/>
            <color indexed="81"/>
            <rFont val="Century Gothic"/>
            <family val="2"/>
          </rPr>
          <t>Other</t>
        </r>
        <r>
          <rPr>
            <sz val="14"/>
            <color indexed="81"/>
            <rFont val="Century Gothic"/>
            <family val="2"/>
          </rPr>
          <t xml:space="preserve"> - Another Base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s>
  <commentList>
    <comment ref="A11" authorId="0" shapeId="0" xr:uid="{00000000-0006-0000-0D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F11" authorId="1" shapeId="0" xr:uid="{00000000-0006-0000-0D00-000002000000}">
      <text>
        <r>
          <rPr>
            <b/>
            <u/>
            <sz val="16"/>
            <color indexed="81"/>
            <rFont val="Century Gothic"/>
            <family val="2"/>
          </rPr>
          <t>Solution Area Sub-Category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drop down menu to display an "Solution Area Sub-Category" options.</t>
        </r>
      </text>
    </comment>
    <comment ref="G11" authorId="1" shapeId="0" xr:uid="{00000000-0006-0000-0D00-000003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s>
  <commentList>
    <comment ref="D11" authorId="0" shapeId="0" xr:uid="{00000000-0006-0000-0E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1" authorId="1" shapeId="0" xr:uid="{00000000-0006-0000-0E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1" shapeId="0" xr:uid="{00000000-0006-0000-0E00-000003000000}">
      <text>
        <r>
          <rPr>
            <b/>
            <sz val="16"/>
            <color indexed="81"/>
            <rFont val="Century Gothic"/>
            <family val="2"/>
          </rPr>
          <t>Solution Area Sub-Category:</t>
        </r>
        <r>
          <rPr>
            <sz val="16"/>
            <color indexed="81"/>
            <rFont val="Century Gothic"/>
            <family val="2"/>
          </rPr>
          <t xml:space="preserve">
Select an option from the "Solution Area" drop down menu to display  "Solution Area Sub-Category" options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A11" authorId="0" shapeId="0" xr:uid="{00000000-0006-0000-0F00-000001000000}">
      <text>
        <r>
          <rPr>
            <b/>
            <u/>
            <sz val="12"/>
            <color indexed="81"/>
            <rFont val="Century Gothic"/>
            <family val="2"/>
          </rPr>
          <t>Project</t>
        </r>
        <r>
          <rPr>
            <b/>
            <sz val="12"/>
            <color indexed="81"/>
            <rFont val="Century Gothic"/>
            <family val="2"/>
          </rPr>
          <t>:</t>
        </r>
        <r>
          <rPr>
            <sz val="12"/>
            <color indexed="81"/>
            <rFont val="Century Gothic"/>
            <family val="2"/>
          </rPr>
          <t xml:space="preserve">
Use the pull down menu to enter the project letter.  Limited to 20 project (A-T)</t>
        </r>
        <r>
          <rPr>
            <sz val="9"/>
            <color indexed="81"/>
            <rFont val="Tahoma"/>
            <family val="2"/>
          </rPr>
          <t xml:space="preserve">
</t>
        </r>
      </text>
    </comment>
    <comment ref="D11" authorId="1" shapeId="0" xr:uid="{00000000-0006-0000-0F00-000002000000}">
      <text>
        <r>
          <rPr>
            <b/>
            <u/>
            <sz val="16"/>
            <color indexed="81"/>
            <rFont val="Century Gothic"/>
            <family val="2"/>
          </rPr>
          <t>Match Description</t>
        </r>
        <r>
          <rPr>
            <b/>
            <sz val="16"/>
            <color indexed="81"/>
            <rFont val="Century Gothic"/>
            <family val="2"/>
          </rPr>
          <t xml:space="preserve">
</t>
        </r>
        <r>
          <rPr>
            <sz val="13"/>
            <color indexed="81"/>
            <rFont val="Century Gothic"/>
            <family val="2"/>
          </rPr>
          <t>Provide a detailed description of the match for your project. Do not exceed 1,000 characters in any cell. Word Wrap feature will not function beyond 1,000 characters (including punctuation, spaces, etc.).</t>
        </r>
      </text>
    </comment>
    <comment ref="E11" authorId="0" shapeId="0" xr:uid="{00000000-0006-0000-0F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0" shapeId="0" xr:uid="{00000000-0006-0000-0F00-000004000000}">
      <text>
        <r>
          <rPr>
            <b/>
            <u/>
            <sz val="16"/>
            <color indexed="81"/>
            <rFont val="Century Gothic"/>
            <family val="2"/>
          </rPr>
          <t>Solution Area Sub-Category</t>
        </r>
        <r>
          <rPr>
            <b/>
            <sz val="16"/>
            <color indexed="81"/>
            <rFont val="Century Gothic"/>
            <family val="2"/>
          </rPr>
          <t>:</t>
        </r>
        <r>
          <rPr>
            <sz val="16"/>
            <color indexed="81"/>
            <rFont val="Century Gothic"/>
            <family val="2"/>
          </rPr>
          <t xml:space="preserve">
</t>
        </r>
        <r>
          <rPr>
            <sz val="13"/>
            <color indexed="81"/>
            <rFont val="Century Gothic"/>
            <family val="2"/>
          </rPr>
          <t xml:space="preserve">
Select an option from the "Solution Area" drop down menu to display a "Solution Area Sub-Category" option</t>
        </r>
      </text>
    </comment>
  </commentList>
</comments>
</file>

<file path=xl/sharedStrings.xml><?xml version="1.0" encoding="utf-8"?>
<sst xmlns="http://schemas.openxmlformats.org/spreadsheetml/2006/main" count="2664" uniqueCount="1429">
  <si>
    <t>Regional Catastrophic Preparedness Grant Program (RCPGP) COMPETITIVE</t>
  </si>
  <si>
    <t>Regional Catastrophic Preparedness Grant Program (RCPGP) NON-COMPETITIVE</t>
  </si>
  <si>
    <t>PROJECT LEDGER</t>
  </si>
  <si>
    <t>AUTHORIZED AGENT</t>
  </si>
  <si>
    <t>Transit Security Grant Program (TSGP)</t>
  </si>
  <si>
    <t>Buffer Zone Protection Program (BZPP)</t>
  </si>
  <si>
    <t>Statement of Certification-Approval Authority Body - BZPP</t>
  </si>
  <si>
    <t>this Grant Program and the Agency's application represents the needs for this Grant Program.</t>
  </si>
  <si>
    <t>Statement of Certification-Approval Authority Body - PROP 1B Intracity Transit</t>
  </si>
  <si>
    <t>Statement of Certification-Approval Authority Body - PROP 1B Heavy Rail Transit</t>
  </si>
  <si>
    <t>Date</t>
  </si>
  <si>
    <t>Employee</t>
  </si>
  <si>
    <t>Contractor</t>
  </si>
  <si>
    <t>Statement of Certification - Authorized Agent</t>
  </si>
  <si>
    <t>CCP</t>
  </si>
  <si>
    <t>Information Technology</t>
  </si>
  <si>
    <t>Enter the planning activity.</t>
  </si>
  <si>
    <t>Enter the title of the exercise activity.</t>
  </si>
  <si>
    <t>initial application</t>
  </si>
  <si>
    <t>modification</t>
  </si>
  <si>
    <t>advance</t>
  </si>
  <si>
    <t>California Port &amp; Maritime Security Grant Program (CPMSGP)</t>
  </si>
  <si>
    <t>Equipment</t>
  </si>
  <si>
    <t>New-In Use</t>
  </si>
  <si>
    <t>Equipment Inventory</t>
  </si>
  <si>
    <t>Enter the name of vendor from whom the equipment was purchased.</t>
  </si>
  <si>
    <t>Overtime for Information, Investigative, and Intelligence Sharing Activities</t>
  </si>
  <si>
    <t>Personal Protective Equipment</t>
  </si>
  <si>
    <t>Explosive Device Mitigation and Remediation Equipment</t>
  </si>
  <si>
    <t>CBRNE Search and Rescue Equipment</t>
  </si>
  <si>
    <t>Interoperable Communications Equipment</t>
  </si>
  <si>
    <t>Physical Security Enhancement Equipment</t>
  </si>
  <si>
    <t>Terrorism Incident Prevention Equipment</t>
  </si>
  <si>
    <t>CBRNE Logistical Support Equipment</t>
  </si>
  <si>
    <t>Ledger Type</t>
  </si>
  <si>
    <t>Enter the name of the project.</t>
  </si>
  <si>
    <t>Statement of Certification-Approval Authority Body - CPMSGP</t>
  </si>
  <si>
    <t>SOURCE_Discipline</t>
  </si>
  <si>
    <t>SOURCE_FundingSource</t>
  </si>
  <si>
    <t>SOURCE_SolutionAreaSubCategoryPlanning</t>
  </si>
  <si>
    <t>SOURCE_SolutionAreaSubCategoryTraining</t>
  </si>
  <si>
    <t>SOURCE_EquipmentCondition</t>
  </si>
  <si>
    <t>SOURCE_ExerciseType</t>
  </si>
  <si>
    <t>SOURCE_ExerciseRole</t>
  </si>
  <si>
    <t>Participate</t>
  </si>
  <si>
    <t>Evaluate</t>
  </si>
  <si>
    <t>Observe</t>
  </si>
  <si>
    <t>Produce</t>
  </si>
  <si>
    <t>Vendor</t>
  </si>
  <si>
    <t>Project Description</t>
  </si>
  <si>
    <t>Project Ledger</t>
  </si>
  <si>
    <t>Training Roster</t>
  </si>
  <si>
    <t>Exercise Roster</t>
  </si>
  <si>
    <t>Statement of Certification-Approval Authority Body - PROP 1B Waterborne Transit</t>
  </si>
  <si>
    <t>Operational Area's application represents the needs for the Operation Stonegarden Grant Program.</t>
  </si>
  <si>
    <t>Operation Stonegarden</t>
  </si>
  <si>
    <t>PROPOSITION 1B- Ports</t>
  </si>
  <si>
    <t>PROPOSITION 1B- Waterborne Transit</t>
  </si>
  <si>
    <t>PROPOSITION 1B- Intracity Transit</t>
  </si>
  <si>
    <t>PROPOSITION 1B- Heavy Rail Transit</t>
  </si>
  <si>
    <t>By signing below, I hereby certify that the Transit Agency's application represents the Approval Authority's consensus and needs for the Transit Security Grant Program.</t>
  </si>
  <si>
    <t xml:space="preserve">By signing below, I hereby certify I am the duly appointed Authorized Agent and have the authority to apply for the Proposition 1B Intracity Grant Program, and the City's </t>
  </si>
  <si>
    <t>OPSG</t>
  </si>
  <si>
    <t>Area's application represents the needs for the Buffer Zone Protection Program.</t>
  </si>
  <si>
    <t>Nonprofit Security Grant Program, and the organization's application represents the needs for the Nonprofit Security Grant Program.</t>
  </si>
  <si>
    <t>as described in the Governing Body Resolution, and the entity's application represents the needs for the Public Safety Interoperable Communications grant.</t>
  </si>
  <si>
    <t>Enter course name.</t>
  </si>
  <si>
    <t>Enter the date of when this exercise was conducted.</t>
  </si>
  <si>
    <t>Y</t>
  </si>
  <si>
    <t>Final Product</t>
  </si>
  <si>
    <t>By signing below, I hereby certify I am the duly appointed Authorized Agent and have the authority to apply for the _ , and the _ application represents the needs for the _.</t>
  </si>
  <si>
    <t>Administrator</t>
  </si>
  <si>
    <t>Analyst</t>
  </si>
  <si>
    <t>Condition and Disposition</t>
  </si>
  <si>
    <t>Initial Application</t>
  </si>
  <si>
    <t>CBRNE Reference Materials</t>
  </si>
  <si>
    <t>Agricultural Terrorism Prevention, Response and Mitigation Equipment</t>
  </si>
  <si>
    <t>Match Amount</t>
  </si>
  <si>
    <t>through</t>
  </si>
  <si>
    <t>Modification</t>
  </si>
  <si>
    <t>PROP1B</t>
  </si>
  <si>
    <t>M&amp;A Hiring Contractors/Consultants</t>
  </si>
  <si>
    <t xml:space="preserve">By signing below, I hereby certify I am the duly appointed Authorized Agent and have the authority to apply for the Proposition 1B Heavy Rail Grant Program, and the Transit </t>
  </si>
  <si>
    <t>Authority's application represents the needs for the Proposition 1B Heavy Rail Grant Program.</t>
  </si>
  <si>
    <t xml:space="preserve">By signing below, I hereby certify I am the duly appointed Authorized Agent and have the authority to apply for the Proposition 1B Waterborne Transit Grant Program, and </t>
  </si>
  <si>
    <t>and this port authority's application represents the needs for the California Port and Maritime Security Grant Program, as applicable.</t>
  </si>
  <si>
    <t>this Grant Program and the Operational Area's application represents the needs for this Grant Program.</t>
  </si>
  <si>
    <t>Coversheet</t>
  </si>
  <si>
    <t>Approval Authority &amp; POC Contact Information</t>
  </si>
  <si>
    <t>Grant Assurances</t>
  </si>
  <si>
    <t>Financial Management Forms Workbook</t>
  </si>
  <si>
    <t>Equipment Inventory – Ledger</t>
  </si>
  <si>
    <t>Grant Mgt Capacity/Roster</t>
  </si>
  <si>
    <t>Authorized Agent Signature</t>
  </si>
  <si>
    <t>SA</t>
  </si>
  <si>
    <t>the Waterborne Transit Authority's application represents the needs for the Proposition 1B Waterborne Transit Grant Program.</t>
  </si>
  <si>
    <t>New-Not In Use</t>
  </si>
  <si>
    <t>Used-In Use</t>
  </si>
  <si>
    <t>Used-Not In Use</t>
  </si>
  <si>
    <r>
      <t xml:space="preserve">The expenditure period for an Initial Application is the complete life of the grant. For example: </t>
    </r>
    <r>
      <rPr>
        <b/>
        <sz val="10"/>
        <rFont val="Tahoma"/>
        <family val="2"/>
      </rPr>
      <t>7/1/2008 - 6/31/09.</t>
    </r>
  </si>
  <si>
    <r>
      <t xml:space="preserve">Expenditure periods for Modifications are based on quarter dates. Subgrantees are limited to one Mod. Per Quarter. Example: </t>
    </r>
    <r>
      <rPr>
        <b/>
        <sz val="10"/>
        <rFont val="Tahoma"/>
        <family val="2"/>
      </rPr>
      <t>1/1/2009 - 3/31/2009</t>
    </r>
    <r>
      <rPr>
        <sz val="10"/>
        <rFont val="Tahoma"/>
        <family val="2"/>
      </rPr>
      <t xml:space="preserve"> or </t>
    </r>
    <r>
      <rPr>
        <b/>
        <sz val="10"/>
        <rFont val="Tahoma"/>
        <family val="2"/>
      </rPr>
      <t>9/1/2009 - 12/31/2009.</t>
    </r>
  </si>
  <si>
    <t>SOURCE_GrantManagementArea</t>
  </si>
  <si>
    <t>SOURCE_GrantManagementType</t>
  </si>
  <si>
    <t>-----ORGANIZATION-----</t>
  </si>
  <si>
    <t>-----PLANNING-----</t>
  </si>
  <si>
    <t>-----EQUIPMENT-----</t>
  </si>
  <si>
    <t>Formula Reset</t>
  </si>
  <si>
    <t>Signature of Authorized Agent</t>
  </si>
  <si>
    <t>Damaged</t>
  </si>
  <si>
    <t>STATE AGENCY</t>
  </si>
  <si>
    <t>URBAN AREA SECURITY INITIATIVE</t>
  </si>
  <si>
    <t xml:space="preserve">By signing below, I hereby certify I am the duly appointed Authorized Agent and have the authority to apply for the Buffer Zone Protection Program, and the Operational </t>
  </si>
  <si>
    <r>
      <t xml:space="preserve">Statement of Certification - </t>
    </r>
    <r>
      <rPr>
        <b/>
        <sz val="10"/>
        <color indexed="10"/>
        <rFont val="Tahoma"/>
        <family val="2"/>
      </rPr>
      <t>Non-Profit Authorized Agent</t>
    </r>
    <r>
      <rPr>
        <sz val="10"/>
        <color indexed="10"/>
        <rFont val="Tahoma"/>
        <family val="2"/>
      </rPr>
      <t xml:space="preserve"> - By signing below, I hereby certify I am the duly appointed Authorized Agent and have the authority to apply for </t>
    </r>
  </si>
  <si>
    <t>Grant Year</t>
  </si>
  <si>
    <t>SOURCE_FIPSMsg</t>
  </si>
  <si>
    <t>Enter manually here</t>
  </si>
  <si>
    <t>-----TRAINING-----</t>
  </si>
  <si>
    <t>-----M &amp; A-----</t>
  </si>
  <si>
    <t>-----EXERCISE-----</t>
  </si>
  <si>
    <t>SOURCE_SolutionAreaFull</t>
  </si>
  <si>
    <t>By signing below, I hereby certify I am the duly appointed Authorized Agent and have the authority to apply for the Operation Stonegarden Grant Program, and the</t>
  </si>
  <si>
    <t>Other Authorized Equipment</t>
  </si>
  <si>
    <t xml:space="preserve">By signing below, I hereby certify I am the duly appointed Authorized Agent and have the authority to apply for the Competitive Regional Catastrophic Preparedness </t>
  </si>
  <si>
    <t>Statement of Certification-Approval Authority Body - Operation Stonegarden</t>
  </si>
  <si>
    <t>APPLICATION FORMS- IJ</t>
  </si>
  <si>
    <t>Governing Body Resolution- Authorized Agent/MOU</t>
  </si>
  <si>
    <t>Project Descriptions</t>
  </si>
  <si>
    <t>Planning Roster- As needed/If Applicable</t>
  </si>
  <si>
    <t>NEPA</t>
  </si>
  <si>
    <t>Chemical Sector Buffer Zone Protection Plan (Chem-BZPP)</t>
  </si>
  <si>
    <t>Nonprofit Security Grant Program (NSGP)</t>
  </si>
  <si>
    <t>Public Safety Interoperable Communications (PSIC)</t>
  </si>
  <si>
    <t>Invoice Number</t>
  </si>
  <si>
    <t>Statement of Certification-Approval Authority Body - TSGP</t>
  </si>
  <si>
    <t>Statement of Certification-Approval Authority Body - CHEM BZPP</t>
  </si>
  <si>
    <t>Statement of Certification-Approval Authority Body - NSGP</t>
  </si>
  <si>
    <t>Statement of Certification-Approval Authority Body - PSIC</t>
  </si>
  <si>
    <t>RCPGP-C</t>
  </si>
  <si>
    <t>RCPGP-NC</t>
  </si>
  <si>
    <t xml:space="preserve">Grant Program, and the urban area's application represents the needs for the Regional Catastrophic Preparedness Grant Program. </t>
  </si>
  <si>
    <t>Statement of Certification-Approval Authority Body - RCPGP COMP.</t>
  </si>
  <si>
    <t>Hiring of Full or Part-Time Staff</t>
  </si>
  <si>
    <t>All Other M&amp;A Expenses</t>
  </si>
  <si>
    <t>EMG</t>
  </si>
  <si>
    <t>UASI</t>
  </si>
  <si>
    <t>TSGP</t>
  </si>
  <si>
    <t>BZPP</t>
  </si>
  <si>
    <t>Exercise Title</t>
  </si>
  <si>
    <t>Date of Exercise</t>
  </si>
  <si>
    <t>Workshop</t>
  </si>
  <si>
    <t>Seminar</t>
  </si>
  <si>
    <t>Tabletop</t>
  </si>
  <si>
    <t>Functional</t>
  </si>
  <si>
    <t>Full Scale</t>
  </si>
  <si>
    <t>Develop</t>
  </si>
  <si>
    <t>Control</t>
  </si>
  <si>
    <t>TSGPF</t>
  </si>
  <si>
    <t>IEC</t>
  </si>
  <si>
    <t>NSGP</t>
  </si>
  <si>
    <t>RTTAC</t>
  </si>
  <si>
    <t>Title</t>
  </si>
  <si>
    <t>Management</t>
  </si>
  <si>
    <t>Supervisor</t>
  </si>
  <si>
    <t>Support Staff</t>
  </si>
  <si>
    <t>Subject Matter Expert</t>
  </si>
  <si>
    <t>Clerical</t>
  </si>
  <si>
    <t>Instructor</t>
  </si>
  <si>
    <t>Accountant</t>
  </si>
  <si>
    <t>Bookkeeper</t>
  </si>
  <si>
    <t>Grant Administration</t>
  </si>
  <si>
    <t>Grant Management</t>
  </si>
  <si>
    <t xml:space="preserve">Fiscal </t>
  </si>
  <si>
    <t>Recordkeeping</t>
  </si>
  <si>
    <t>Monitoring - Audits</t>
  </si>
  <si>
    <t>Training</t>
  </si>
  <si>
    <t>Exercise</t>
  </si>
  <si>
    <t>Logistics</t>
  </si>
  <si>
    <t>Metropolitan Medical Response System (MMRS)</t>
  </si>
  <si>
    <t>Date:</t>
  </si>
  <si>
    <t>OPERATIONAL AREA</t>
  </si>
  <si>
    <t xml:space="preserve">By signing below, I hereby certify I am the duly appointed Authorized Agent and have the authority to apply for the Public Safety Interoperable Communications grant </t>
  </si>
  <si>
    <t xml:space="preserve">By signing below, I hereby certify I am the duly appointed Authorized Agent and have the authority to apply for the California Port and Maritime Security Grant Program, </t>
  </si>
  <si>
    <t xml:space="preserve">By signing below, I hereby certify that the Operational Area's application represents the Approval Authority's consensus on the Operational Area's Homeland Security </t>
  </si>
  <si>
    <t xml:space="preserve">By signing below, I hereby certify that the Operational Area's application represents the Approval Authority's consensus on the Operational Area's Homeland </t>
  </si>
  <si>
    <t>Organization</t>
  </si>
  <si>
    <t>Amount This Request</t>
  </si>
  <si>
    <t>Total Approved</t>
  </si>
  <si>
    <t>Project</t>
  </si>
  <si>
    <t>Plan</t>
  </si>
  <si>
    <t>Equip</t>
  </si>
  <si>
    <t>SHSGP</t>
  </si>
  <si>
    <t>CBRNE Aviation Equipment</t>
  </si>
  <si>
    <t>Train</t>
  </si>
  <si>
    <t>Backfill</t>
  </si>
  <si>
    <t>Overtime</t>
  </si>
  <si>
    <t>Funding Source</t>
  </si>
  <si>
    <t>Remaining Balance</t>
  </si>
  <si>
    <t>Deployed Location</t>
  </si>
  <si>
    <t>Course Name</t>
  </si>
  <si>
    <t>MMRS</t>
  </si>
  <si>
    <t>N</t>
  </si>
  <si>
    <t>Org</t>
  </si>
  <si>
    <t>Exerc</t>
  </si>
  <si>
    <t>M &amp; A</t>
  </si>
  <si>
    <t>Develop, Coordinate, Implement or Evaluate Programs, Groups, Councils or Teams</t>
  </si>
  <si>
    <t>Develop and Enhance Plans and Protocols</t>
  </si>
  <si>
    <t>Develop or Conduct Assessments</t>
  </si>
  <si>
    <t>Orange Alert Costs</t>
  </si>
  <si>
    <t>this Grant Program and the Non-Profit's application represents the needs for this Grant Program.</t>
  </si>
  <si>
    <t>Enter the equipment's current location.</t>
  </si>
  <si>
    <r>
      <t xml:space="preserve">Expenditure period is based on Subgrantee reimbursement cycle and may differ. Limited to one cash request per month. Examples: </t>
    </r>
    <r>
      <rPr>
        <b/>
        <sz val="10"/>
        <rFont val="Tahoma"/>
        <family val="2"/>
      </rPr>
      <t>1/1/2009 - 1/31/2009</t>
    </r>
    <r>
      <rPr>
        <sz val="10"/>
        <rFont val="Tahoma"/>
        <family val="2"/>
      </rPr>
      <t xml:space="preserve"> or </t>
    </r>
    <r>
      <rPr>
        <b/>
        <sz val="10"/>
        <rFont val="Tahoma"/>
        <family val="2"/>
      </rPr>
      <t>2/1/2009 - 4/30/2009.</t>
    </r>
  </si>
  <si>
    <t>---EXERCISE---</t>
  </si>
  <si>
    <t>Travel</t>
  </si>
  <si>
    <t>application represents the needs for the Proposition 1B Intracity Grant Program.</t>
  </si>
  <si>
    <t xml:space="preserve">By signing below, I hereby certify I am the duly appointed Authorized Agent and have the authority to apply for the Proposition 1B Port Security Grant Program, and the </t>
  </si>
  <si>
    <t>Port Authority's application represents the needs for the Proposition 1B Port Security Grant Program.</t>
  </si>
  <si>
    <t>OA</t>
  </si>
  <si>
    <t>this Grant Program and the UASI's application represents the needs for this Grant Program.</t>
  </si>
  <si>
    <t>ID Tag Number</t>
  </si>
  <si>
    <t>Planning Roster</t>
  </si>
  <si>
    <t>Enter the date that this equipment was acquired from vendor.</t>
  </si>
  <si>
    <t>Feedback Number</t>
  </si>
  <si>
    <t>Planning Activity</t>
  </si>
  <si>
    <t>Planning</t>
  </si>
  <si>
    <t>Exercise Consultant</t>
  </si>
  <si>
    <t>Advance</t>
  </si>
  <si>
    <t>Intervention Equipment</t>
  </si>
  <si>
    <t>SOURCE_SolutionAreaSubCategoryExercise</t>
  </si>
  <si>
    <t>Equipment Roster</t>
  </si>
  <si>
    <t>All Ledgers</t>
  </si>
  <si>
    <t>SOURCE_SolutionAreaSubCategoryProjectLedger</t>
  </si>
  <si>
    <t>SOURCE_SolutionArea</t>
  </si>
  <si>
    <t>SOURCE_GrantManagementTitle</t>
  </si>
  <si>
    <t>Grant Management Roster</t>
  </si>
  <si>
    <t>Governing Body Resolution (Certified)</t>
  </si>
  <si>
    <t>FMFW- Application Cover Sheet</t>
  </si>
  <si>
    <t>FMFW- Grant Management Roster</t>
  </si>
  <si>
    <t>FMFW- Project Description</t>
  </si>
  <si>
    <t>FMFW- Project Ledger</t>
  </si>
  <si>
    <t>FMFW- Equipment Inventory Ledger</t>
  </si>
  <si>
    <t>FMFW- Training Roster</t>
  </si>
  <si>
    <t>FMFW- Exercise Roster</t>
  </si>
  <si>
    <t>FMFW- Planning Roster</t>
  </si>
  <si>
    <t>FMFW- Authorized Agent Form</t>
  </si>
  <si>
    <t>Narrative Attachments- TLO Roster</t>
  </si>
  <si>
    <t>Narrative Attachments- CAL JRIES Access</t>
  </si>
  <si>
    <t>Narrative Attachments- 25% Law Enforcement</t>
  </si>
  <si>
    <t>Narrative Attachments- Training w/AAR/Exercise Detail</t>
  </si>
  <si>
    <t>Narrative Attachments- Special Needs Populations</t>
  </si>
  <si>
    <t>Signature Authority</t>
  </si>
  <si>
    <t>Signature Authority- Authorized Agent</t>
  </si>
  <si>
    <t>Project Narrative Form</t>
  </si>
  <si>
    <t>Grant Assurances (Signed Originals)</t>
  </si>
  <si>
    <t>501(3)c</t>
  </si>
  <si>
    <t>STD 204</t>
  </si>
  <si>
    <t>Resolution</t>
  </si>
  <si>
    <t>FMFW- Cover Sheet</t>
  </si>
  <si>
    <t>TRANSIT AGENCY</t>
  </si>
  <si>
    <t>NON-PROFIT</t>
  </si>
  <si>
    <t>+/-</t>
  </si>
  <si>
    <t>Today's  Date:</t>
  </si>
  <si>
    <t>Security Grant Program needs for the State Homeland Security Grant Program, and Metropolitan Medical Response System.</t>
  </si>
  <si>
    <t>Statement of Certification-Approval Authority Body - PROP 1B Ports</t>
  </si>
  <si>
    <r>
      <t xml:space="preserve">Statement of Certification - </t>
    </r>
    <r>
      <rPr>
        <b/>
        <sz val="10"/>
        <color indexed="10"/>
        <rFont val="Tahoma"/>
        <family val="2"/>
      </rPr>
      <t>County Authorized Agent</t>
    </r>
    <r>
      <rPr>
        <sz val="10"/>
        <color indexed="10"/>
        <rFont val="Tahoma"/>
        <family val="2"/>
      </rPr>
      <t xml:space="preserve"> - By signing below, I hereby certify I am the duly appointed Authorized Agent and have the authority to apply for </t>
    </r>
  </si>
  <si>
    <t>and the Operational Area's application represents the needs for the Chemical Sector Buffer Zone Protection Program.</t>
  </si>
  <si>
    <t xml:space="preserve">By signing below, I hereby certify I am the duly appointed Authorized Agent and have the authority to apply for the Chemical Sector Buffer Zone Protection Program, </t>
  </si>
  <si>
    <t>By signing below, I hereby certify I am the duly appointed Authorized Agent as described in the Governing Body Resolution and have the authority to apply for the</t>
  </si>
  <si>
    <r>
      <t xml:space="preserve">Statement of Certification - </t>
    </r>
    <r>
      <rPr>
        <b/>
        <sz val="10"/>
        <color indexed="10"/>
        <rFont val="Tahoma"/>
        <family val="2"/>
      </rPr>
      <t>State Agency Authorized Agent</t>
    </r>
    <r>
      <rPr>
        <sz val="10"/>
        <color indexed="10"/>
        <rFont val="Tahoma"/>
        <family val="2"/>
      </rPr>
      <t xml:space="preserve"> - By signing below, I hereby certify I am the duly appointed Authorized Agent and have the authority to apply for </t>
    </r>
  </si>
  <si>
    <t>TA</t>
  </si>
  <si>
    <r>
      <t xml:space="preserve">Statement of Certification - </t>
    </r>
    <r>
      <rPr>
        <b/>
        <sz val="10"/>
        <color indexed="10"/>
        <rFont val="Tahoma"/>
        <family val="2"/>
      </rPr>
      <t>Transit Agency Authorized Agent</t>
    </r>
    <r>
      <rPr>
        <sz val="10"/>
        <color indexed="10"/>
        <rFont val="Tahoma"/>
        <family val="2"/>
      </rPr>
      <t xml:space="preserve"> - By signing below, I hereby certify I am the duly appointed Authorized Agent and have the authority to apply for </t>
    </r>
  </si>
  <si>
    <t>Statement of Certification-Approval Authority Body - RCPGP NON-Comp.</t>
  </si>
  <si>
    <t xml:space="preserve">By signing below, I hereby certify I am the duly appointed Authorized Agent and have the authority to apply for the Non-Competitive Regional Catastrophic Preparedness </t>
  </si>
  <si>
    <t>Solution Area</t>
  </si>
  <si>
    <t>Solution Area Sub-Category</t>
  </si>
  <si>
    <t>Discipline</t>
  </si>
  <si>
    <t>AEL#</t>
  </si>
  <si>
    <t>Hold Trigger</t>
  </si>
  <si>
    <t>Approval Date</t>
  </si>
  <si>
    <t>Statement of Certification-Approval Authority Body - HSGP and MMRS</t>
  </si>
  <si>
    <t>Homeland Security Grant Program (HSGP)</t>
  </si>
  <si>
    <t>Grant Program needs for the Homeland Security Grant Program.</t>
  </si>
  <si>
    <t>Statement of Certification-Approval Authority Body - HSGP only</t>
  </si>
  <si>
    <t>Non-Profit</t>
  </si>
  <si>
    <r>
      <t xml:space="preserve">Statement of Certification - </t>
    </r>
    <r>
      <rPr>
        <b/>
        <sz val="10"/>
        <color indexed="10"/>
        <rFont val="Tahoma"/>
        <family val="2"/>
      </rPr>
      <t>UASI Authorized Agent</t>
    </r>
    <r>
      <rPr>
        <sz val="10"/>
        <color indexed="10"/>
        <rFont val="Tahoma"/>
        <family val="2"/>
      </rPr>
      <t xml:space="preserve"> - By signing below, I hereby certify I am the duly appointed Authorized Agent and have the authority to apply for </t>
    </r>
  </si>
  <si>
    <t>SOURCE_EquipmentSolutionAreaSubCategoryProjectLedger</t>
  </si>
  <si>
    <t>SOURCE_ExerciseType2</t>
  </si>
  <si>
    <t>FMFW- Authorized Agent Sheet</t>
  </si>
  <si>
    <t>Narrative Attachments- 25% Law Enforcement - Minimum</t>
  </si>
  <si>
    <t>Narrative Attachements- 5% M &amp; A Cap</t>
  </si>
  <si>
    <t>Narrative Attachements- 50% Personnel Cap (UASI &amp; SHSP only)</t>
  </si>
  <si>
    <t>Authorized Agent(s) Information Form</t>
  </si>
  <si>
    <t>EOC</t>
  </si>
  <si>
    <t>EHP</t>
  </si>
  <si>
    <t>SOURCE_EquipmentHoldTrigger</t>
  </si>
  <si>
    <t>Identified Host</t>
  </si>
  <si>
    <t>If you are not the host, please identify who is the host. For further guidance, please refer to your Program Representative.</t>
  </si>
  <si>
    <t>Training Activity</t>
  </si>
  <si>
    <t>CBRNE Prevention and Response Watercraft</t>
  </si>
  <si>
    <t>Power</t>
  </si>
  <si>
    <t>Hiring of new staff/contractors for info/intel anaysis and sharing/fusion center activites</t>
  </si>
  <si>
    <t xml:space="preserve">Cyber Security Enhancement Equipment </t>
  </si>
  <si>
    <t xml:space="preserve">Detection </t>
  </si>
  <si>
    <t>Decontamination</t>
  </si>
  <si>
    <t xml:space="preserve">Medical </t>
  </si>
  <si>
    <t>Training Counsultant</t>
  </si>
  <si>
    <t>Desgin/Develop/Conduct/Evaluate</t>
  </si>
  <si>
    <t xml:space="preserve">Training Equipment </t>
  </si>
  <si>
    <t>Design/Develop/Conduct/Evaluate</t>
  </si>
  <si>
    <t>Supplies/Materials</t>
  </si>
  <si>
    <t>Exercise Equipment</t>
  </si>
  <si>
    <t>Classroom</t>
  </si>
  <si>
    <t xml:space="preserve">SOURCE_TrainingActivity </t>
  </si>
  <si>
    <t>Field-Based Attendee</t>
  </si>
  <si>
    <t>Field-Based Host</t>
  </si>
  <si>
    <t>PSIC</t>
  </si>
  <si>
    <t xml:space="preserve">Inspection and Screening Equipment </t>
  </si>
  <si>
    <t xml:space="preserve">Please identify your training activity from the drop-down list. </t>
  </si>
  <si>
    <t>Enter the approval date.</t>
  </si>
  <si>
    <t>to</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</si>
  <si>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</si>
  <si>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</si>
  <si>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</si>
  <si>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</si>
  <si>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</si>
  <si>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</si>
  <si>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</si>
  <si>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</si>
  <si>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Enter the 9-digit Federal Employer Identification Number for the Implementing Agency.</t>
  </si>
  <si>
    <t>Phone</t>
  </si>
  <si>
    <t>Email</t>
  </si>
  <si>
    <t>Authorized Agent's Name</t>
  </si>
  <si>
    <t>Mailing Address</t>
  </si>
  <si>
    <t>City</t>
  </si>
  <si>
    <t>State</t>
  </si>
  <si>
    <t>Zip</t>
  </si>
  <si>
    <t>Contact's Name</t>
  </si>
  <si>
    <t>EMPG</t>
  </si>
  <si>
    <t>source_CFDA</t>
  </si>
  <si>
    <t>97.042 EMPG</t>
  </si>
  <si>
    <t>RCASP</t>
  </si>
  <si>
    <t>WCMP</t>
  </si>
  <si>
    <t xml:space="preserve">EMPG/EOC-Construction &amp; Renovation </t>
  </si>
  <si>
    <t xml:space="preserve">EMPG-Maintenance &amp; Sustainment </t>
  </si>
  <si>
    <t>EMPG-Passthrough to Local</t>
  </si>
  <si>
    <t>EOC-Ensuring EOC continuity of operations</t>
  </si>
  <si>
    <t>EOC-Analyzing constructed/renovated space to support design/implementation of protection systems</t>
  </si>
  <si>
    <t>EMPG-Public education and awareness</t>
  </si>
  <si>
    <t>EMPG-Supply preparation</t>
  </si>
  <si>
    <t>EMPG-Other emergency management related planning activities</t>
  </si>
  <si>
    <t>EMPG-Implementation of HSEEP</t>
  </si>
  <si>
    <t>EMPG-Other items</t>
  </si>
  <si>
    <t>EMPG-Operations</t>
  </si>
  <si>
    <t>EMPG-Staffing</t>
  </si>
  <si>
    <t>EMPG-Day to day activities that support emergency management</t>
  </si>
  <si>
    <t>-----PASSTHROUGH TO LOCAL-----</t>
  </si>
  <si>
    <t>EMPG-Funds being passed through to cities and/or political entities</t>
  </si>
  <si>
    <t>-----CONSTRUCTION &amp; RENOVATION-----</t>
  </si>
  <si>
    <t>EMPG/EOC-Construction</t>
  </si>
  <si>
    <t>EMPG/EOC-Renovation</t>
  </si>
  <si>
    <t>-----MAINTENANCE &amp; SUSTAINMENT-----</t>
  </si>
  <si>
    <t>EMPG-Maintenance Contracts &amp; Warranties</t>
  </si>
  <si>
    <t>EMPG-Upgrades</t>
  </si>
  <si>
    <t>EMPG-User fees</t>
  </si>
  <si>
    <t>EMPG-Certification/Recertification of instructors</t>
  </si>
  <si>
    <t>EMPG-Other emergency management related training activities</t>
  </si>
  <si>
    <t>EMPG-Repair &amp; Replacement Costs</t>
  </si>
  <si>
    <t>MATCH</t>
  </si>
  <si>
    <t>Detail</t>
  </si>
  <si>
    <t>Organization Roster</t>
  </si>
  <si>
    <t>SOURCE_SolutionAreaSubCategoryOrganization</t>
  </si>
  <si>
    <t>Select YES or NO from the drop-down list.</t>
  </si>
  <si>
    <t>Enter the organizational activity.</t>
  </si>
  <si>
    <t>Select a Detail option from the drop-down list.</t>
  </si>
  <si>
    <t>source_FundSource</t>
  </si>
  <si>
    <t>Total # Trainee(s)</t>
  </si>
  <si>
    <t>EMPG-Development of THIRA</t>
  </si>
  <si>
    <t>EMPG-Critical emergency supplies</t>
  </si>
  <si>
    <t>EMPG-Public-Private sector partnerships</t>
  </si>
  <si>
    <t>EMPG-Community-based planning to advance "Whole Community" security and emergency management</t>
  </si>
  <si>
    <t>Type of Match</t>
  </si>
  <si>
    <t>Total Match Expended</t>
  </si>
  <si>
    <t>Match Roster</t>
  </si>
  <si>
    <t>Cash Match</t>
  </si>
  <si>
    <t>M_A</t>
  </si>
  <si>
    <t>M&amp;A</t>
  </si>
  <si>
    <t>EXERCISE</t>
  </si>
  <si>
    <t>PROP 1B</t>
  </si>
  <si>
    <t>In-kind Match</t>
  </si>
  <si>
    <t>source_fundingsourcecfda</t>
  </si>
  <si>
    <t>Total Project Hours</t>
  </si>
  <si>
    <t>Total Cost Charged to Grant</t>
  </si>
  <si>
    <t>Expenditure Category</t>
  </si>
  <si>
    <t>Period of Expenditure</t>
  </si>
  <si>
    <t>Activity</t>
  </si>
  <si>
    <t>Info_Intel_analysis_and_sharing_fusion_center_activities</t>
  </si>
  <si>
    <t>Public_Private_Partnership</t>
  </si>
  <si>
    <t>Contractors</t>
  </si>
  <si>
    <t xml:space="preserve">Contractors </t>
  </si>
  <si>
    <t>Outreach</t>
  </si>
  <si>
    <t>Conferences</t>
  </si>
  <si>
    <t>Staff Expenses</t>
  </si>
  <si>
    <t>Staff_Expenses</t>
  </si>
  <si>
    <t>Supplies</t>
  </si>
  <si>
    <t>Consultants</t>
  </si>
  <si>
    <t>Staff Salaries</t>
  </si>
  <si>
    <t>Supplies_Materials_Production_Costs</t>
  </si>
  <si>
    <t>Consultant</t>
  </si>
  <si>
    <t>SOURCE_SolutionAreaSubCategoryMA</t>
  </si>
  <si>
    <t>Grant Admin</t>
  </si>
  <si>
    <t>Grant_Admin</t>
  </si>
  <si>
    <t xml:space="preserve">BZPP   </t>
  </si>
  <si>
    <t xml:space="preserve">EMPG   </t>
  </si>
  <si>
    <t xml:space="preserve">EOC   </t>
  </si>
  <si>
    <t xml:space="preserve">IECGP   </t>
  </si>
  <si>
    <t xml:space="preserve">NSGP   </t>
  </si>
  <si>
    <t xml:space="preserve">OPSG   </t>
  </si>
  <si>
    <t xml:space="preserve">PSIC   </t>
  </si>
  <si>
    <t xml:space="preserve">RCASP </t>
  </si>
  <si>
    <t xml:space="preserve">RCPGP-C   </t>
  </si>
  <si>
    <t xml:space="preserve">RCPGP-NC  </t>
  </si>
  <si>
    <t xml:space="preserve">TSGP   </t>
  </si>
  <si>
    <t xml:space="preserve">TSGPF   </t>
  </si>
  <si>
    <t xml:space="preserve">WCMP   </t>
  </si>
  <si>
    <t>Law_Enforcement_Anti_Terrorism_Planning</t>
  </si>
  <si>
    <t>Select a Solution Area Sub-Category from the drop-down list.</t>
  </si>
  <si>
    <t>Please select your exercise activity from the drop-down list.</t>
  </si>
  <si>
    <t>Select the Type of Match options from the drop-down list</t>
  </si>
  <si>
    <t>Provide detailed information on M&amp;A activity.</t>
  </si>
  <si>
    <t>Select a Solution Area from the drop-down list.</t>
  </si>
  <si>
    <t>Enter the total number of trainee(s).</t>
  </si>
  <si>
    <t>2.  Implementing Agency:</t>
  </si>
  <si>
    <t>5.  Disaster/Program Title:</t>
  </si>
  <si>
    <t xml:space="preserve">Staff </t>
  </si>
  <si>
    <t>Community Outreach</t>
  </si>
  <si>
    <t>Community_Outreach</t>
  </si>
  <si>
    <t>Staff</t>
  </si>
  <si>
    <t>Materials</t>
  </si>
  <si>
    <t>Equip_Resource_Project_Mgt</t>
  </si>
  <si>
    <t>Project Mgt Staff Costs</t>
  </si>
  <si>
    <t>Increased_Threat_Level</t>
  </si>
  <si>
    <t>Border_Security</t>
  </si>
  <si>
    <t>OT</t>
  </si>
  <si>
    <t>Tuition</t>
  </si>
  <si>
    <t>Course_Delivery_and_Evaluation</t>
  </si>
  <si>
    <t>Deliverable</t>
  </si>
  <si>
    <t>Fee for Deliverable</t>
  </si>
  <si>
    <t>Hourly/Billing Rate</t>
  </si>
  <si>
    <t>Conference</t>
  </si>
  <si>
    <t>(Amount This Request)</t>
  </si>
  <si>
    <t>Enter the Period of Expenditure in this column.</t>
  </si>
  <si>
    <t>Enter the Total Cost Charged to the Grant in this column.</t>
  </si>
  <si>
    <t>BIDP</t>
  </si>
  <si>
    <t>HSGP-SHSP</t>
  </si>
  <si>
    <t>HSGP-UASI</t>
  </si>
  <si>
    <t>Provide the name of the Consulting Firm and Consultant Name.</t>
  </si>
  <si>
    <t>Prevention</t>
  </si>
  <si>
    <t>Protection</t>
  </si>
  <si>
    <t>Mitigation</t>
  </si>
  <si>
    <t>Response</t>
  </si>
  <si>
    <t>Recovery</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</si>
  <si>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</si>
  <si>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</si>
  <si>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</si>
  <si>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</si>
  <si>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</si>
  <si>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</si>
  <si>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</si>
  <si>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</si>
  <si>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</si>
  <si>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Environmental Response/Health and Safety</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</si>
  <si>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</si>
  <si>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</si>
  <si>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</si>
  <si>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</si>
  <si>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</si>
  <si>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</si>
  <si>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</si>
  <si>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</si>
  <si>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</si>
  <si>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</si>
  <si>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</si>
  <si>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</si>
  <si>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</si>
  <si>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</si>
  <si>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SOURCE_StrategicGoalsandObjectives</t>
  </si>
  <si>
    <t>STRATEGIC GOALS AND OBJECTIVES</t>
  </si>
  <si>
    <t>FIPS #</t>
  </si>
  <si>
    <t>4.  Location of Project:</t>
  </si>
  <si>
    <t>Select</t>
  </si>
  <si>
    <t>source_GrantYearGAFS</t>
  </si>
  <si>
    <t>SOURCE_FundingSourceGAFS</t>
  </si>
  <si>
    <t>AGIC</t>
  </si>
  <si>
    <t>AGIE</t>
  </si>
  <si>
    <t>AGIN</t>
  </si>
  <si>
    <t>AGIS</t>
  </si>
  <si>
    <t>BVPP</t>
  </si>
  <si>
    <t>CJA0</t>
  </si>
  <si>
    <t>CJA1</t>
  </si>
  <si>
    <t>CSAP</t>
  </si>
  <si>
    <t>CSP1</t>
  </si>
  <si>
    <t>DVP0</t>
  </si>
  <si>
    <t>EHRSA</t>
  </si>
  <si>
    <t>EMT1</t>
  </si>
  <si>
    <t>EPSD</t>
  </si>
  <si>
    <t>FMA</t>
  </si>
  <si>
    <t>FSIA</t>
  </si>
  <si>
    <t>FV00</t>
  </si>
  <si>
    <t>FVPS</t>
  </si>
  <si>
    <t>HMEP</t>
  </si>
  <si>
    <t>HMGP</t>
  </si>
  <si>
    <t>HY00</t>
  </si>
  <si>
    <t>JAG</t>
  </si>
  <si>
    <t>LPDM</t>
  </si>
  <si>
    <t>LSPA</t>
  </si>
  <si>
    <t>NEHRP</t>
  </si>
  <si>
    <t>NOAA</t>
  </si>
  <si>
    <t>PDM</t>
  </si>
  <si>
    <t>PPPD</t>
  </si>
  <si>
    <t>PREA</t>
  </si>
  <si>
    <t>PSNC</t>
  </si>
  <si>
    <t>PSNE</t>
  </si>
  <si>
    <t>PSNN</t>
  </si>
  <si>
    <t>RCP0</t>
  </si>
  <si>
    <t>RILP</t>
  </si>
  <si>
    <t>RSAT</t>
  </si>
  <si>
    <t>SASP</t>
  </si>
  <si>
    <t>SRL</t>
  </si>
  <si>
    <t>VAWA</t>
  </si>
  <si>
    <t>VAWR</t>
  </si>
  <si>
    <t>VLCR</t>
  </si>
  <si>
    <t>VOCA</t>
  </si>
  <si>
    <t>VOCR</t>
  </si>
  <si>
    <t>VWA0</t>
  </si>
  <si>
    <t>YET0</t>
  </si>
  <si>
    <t>97.078 BZPP</t>
  </si>
  <si>
    <t>97.056 CPMSGP</t>
  </si>
  <si>
    <t>97.067 HSGP</t>
  </si>
  <si>
    <t>97.055 IECGP</t>
  </si>
  <si>
    <t>97.008 NSGP</t>
  </si>
  <si>
    <t>11.555 PSIC</t>
  </si>
  <si>
    <t>11.468 RCASP</t>
  </si>
  <si>
    <t>97.111 RCPGP</t>
  </si>
  <si>
    <t>97.075 TSGP</t>
  </si>
  <si>
    <t>Reimbursement Request Number</t>
  </si>
  <si>
    <t>Enter the Reimbursement Request number.</t>
  </si>
  <si>
    <t>Enter the Reimbursement Request number for this reimbursement.</t>
  </si>
  <si>
    <t>Reimbursement Request</t>
  </si>
  <si>
    <t>Staffing</t>
  </si>
  <si>
    <t>Maintenance &amp; Sustainment</t>
  </si>
  <si>
    <t>Request #</t>
  </si>
  <si>
    <t>CALIFORNIA GOVERNOR'S OFFICE OF EMERGENCY SERVICES</t>
  </si>
  <si>
    <t>(Cal OES Use Only)</t>
  </si>
  <si>
    <t xml:space="preserve">Cal OES # </t>
  </si>
  <si>
    <t>(FOR Cal OES USE ONLY)</t>
  </si>
  <si>
    <t>Approval: Cal OES ONLY</t>
  </si>
  <si>
    <t>No</t>
  </si>
  <si>
    <t>N/A</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</si>
  <si>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</si>
  <si>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</si>
  <si>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</si>
  <si>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</si>
  <si>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</si>
  <si>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</si>
  <si>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</si>
  <si>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</si>
  <si>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</si>
  <si>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</si>
  <si>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</si>
  <si>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</si>
  <si>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Indirect Cost</t>
  </si>
  <si>
    <t>Facilities &amp; Administration</t>
  </si>
  <si>
    <t>Budgeted Cost</t>
  </si>
  <si>
    <t>DIRECT COSTS</t>
  </si>
  <si>
    <t>Total Costs</t>
  </si>
  <si>
    <t>Costs Applicable to ICR</t>
  </si>
  <si>
    <t>SUBAWARDS</t>
  </si>
  <si>
    <t>TOTAL DIRECT COSTS</t>
  </si>
  <si>
    <t>Indirect Cost Rate</t>
  </si>
  <si>
    <t>10% De Minimis</t>
  </si>
  <si>
    <t>S/W</t>
  </si>
  <si>
    <t>SW&amp;B</t>
  </si>
  <si>
    <t>TDC</t>
  </si>
  <si>
    <t>MTDC</t>
  </si>
  <si>
    <t>Other</t>
  </si>
  <si>
    <t>Enter the Invoice Number for the equipment.</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</si>
  <si>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</si>
  <si>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Percentage Expended</t>
  </si>
  <si>
    <t>INDIRECT COSTS</t>
  </si>
  <si>
    <t>Use the drop-down list to identify if the Project is Direct or Subaward</t>
  </si>
  <si>
    <t>Drill Host</t>
  </si>
  <si>
    <t>Drill Attendee</t>
  </si>
  <si>
    <t>Threats and Hazards Identification</t>
  </si>
  <si>
    <t>On-scene Security, Protection, and Law Enforcement</t>
  </si>
  <si>
    <t>Logistics and Supply Chain Management</t>
  </si>
  <si>
    <t>Fire Management and Suppression</t>
  </si>
  <si>
    <t>No Hold Indicated</t>
  </si>
  <si>
    <t>Conduct_Evaluate</t>
  </si>
  <si>
    <t>Communications Services</t>
  </si>
  <si>
    <t>Functional Host</t>
  </si>
  <si>
    <t>Functional Attendee</t>
  </si>
  <si>
    <t>Full Scale Attendee</t>
  </si>
  <si>
    <t>Full Scale Host</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</si>
  <si>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</si>
  <si>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</si>
  <si>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</si>
  <si>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</si>
  <si>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</si>
  <si>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1a. DUNS#:</t>
  </si>
  <si>
    <t>2a. DUNS#:</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</si>
  <si>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</si>
  <si>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</si>
  <si>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Less Excluded Subaward Costs</t>
  </si>
  <si>
    <t>15. Official Authorized to Sign for Subrecipient:</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</si>
  <si>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</si>
  <si>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</si>
  <si>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</si>
  <si>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</si>
  <si>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</si>
  <si>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Enter a description of the final product of this planning activity. This must be a tangible item such as a manual, procedure, etc. Please contact your Program Representative for further examples of final products.</t>
  </si>
  <si>
    <t>Certification on File</t>
  </si>
  <si>
    <t>Equipment Description &amp; Quantity</t>
  </si>
  <si>
    <t>Select YES, NO, or N/A from the drop-down list.</t>
  </si>
  <si>
    <t>Deployable / Shareable</t>
  </si>
  <si>
    <t>Select Deployable or Shareable from the drop-down list.</t>
  </si>
  <si>
    <t>Projects may be placed on EHP hold. Please select an option from drop-down list.</t>
  </si>
  <si>
    <t>Enter the ID Tag Number used to identify this equipment with. Subrecipient may use their own internal numbering format to tag equipment. ID Tag Number must be available during monitoring visits.</t>
  </si>
  <si>
    <t>EHP Approval Date</t>
  </si>
  <si>
    <t>Date of AAR entered into HSEEP</t>
  </si>
  <si>
    <t>Percent Expended</t>
  </si>
  <si>
    <t xml:space="preserve">Select a Solution Area from the drop-down list.  </t>
  </si>
  <si>
    <t>Provide a description of equipment and quantity. If Item is Mobile or Portable identify as such.</t>
  </si>
  <si>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</si>
  <si>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 xml:space="preserve">Enter the Percentage Rate.  </t>
  </si>
  <si>
    <t>Provide information on who is being paid with grant funds, and what consultant/contractor costs are being charged to the grant.</t>
  </si>
  <si>
    <t>Total Cost Charged to this Grant</t>
  </si>
  <si>
    <t>Current Match</t>
  </si>
  <si>
    <t>Authorized Agent sheet must accompany ALL Reimbursement Requests, Modifications and the Initial Application.</t>
  </si>
  <si>
    <t>Authorized Agent</t>
  </si>
  <si>
    <t>Direct /
Subaward</t>
  </si>
  <si>
    <t>Funding
Source</t>
  </si>
  <si>
    <t>Solution Area
Sub-Category</t>
  </si>
  <si>
    <t>Approval
(Cal OES ONLY)</t>
  </si>
  <si>
    <t>Project Title</t>
  </si>
  <si>
    <t>Initials / Date:
(Program Rep)</t>
  </si>
  <si>
    <t>Core
Capabilities</t>
  </si>
  <si>
    <t>Capability
Building</t>
  </si>
  <si>
    <t>(Beginning Performance Period Date)</t>
  </si>
  <si>
    <t>(Ending Performance Period Date)</t>
  </si>
  <si>
    <t>Goal #1</t>
  </si>
  <si>
    <t>Goal #2</t>
  </si>
  <si>
    <t>Goal #3</t>
  </si>
  <si>
    <t>Goal #4</t>
  </si>
  <si>
    <t>Goal #5</t>
  </si>
  <si>
    <t>Goal #6</t>
  </si>
  <si>
    <t>Goal #7</t>
  </si>
  <si>
    <t>Goal #8</t>
  </si>
  <si>
    <t>Goal #9</t>
  </si>
  <si>
    <t>Goal #11</t>
  </si>
  <si>
    <t>This request is for a/an:</t>
  </si>
  <si>
    <t>Access Control and Identity Verification</t>
  </si>
  <si>
    <t>Mass Search and Rescue Operations</t>
  </si>
  <si>
    <t>SOURCE_CoreCapabilities</t>
  </si>
  <si>
    <t>Equipment Description
(include Quantity)</t>
  </si>
  <si>
    <t>Less Distorting Costs</t>
  </si>
  <si>
    <t>Reimbursement Request #</t>
  </si>
  <si>
    <t>POP End Date</t>
  </si>
  <si>
    <t>Total 
Approved</t>
  </si>
  <si>
    <t>Remaining
Balance</t>
  </si>
  <si>
    <t>Approval
Cal OES ONLY</t>
  </si>
  <si>
    <t>TOTAL ALLOWABLE INDIRECT COSTS</t>
  </si>
  <si>
    <t>TOTAL BUDGETED INDIRECT COSTS</t>
  </si>
  <si>
    <t>Total Salary &amp; Benefits Charged for this Reporting Period</t>
  </si>
  <si>
    <t>Date &amp; Initials
(Program Rep)</t>
  </si>
  <si>
    <t>Performance Period</t>
  </si>
  <si>
    <t>Core Capabilities</t>
  </si>
  <si>
    <t>Select a Core Capabilities from the drop-down list.</t>
  </si>
  <si>
    <t>Capability Building</t>
  </si>
  <si>
    <t>Select Capability Building from the drop-down list.</t>
  </si>
  <si>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PLEASE NOTE: that all CBOs must be registered, active, and current with the IRS, Department of Justice (DOJ), and Secretary of State (SOS) websites. Failure to be current will result in funds being withheld from Cal OES.  </t>
  </si>
  <si>
    <t xml:space="preserve">Enter the full 9-digit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</si>
  <si>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</si>
  <si>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</si>
  <si>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Block 12G should correspond to the total project cost specified in the budget.</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</si>
  <si>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</si>
  <si>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Enter the match description.</t>
  </si>
  <si>
    <t xml:space="preserve">Use this ledger to submit funding information for projects, as well as submitting Reimbursement, Modifications, Advances, and 
Final Reimbursement. </t>
  </si>
  <si>
    <t>Provide detailed information on ICR Summary.</t>
  </si>
  <si>
    <t>Indirect Cost Rate for Period</t>
  </si>
  <si>
    <t>Enter the indirect cost rate for period</t>
  </si>
  <si>
    <t>Select ICR Base from the drop-down</t>
  </si>
  <si>
    <t>Enter Total Costs</t>
  </si>
  <si>
    <t>Enter Less Distorting Costs</t>
  </si>
  <si>
    <t>Deployable /
Shareable</t>
  </si>
  <si>
    <t>Amount
This Request</t>
  </si>
  <si>
    <t>Reimbursement
Request #</t>
  </si>
  <si>
    <t>Total
Approved</t>
  </si>
  <si>
    <t>Expenditure
Category</t>
  </si>
  <si>
    <t>Budgeted
Cost</t>
  </si>
  <si>
    <t>Project
Description</t>
  </si>
  <si>
    <t>Solution
Area</t>
  </si>
  <si>
    <t>Amount 
This Request</t>
  </si>
  <si>
    <t>Planning
Activity</t>
  </si>
  <si>
    <t>Approval
Date</t>
  </si>
  <si>
    <t>Hold
Trigger</t>
  </si>
  <si>
    <t>Final
Product</t>
  </si>
  <si>
    <t>AEL
Title</t>
  </si>
  <si>
    <t>Condition &amp;
Disposition</t>
  </si>
  <si>
    <t>Deployed
Location</t>
  </si>
  <si>
    <t>Course
Name</t>
  </si>
  <si>
    <t xml:space="preserve">Training
Activity </t>
  </si>
  <si>
    <t xml:space="preserve">Identified
Host </t>
  </si>
  <si>
    <t>Exercise
Title</t>
  </si>
  <si>
    <t>Date of
Exercise</t>
  </si>
  <si>
    <t>Exercise
Type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</si>
  <si>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</si>
  <si>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</si>
  <si>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</si>
  <si>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</si>
  <si>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</si>
  <si>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</si>
  <si>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</si>
  <si>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</si>
  <si>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</si>
  <si>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</si>
  <si>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</si>
  <si>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</si>
  <si>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Fee for
Deliverable</t>
  </si>
  <si>
    <t>Total Project
Hours</t>
  </si>
  <si>
    <t>Initials / Date
(Program Rep)</t>
  </si>
  <si>
    <t>Date &amp; Initials 
(Program Rep)</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</si>
  <si>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</si>
  <si>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</si>
  <si>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</si>
  <si>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</si>
  <si>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</si>
  <si>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</si>
  <si>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</si>
  <si>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</si>
  <si>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</si>
  <si>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Button</t>
  </si>
  <si>
    <t>Function</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</si>
  <si>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</si>
  <si>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</si>
  <si>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</si>
  <si>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 xml:space="preserve">Duplicates the active worksheet for modification and reimbursement requests, placing it immediately after the original worksheet.  An input box will appear to name the new worksheet.  Remember to use the most recent version of the worksheet when creating a new request. </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</si>
  <si>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</si>
  <si>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</si>
  <si>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 xml:space="preserve">Populates the Ledger Type field with "Reimbursement Request" and the Date field with today's date.  A new "Request #" field will be appear. </t>
  </si>
  <si>
    <t xml:space="preserve">Populates the Ledger Type field with "Modification" and the Date field with today's date.  A new "Request #" field will be appear. </t>
  </si>
  <si>
    <t>Form Field</t>
  </si>
  <si>
    <t>1a.  Federal DUNS Number (Subrecipient)</t>
  </si>
  <si>
    <t>2a.  Federal DUNS Number (Implementing Agency)</t>
  </si>
  <si>
    <t>3.    Implementing Agency Address</t>
  </si>
  <si>
    <t>2.    Implementing Agency</t>
  </si>
  <si>
    <t>4.    Location of Project</t>
  </si>
  <si>
    <t>5.    Disaster/Program Title</t>
  </si>
  <si>
    <t>6.    Performance Period</t>
  </si>
  <si>
    <t>7.    Indirect Cost Rate</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</si>
  <si>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</si>
  <si>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</si>
  <si>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</si>
  <si>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</si>
  <si>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</si>
  <si>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</si>
  <si>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</si>
  <si>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cumulative expenditures as of the reimbursement request prior to the current request.  This value does not include any match amounts.</t>
  </si>
  <si>
    <t>This field auto-populates with the cumulative match amount expended for the line item.</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</si>
  <si>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</si>
  <si>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</si>
  <si>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</si>
  <si>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</si>
  <si>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This field is for Reimbursement Requests only:  Enter the requested reimbursement amount for the line item.</t>
  </si>
  <si>
    <t>Enter the Reimbursement Request number for this Planning activity.</t>
  </si>
  <si>
    <t>Enter the total amount of grant funding budgeted for the line item.</t>
  </si>
  <si>
    <t>Enter the Reimbursement Request number for this Organizational activity.</t>
  </si>
  <si>
    <t>Enter the Reimbursement Request number for this request.</t>
  </si>
  <si>
    <t>Provide detailed information on any Equipment that is purchased with grant funding.</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</si>
  <si>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</si>
  <si>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</si>
  <si>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</si>
  <si>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</si>
  <si>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</si>
  <si>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</si>
  <si>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</si>
  <si>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</si>
  <si>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</si>
  <si>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This field is for Reimbursement Requests only:  Enter the match amount for the line item.</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</si>
  <si>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</si>
  <si>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</si>
  <si>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</si>
  <si>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t>Enter the time period for which the indirect cost rate is used.  Use the format: Month/Year through Month/Year</t>
  </si>
  <si>
    <r>
      <t>WORKBOOK INSTRUCTIONS</t>
    </r>
    <r>
      <rPr>
        <sz val="12"/>
        <color indexed="9"/>
        <rFont val="Century Gothic"/>
        <family val="2"/>
      </rPr>
      <t/>
    </r>
  </si>
  <si>
    <r>
      <t xml:space="preserve">Below is a table with instructions on how to enable macros in Microsoft Excel, depending on the version.  
</t>
    </r>
    <r>
      <rPr>
        <b/>
        <u/>
        <sz val="12"/>
        <rFont val="Century Gothic"/>
        <family val="2"/>
      </rPr>
      <t>Note</t>
    </r>
    <r>
      <rPr>
        <sz val="12"/>
        <rFont val="Century Gothic"/>
        <family val="2"/>
      </rPr>
      <t>: Some computers may not run Macros correctly even when enabled in Excel.  A Non-Macro version of the workbook is available under such circumstances.</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</si>
  <si>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</si>
  <si>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r>
      <t xml:space="preserve">Provide detailed information on Planning activities.  
</t>
    </r>
    <r>
      <rPr>
        <b/>
        <u/>
        <sz val="12"/>
        <rFont val="Century Gothic"/>
        <family val="2"/>
      </rPr>
      <t>NOTE</t>
    </r>
    <r>
      <rPr>
        <b/>
        <sz val="12"/>
        <rFont val="Century Gothic"/>
        <family val="2"/>
      </rPr>
      <t>:</t>
    </r>
    <r>
      <rPr>
        <sz val="12"/>
        <rFont val="Century Gothic"/>
        <family val="2"/>
      </rPr>
      <t xml:space="preserve">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</si>
  <si>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Organizational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</si>
  <si>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M&amp;A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</si>
  <si>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Exercise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</si>
  <si>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planned or attended training courses.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</si>
  <si>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Section 1:  </t>
    </r>
    <r>
      <rPr>
        <b/>
        <u/>
        <sz val="16"/>
        <color indexed="9"/>
        <rFont val="Century Gothic"/>
        <family val="2"/>
      </rPr>
      <t>MACROS</t>
    </r>
  </si>
  <si>
    <r>
      <rPr>
        <b/>
        <sz val="16"/>
        <color theme="0"/>
        <rFont val="Century Gothic"/>
        <family val="2"/>
      </rPr>
      <t xml:space="preserve">Section 2:   </t>
    </r>
    <r>
      <rPr>
        <b/>
        <u/>
        <sz val="16"/>
        <color theme="0"/>
        <rFont val="Century Gothic"/>
        <family val="2"/>
      </rPr>
      <t>GRANT SUBAWARD FACE SHEET</t>
    </r>
  </si>
  <si>
    <r>
      <rPr>
        <b/>
        <sz val="16"/>
        <color theme="0"/>
        <rFont val="Century Gothic"/>
        <family val="2"/>
      </rPr>
      <t xml:space="preserve">Section 4:  </t>
    </r>
    <r>
      <rPr>
        <b/>
        <u/>
        <sz val="16"/>
        <color theme="0"/>
        <rFont val="Century Gothic"/>
        <family val="2"/>
      </rPr>
      <t>PROJECT LEDGER</t>
    </r>
  </si>
  <si>
    <r>
      <rPr>
        <b/>
        <sz val="16"/>
        <color theme="0"/>
        <rFont val="Century Gothic"/>
        <family val="2"/>
      </rPr>
      <t xml:space="preserve">Section 5:  </t>
    </r>
    <r>
      <rPr>
        <b/>
        <u/>
        <sz val="16"/>
        <color theme="0"/>
        <rFont val="Century Gothic"/>
        <family val="2"/>
      </rPr>
      <t>PLANNING</t>
    </r>
  </si>
  <si>
    <r>
      <t xml:space="preserve">Enter the name of Authorized Agent. Sign and date after printing. </t>
    </r>
    <r>
      <rPr>
        <b/>
        <sz val="12"/>
        <rFont val="Century Gothic"/>
        <family val="2"/>
      </rPr>
      <t>Original signature required.</t>
    </r>
  </si>
  <si>
    <t>This field is auto-populated with the grant Performance Period as described on the Face Sheet Tab</t>
  </si>
  <si>
    <t>Enter the "Reimbursement" or "Modification" request number associated with this request.</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</si>
  <si>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</si>
  <si>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</si>
  <si>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r>
      <rPr>
        <b/>
        <sz val="16"/>
        <color indexed="9"/>
        <rFont val="Century Gothic"/>
        <family val="2"/>
      </rPr>
      <t xml:space="preserve">Section 10:  </t>
    </r>
    <r>
      <rPr>
        <b/>
        <u/>
        <sz val="16"/>
        <color indexed="9"/>
        <rFont val="Century Gothic"/>
        <family val="2"/>
      </rPr>
      <t>M&amp;A</t>
    </r>
  </si>
  <si>
    <t>This field auto-populates</t>
  </si>
  <si>
    <t>Ledger Column Name</t>
  </si>
  <si>
    <r>
      <t xml:space="preserve">AUTHORIZED BODY OF 5 </t>
    </r>
    <r>
      <rPr>
        <sz val="20"/>
        <rFont val="Century Gothic"/>
        <family val="2"/>
      </rPr>
      <t>-</t>
    </r>
    <r>
      <rPr>
        <b/>
        <sz val="20"/>
        <rFont val="Century Gothic"/>
        <family val="2"/>
      </rPr>
      <t xml:space="preserve"> </t>
    </r>
    <r>
      <rPr>
        <sz val="20"/>
        <rFont val="Century Gothic"/>
        <family val="2"/>
      </rPr>
      <t>SIGNATURE  AND CONTACT INFORMATION</t>
    </r>
  </si>
  <si>
    <t>Salutation</t>
  </si>
  <si>
    <t>Position</t>
  </si>
  <si>
    <t>Signature</t>
  </si>
  <si>
    <t>Printed Name</t>
  </si>
  <si>
    <t>County Public Health Officer</t>
  </si>
  <si>
    <t>County Fire Chief</t>
  </si>
  <si>
    <t>Municipal Fire Chief</t>
  </si>
  <si>
    <t>County Sheriff</t>
  </si>
  <si>
    <t>Chief of Police</t>
  </si>
  <si>
    <t>Additional Position (Optional)</t>
  </si>
  <si>
    <t>Additional Authorized Agents Contact Information</t>
  </si>
  <si>
    <t>Authorized Body of 5 Signatures and Contact Information</t>
  </si>
  <si>
    <t>Direct / Subaward</t>
  </si>
  <si>
    <t>STATE INVESTMENT JUSTIFICATION</t>
  </si>
  <si>
    <t>IJ 1: Information Sharing, Collaboration Capabilities, and Law Enforcement Investigations</t>
  </si>
  <si>
    <t>Investment_1_Information_Sharing_Collaboration_Capabilities_and_Law_Enforcement_Investigations</t>
  </si>
  <si>
    <t>IJ 2: Protect Critical Infrastructure and Key Resources</t>
  </si>
  <si>
    <t>Investment_2_Enhance_Critical_Infrastructure_Protection</t>
  </si>
  <si>
    <t>SOURCE_DetailMA</t>
  </si>
  <si>
    <t>IJ 3: Enhance Cybersecurity</t>
  </si>
  <si>
    <t>Investment_3_Strengthen_Communications_Capabilities</t>
  </si>
  <si>
    <t>IJ 4: Strengthen Communications Capabilities</t>
  </si>
  <si>
    <t>Investment_4_Enhance_Community_Resilience</t>
  </si>
  <si>
    <t>IJ 5: Enhance Medical and Public Health Preparedness</t>
  </si>
  <si>
    <t>Investment_5_Enhance_Catastrophic_Incident_Planning_Response_and_Recovery</t>
  </si>
  <si>
    <t>IJ 6: Countering Homegrown Violent Extremism</t>
  </si>
  <si>
    <t>Investment_6_Enhance_Medical_and_Public_Health_Preparedness</t>
  </si>
  <si>
    <t>Facility Costs</t>
  </si>
  <si>
    <t>IJ 7: Enhance Community Resilience</t>
  </si>
  <si>
    <t>Investment_7_Strengthen_Food_and_Agriculture_Preparedness</t>
  </si>
  <si>
    <t>IJ 8: Strengthen Food and Agriculture Security</t>
  </si>
  <si>
    <t>Investment_8_Homeland_Security_Exercise_Evaluation_and_Training_Programs</t>
  </si>
  <si>
    <t>CNSG</t>
  </si>
  <si>
    <t>IJ 9: Enhance Catastrophic Incident Planning, Response &amp; Revovery Capabilities</t>
  </si>
  <si>
    <t>IJ 10: Homeland Security Exercise, Evaluation and Training Programs</t>
  </si>
  <si>
    <t>Goal 1: Enhance Information Analysis and Law Enforcement Capabilities</t>
  </si>
  <si>
    <t>Goal_1_Enhance_Information_Analysis_and_Law_Enforcement_Capabilities</t>
  </si>
  <si>
    <t>Goal_2_Protect_Critical_Infrastructure_and_Key_Resources</t>
  </si>
  <si>
    <t>Goal_3_Strengthen_Communications_Capabilities</t>
  </si>
  <si>
    <t>Goal_4_Enhance_Planning_and_Community_Preparedness_Capabilities</t>
  </si>
  <si>
    <t>Goal_5_Strengthen_Catastrophic_CBRNE_and_All_Hazards_Incident_Planning_Detection_and_Response_Capabilities</t>
  </si>
  <si>
    <t>Goal_6_Improve_Medical_and_Health_Capabilities</t>
  </si>
  <si>
    <t>Goal_7_Strengthen_Food_and_Agriculture_Preparedness</t>
  </si>
  <si>
    <t>Goal_8_Enhance_Homeland_Security_Exercise_Evaluation_and_Training_Programs</t>
  </si>
  <si>
    <t>Goal 2: Protect Critical Infrastructure and Key Resources</t>
  </si>
  <si>
    <t>Objective 1.1: Strengthen Information Sharing and Collaboration Among All Levels of Government, Private Industry, Non-Government and Community Based Organizations</t>
  </si>
  <si>
    <t>Objective 2.1: Implement the California Critical Infrastructure Protection Program</t>
  </si>
  <si>
    <t>Objective 3.1: Implement the California Statewide Communications Interoperability Plan</t>
  </si>
  <si>
    <t>Objective 4.1: Enhance Citizen Preparedness While Integrating the Needs of Vulnerable Populations</t>
  </si>
  <si>
    <t>Objective 5.1: Strengthen All Hazards Incident Management Capabilities Across California</t>
  </si>
  <si>
    <t>Objective 6.1: Enhance Health and Public Health Preparedness and Disaster Response Capabilities for All Hazards</t>
  </si>
  <si>
    <t>Objective 7.1: Enhance Agriculture Food Systems and Animal Health Preparedness</t>
  </si>
  <si>
    <t>Objective 8.1: Expand Statewide Training Across All Mission Areas, While Enhancing Professional Training For Emergency Management and Homeland Security Disciplines</t>
  </si>
  <si>
    <t>Goal 3: Strengthen Communications Capabilities</t>
  </si>
  <si>
    <t>Objective 1.2: Strengthen California's Ability to Identify and Counter Emerging Threats</t>
  </si>
  <si>
    <t>Objective 3.2: Strengthen Alert and Warning Systems to Ensure the Delivery of Clear and Consistent Public Information</t>
  </si>
  <si>
    <t>Objective 4.2: Strengthen Volunteer Management and Donations</t>
  </si>
  <si>
    <t>Objective 5.2: Enhance Resource Management Through Implementation of the California Metrics Project</t>
  </si>
  <si>
    <t>Objective 6.2: Enhance Medical Preparedness and Disaster Response Capabilities for All Hazards</t>
  </si>
  <si>
    <t>Objective 8.2: Expand Statewide Exercises Across All Mission Areas</t>
  </si>
  <si>
    <t>Goal 4: Enhance Planning and Community Preparedness Capabilities</t>
  </si>
  <si>
    <t>Objective 5.3: Implement the California Preventative Radiological and Nuclear Detection Program</t>
  </si>
  <si>
    <t>Goal 5: Strengthen Catastrophic CBRNE and All Hazards Incident Planning, Detection and Response Capabilities</t>
  </si>
  <si>
    <t>Objective 5.4: Implement a California Disaster Recovery Framework</t>
  </si>
  <si>
    <t>Goal 6: Improve Medical and Health Capabilities</t>
  </si>
  <si>
    <t>Goal 7: Strengthen Food and Agriculture Preparedness</t>
  </si>
  <si>
    <t>Goal 8: Enhance Homeland Security Exercise, Evaluation and Training Programs</t>
  </si>
  <si>
    <t xml:space="preserve">Increased Threat Level </t>
  </si>
  <si>
    <t>Border Security</t>
  </si>
  <si>
    <t>MISSION AREAS</t>
  </si>
  <si>
    <t>Public-Private Partnership</t>
  </si>
  <si>
    <t>HSGP-OPSG</t>
  </si>
  <si>
    <t>NSGP-S</t>
  </si>
  <si>
    <t>Develop_and_Enhance_Plans_Protocols_and_Systems</t>
  </si>
  <si>
    <t>NSGP-U</t>
  </si>
  <si>
    <t>Rental Costs</t>
  </si>
  <si>
    <t>Develop and Enhance Plans, Protocols and Systems</t>
  </si>
  <si>
    <t>CBRNE Incident Response Vehicle</t>
  </si>
  <si>
    <t>Design_Develop</t>
  </si>
  <si>
    <t xml:space="preserve">Course Development </t>
  </si>
  <si>
    <t>Course Development</t>
  </si>
  <si>
    <t xml:space="preserve">Inspection and Screening Equipmnet </t>
  </si>
  <si>
    <t>Course Delivery and Evaluation</t>
  </si>
  <si>
    <t>Course Delivery &amp; Evaluation</t>
  </si>
  <si>
    <t>Course_Development</t>
  </si>
  <si>
    <t>SOURCE_DeployableShareable</t>
  </si>
  <si>
    <t>Deployable</t>
  </si>
  <si>
    <t>Shareable</t>
  </si>
  <si>
    <t>Both</t>
  </si>
  <si>
    <t>SOURCE_PreviousAward</t>
  </si>
  <si>
    <t>AG</t>
  </si>
  <si>
    <t>FY19; IJ#1</t>
  </si>
  <si>
    <t>CS</t>
  </si>
  <si>
    <t>FY19; IJ#2</t>
  </si>
  <si>
    <t>FY19; IJ#3</t>
  </si>
  <si>
    <t>EMS-F</t>
  </si>
  <si>
    <t>FY19; IJ#4</t>
  </si>
  <si>
    <t xml:space="preserve">EMS </t>
  </si>
  <si>
    <t>FY19; IJ#5</t>
  </si>
  <si>
    <t>FS</t>
  </si>
  <si>
    <t>FY19; IJ#6</t>
  </si>
  <si>
    <t>GA</t>
  </si>
  <si>
    <t>FY19; IJ#7</t>
  </si>
  <si>
    <t>HM</t>
  </si>
  <si>
    <t>FY19; IJ#8</t>
  </si>
  <si>
    <t>HC</t>
  </si>
  <si>
    <t>FY19; IJ#9</t>
  </si>
  <si>
    <t>LE</t>
  </si>
  <si>
    <t>FY19; IJ#10</t>
  </si>
  <si>
    <t>PNP</t>
  </si>
  <si>
    <t>FY18; IJ#1</t>
  </si>
  <si>
    <t>PH</t>
  </si>
  <si>
    <t>FY18; IJ#2</t>
  </si>
  <si>
    <t>PSC</t>
  </si>
  <si>
    <t>FY18; IJ#3</t>
  </si>
  <si>
    <t>Investment Justifications</t>
  </si>
  <si>
    <t>PW</t>
  </si>
  <si>
    <t>FY18; IJ#4</t>
  </si>
  <si>
    <t>FY18; IJ#5</t>
  </si>
  <si>
    <t>FY18; IJ#6</t>
  </si>
  <si>
    <t>FY18; IJ#7</t>
  </si>
  <si>
    <t>FY18; IJ#8</t>
  </si>
  <si>
    <t>FY18; IJ#9</t>
  </si>
  <si>
    <t>FY18; IJ#10</t>
  </si>
  <si>
    <t>ARL</t>
  </si>
  <si>
    <t>FY17; IJ#1</t>
  </si>
  <si>
    <t>FY17; IJ#2</t>
  </si>
  <si>
    <t>Consultant_SourceList</t>
  </si>
  <si>
    <t>ConferenceList</t>
  </si>
  <si>
    <t>LawList</t>
  </si>
  <si>
    <t>DevelopList</t>
  </si>
  <si>
    <t>CommunityList</t>
  </si>
  <si>
    <t>FY17; IJ#3</t>
  </si>
  <si>
    <t>&lt;== Consultant_SourceLookup</t>
  </si>
  <si>
    <t>FY17; IJ #4</t>
  </si>
  <si>
    <t>Aviation or Watercraft</t>
  </si>
  <si>
    <t>FY17; IJ #5</t>
  </si>
  <si>
    <t>EHP / Aviation or Watercraft</t>
  </si>
  <si>
    <t>FY17; IJ #6</t>
  </si>
  <si>
    <t>FY17; IJ #7</t>
  </si>
  <si>
    <t>FY17; IJ #8</t>
  </si>
  <si>
    <t>InfoList</t>
  </si>
  <si>
    <t>IncrList</t>
  </si>
  <si>
    <t>PublicList</t>
  </si>
  <si>
    <t>FY17; IJ #9</t>
  </si>
  <si>
    <t>Consultant_PlanningList</t>
  </si>
  <si>
    <t>FY17; IJ #10</t>
  </si>
  <si>
    <t>&lt;== Consultant_PlanningLookup</t>
  </si>
  <si>
    <t>FY16; IJ #1</t>
  </si>
  <si>
    <t>Law Enforcement</t>
  </si>
  <si>
    <t>Law</t>
  </si>
  <si>
    <t>FY16; IJ #2</t>
  </si>
  <si>
    <t>FY16; IJ #3</t>
  </si>
  <si>
    <t>Community</t>
  </si>
  <si>
    <t>FY16; IJ #4</t>
  </si>
  <si>
    <t>SOURCE_DetailIndirectCost</t>
  </si>
  <si>
    <t>FY16; IJ #5</t>
  </si>
  <si>
    <t>Consultant_OrganizationList</t>
  </si>
  <si>
    <t>SOURCE_SolutionAreaSubCategoryIndirectCost</t>
  </si>
  <si>
    <t>General &amp; Admin</t>
  </si>
  <si>
    <t>FY16; IJ #6</t>
  </si>
  <si>
    <t>Info</t>
  </si>
  <si>
    <t>&lt;== Consultant_OrganizationLookup</t>
  </si>
  <si>
    <t>Facilities_Administration</t>
  </si>
  <si>
    <t>Facilities &amp; Admin</t>
  </si>
  <si>
    <t>FY16; IJ #7</t>
  </si>
  <si>
    <t>Incr</t>
  </si>
  <si>
    <t>DevelopmentList</t>
  </si>
  <si>
    <t>DeliveryList</t>
  </si>
  <si>
    <t>Overhead Costs</t>
  </si>
  <si>
    <t>FY16; IJ #8</t>
  </si>
  <si>
    <t>Public</t>
  </si>
  <si>
    <t>FY16; IJ #9</t>
  </si>
  <si>
    <t>FY16; IJ #10</t>
  </si>
  <si>
    <t>Consultant_TrainingList</t>
  </si>
  <si>
    <t>Communications Svcs</t>
  </si>
  <si>
    <t>FY15; IJ #1</t>
  </si>
  <si>
    <t>Development</t>
  </si>
  <si>
    <t>&lt;== Consultant_TrainingLookup</t>
  </si>
  <si>
    <t>FY15; IJ #2</t>
  </si>
  <si>
    <t>Delivery</t>
  </si>
  <si>
    <t>FY15; IJ #3</t>
  </si>
  <si>
    <t>FY15; IJ #4</t>
  </si>
  <si>
    <t>Consultant_ExerciseList</t>
  </si>
  <si>
    <t>FY15; IJ #5</t>
  </si>
  <si>
    <t>Design</t>
  </si>
  <si>
    <t>&lt;== Consultant_ExerciseLookup</t>
  </si>
  <si>
    <t>DesignList</t>
  </si>
  <si>
    <t>ConductList</t>
  </si>
  <si>
    <t>SuppliesList</t>
  </si>
  <si>
    <t>FY15; IJ #6</t>
  </si>
  <si>
    <t>Conduct</t>
  </si>
  <si>
    <t>FY15; IJ #7</t>
  </si>
  <si>
    <t>SOURCE_SolutionAreaSubCategoryICRRate</t>
  </si>
  <si>
    <t>FY15; IJ #8</t>
  </si>
  <si>
    <t>Indirect_Cost_Rate</t>
  </si>
  <si>
    <t>_10_De_Minimis</t>
  </si>
  <si>
    <t>Consultant_M_and_AList</t>
  </si>
  <si>
    <t>Admin</t>
  </si>
  <si>
    <t>&lt;== Consultant_MALookup</t>
  </si>
  <si>
    <t>AdminList</t>
  </si>
  <si>
    <t>SourceLists</t>
  </si>
  <si>
    <t>SourceLookups</t>
  </si>
  <si>
    <t>Expenditure Period:</t>
  </si>
  <si>
    <t>(Date) From:</t>
  </si>
  <si>
    <t>Indirect</t>
  </si>
  <si>
    <t>(Date) To:</t>
  </si>
  <si>
    <t>PlanningLists</t>
  </si>
  <si>
    <t>PlanningLookups</t>
  </si>
  <si>
    <t>ConferenceLists</t>
  </si>
  <si>
    <t>LawLists</t>
  </si>
  <si>
    <t>DevelopLists</t>
  </si>
  <si>
    <t>CommunityLists</t>
  </si>
  <si>
    <t>OrganizationLists</t>
  </si>
  <si>
    <t>OrganizationLookups</t>
  </si>
  <si>
    <t>InfoLists</t>
  </si>
  <si>
    <t>EquipLists</t>
  </si>
  <si>
    <t>BorderLists</t>
  </si>
  <si>
    <t>PublicLists</t>
  </si>
  <si>
    <t>Reimbursement request</t>
  </si>
  <si>
    <t>Increased</t>
  </si>
  <si>
    <t>Border</t>
  </si>
  <si>
    <t>EquipmentLists</t>
  </si>
  <si>
    <t>EquipmentLookups</t>
  </si>
  <si>
    <t>Agricultural</t>
  </si>
  <si>
    <t>Aviation</t>
  </si>
  <si>
    <t>Incident</t>
  </si>
  <si>
    <t>Logistical</t>
  </si>
  <si>
    <t>Preventation</t>
  </si>
  <si>
    <t>StaffLists</t>
  </si>
  <si>
    <t>DevelopmentLists</t>
  </si>
  <si>
    <t>DeliveryLists</t>
  </si>
  <si>
    <t>Reference</t>
  </si>
  <si>
    <t>Search</t>
  </si>
  <si>
    <t>Cyber</t>
  </si>
  <si>
    <t>Detection</t>
  </si>
  <si>
    <t>Explosive</t>
  </si>
  <si>
    <t xml:space="preserve">Information </t>
  </si>
  <si>
    <t>Inspection</t>
  </si>
  <si>
    <t>Interoperable</t>
  </si>
  <si>
    <t>DesignLists</t>
  </si>
  <si>
    <t>ConductLists</t>
  </si>
  <si>
    <t>SuppliesLists</t>
  </si>
  <si>
    <t>Intervention</t>
  </si>
  <si>
    <t>Maintenance</t>
  </si>
  <si>
    <t>Medical</t>
  </si>
  <si>
    <t>Personal</t>
  </si>
  <si>
    <t>Physical</t>
  </si>
  <si>
    <t>AdminLists</t>
  </si>
  <si>
    <t>Terrorism</t>
  </si>
  <si>
    <t>TrainingLists</t>
  </si>
  <si>
    <t>TrainingLookups</t>
  </si>
  <si>
    <t>Match Type</t>
  </si>
  <si>
    <t>ExerciseLists</t>
  </si>
  <si>
    <t>ExerciseLookups</t>
  </si>
  <si>
    <t>In-Kind Match</t>
  </si>
  <si>
    <t>Facilities_AdministrationLists</t>
  </si>
  <si>
    <t>M_ALists</t>
  </si>
  <si>
    <t>M_Alookups</t>
  </si>
  <si>
    <t>IndirectLists</t>
  </si>
  <si>
    <t>IndirectLookups</t>
  </si>
  <si>
    <t>Noncompetitive
Procurement 
Over $250K</t>
  </si>
  <si>
    <t>Acquisition
Date</t>
  </si>
  <si>
    <t>Performance Bond</t>
  </si>
  <si>
    <t>Performance Bond / Aviation or Watercraft</t>
  </si>
  <si>
    <t>EHP Hold</t>
  </si>
  <si>
    <t>EHP
Hold</t>
  </si>
  <si>
    <t>Design / Develop</t>
  </si>
  <si>
    <t>Conduct / Evaluate</t>
  </si>
  <si>
    <t>Supplies / Materials / Production Costs</t>
  </si>
  <si>
    <t>Workshop / Seminar</t>
  </si>
  <si>
    <t>Tabletop / Games</t>
  </si>
  <si>
    <t>Environmental Response / Health and Safety</t>
  </si>
  <si>
    <t>Law Enforcement / Anti-Terrorism Planning</t>
  </si>
  <si>
    <t>Materials / Supplies</t>
  </si>
  <si>
    <t>Equip / Resource / Project Mgt</t>
  </si>
  <si>
    <t>EHP 
Approval
Date</t>
  </si>
  <si>
    <t>Noncompetitive Procurement
over $250K</t>
  </si>
  <si>
    <t>Date AAR
Entered into HSEEP</t>
  </si>
  <si>
    <t>8A-13G. Fund Allocations and Total Project Cost</t>
  </si>
  <si>
    <t>14.  Certification Paragraph</t>
  </si>
  <si>
    <t>15.  CA Public Records Act</t>
  </si>
  <si>
    <t>16.  Official Authorized to sign for the Subrecipient</t>
  </si>
  <si>
    <t>17.  Federal Employer ID Number</t>
  </si>
  <si>
    <t>VS#</t>
  </si>
  <si>
    <t xml:space="preserve">3.  Implementing Agency Address: </t>
  </si>
  <si>
    <t xml:space="preserve">          (Street)</t>
  </si>
  <si>
    <t>(City)</t>
  </si>
  <si>
    <t>(Zip+4)</t>
  </si>
  <si>
    <t xml:space="preserve">          (City)</t>
  </si>
  <si>
    <t>(County)</t>
  </si>
  <si>
    <t>(Start Date)</t>
  </si>
  <si>
    <t xml:space="preserve">(End Date)     </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</si>
  <si>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</si>
  <si>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</si>
  <si>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</si>
  <si>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</si>
  <si>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</si>
  <si>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</si>
  <si>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</si>
  <si>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</si>
  <si>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</si>
  <si>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</si>
  <si>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</si>
  <si>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</si>
  <si>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</si>
  <si>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16.Federal Employer  ID Number:</t>
  </si>
  <si>
    <t>(Cal OES Fiscal Officer)</t>
  </si>
  <si>
    <t>(Date)</t>
  </si>
  <si>
    <t>(Cal OES Director or Designee)</t>
  </si>
  <si>
    <t>BZPD</t>
  </si>
  <si>
    <t>CASV</t>
  </si>
  <si>
    <t>CDVV</t>
  </si>
  <si>
    <t>CSAE</t>
  </si>
  <si>
    <t>CVHT</t>
  </si>
  <si>
    <t>DNAE</t>
  </si>
  <si>
    <t>DNAP</t>
  </si>
  <si>
    <t>EHAF</t>
  </si>
  <si>
    <t>FJC0</t>
  </si>
  <si>
    <t>HTVA</t>
  </si>
  <si>
    <t>HY05</t>
  </si>
  <si>
    <t>ICAC</t>
  </si>
  <si>
    <t>IOCV</t>
  </si>
  <si>
    <t>NSGP-UA</t>
  </si>
  <si>
    <t>PESC</t>
  </si>
  <si>
    <t>PPP0</t>
  </si>
  <si>
    <t>RCASD</t>
  </si>
  <si>
    <t>RCP5</t>
  </si>
  <si>
    <t>RTAC</t>
  </si>
  <si>
    <t>SSV0</t>
  </si>
  <si>
    <t>VWR0</t>
  </si>
  <si>
    <t>WSGP</t>
  </si>
  <si>
    <t>YETO</t>
  </si>
  <si>
    <t>SOURCE_FundingSourceGAFS_All</t>
  </si>
  <si>
    <t>Supports Previous
Award Investment?</t>
  </si>
  <si>
    <t>Project
No.</t>
  </si>
  <si>
    <t>Previously 
Approved
Amount</t>
  </si>
  <si>
    <t>Noncompetitive Procurement
 over $250k</t>
  </si>
  <si>
    <t>CSNSGP</t>
  </si>
  <si>
    <t>Invoice
Number</t>
  </si>
  <si>
    <t>Do Not Use</t>
  </si>
  <si>
    <t>Consultant / Contractor Fee</t>
  </si>
  <si>
    <t>Training Equipment</t>
  </si>
  <si>
    <t>Facility Costs - Meeting Space Rental</t>
  </si>
  <si>
    <t>Info-Intel Analysis &amp; Sharing / Fusion Center activities</t>
  </si>
  <si>
    <t>Increased Threat Levels</t>
  </si>
  <si>
    <t>Develop &amp; Enhance Plans</t>
  </si>
  <si>
    <t>Conduct / Attend / Evaluate</t>
  </si>
  <si>
    <t>SOURCE_MatchType</t>
  </si>
  <si>
    <t>Equipment / Resource / Project Management</t>
  </si>
  <si>
    <t>Project Mangement Staff Costs</t>
  </si>
  <si>
    <t>Facility Costs - Management Space Rental</t>
  </si>
  <si>
    <t>Consultant&gt; Design / Conduct / Evaluate Training</t>
  </si>
  <si>
    <t>Staff &gt; Design / Conduct / Evaluate Training</t>
  </si>
  <si>
    <t>Intelligence Analysts &gt; Contractors</t>
  </si>
  <si>
    <t>Intelligence Analysts &gt; Staff</t>
  </si>
  <si>
    <t>Certification / Re-Certification</t>
  </si>
  <si>
    <t>Conference Fees</t>
  </si>
  <si>
    <t>Meals (w/ prior approval)</t>
  </si>
  <si>
    <t>Non AEL equipment (w/ prior approval)</t>
  </si>
  <si>
    <t>Non AEL Equipment (w/ prior approval)</t>
  </si>
  <si>
    <t>Communication Services</t>
  </si>
  <si>
    <t xml:space="preserve">Statement of Certification - County Authorized Agent - By signing below, I hereby certify I am the duly appointed Authorized Agent and have the authority to apply for </t>
  </si>
  <si>
    <t>Expenditures
to Date</t>
  </si>
  <si>
    <t>New Request</t>
  </si>
  <si>
    <t xml:space="preserve">ICR Base </t>
  </si>
  <si>
    <t xml:space="preserve">INDIRECT COST RATE FOR PERIOD </t>
  </si>
  <si>
    <t xml:space="preserve">ICR PERIOD (month/yr through month/yr) </t>
  </si>
  <si>
    <t>(Select)</t>
  </si>
  <si>
    <t>Add Row</t>
  </si>
  <si>
    <t>Delete Row</t>
  </si>
  <si>
    <t>Adds a single row in the table, below the selected cell.  A prompt will appear asking to choose a cell before a row is added.  Only one row can be added at a time.</t>
  </si>
  <si>
    <t>Restores formulas to default values in the appropriate cells.  Use this if formulas are missing or are not calculating correctly.  This button also adjusts the table row height to auto-fit the contents.</t>
  </si>
  <si>
    <t>Populates the Ledger Type field with "Advance" and the Date field with today's date.</t>
  </si>
  <si>
    <t>blank cell</t>
  </si>
  <si>
    <r>
      <t xml:space="preserve">Indicate whether you are using the 10% de Minimis rate based on Modified Total Direct Costs (MTDC) or your current cognizant agency approved indirect cost rate agreement. A copy of the approved ICR Negotiating Agreement must be enclosed with your application. Indicate N/A if you will not be claiming indirect costs under the award.  </t>
    </r>
    <r>
      <rPr>
        <b/>
        <sz val="12"/>
        <rFont val="Century Gothic"/>
        <family val="2"/>
      </rPr>
      <t>Indirect costs may or may not be allowable under all Federal fund sources</t>
    </r>
    <r>
      <rPr>
        <sz val="12"/>
        <rFont val="Century Gothic"/>
        <family val="2"/>
      </rPr>
      <t>.</t>
    </r>
  </si>
  <si>
    <t>Empty Cell</t>
  </si>
  <si>
    <t>Blank Cell</t>
  </si>
  <si>
    <t>DO NOT USE</t>
  </si>
  <si>
    <t>DO NOT</t>
  </si>
  <si>
    <t>Enter a three (3) digit Project Number associated with each project. Project numbers must be assigned sequentially and must be unique for each Project.</t>
  </si>
  <si>
    <t>Blank cell</t>
  </si>
  <si>
    <r>
      <rPr>
        <b/>
        <sz val="16"/>
        <color theme="0"/>
        <rFont val="Century Gothic"/>
        <family val="2"/>
      </rPr>
      <t xml:space="preserve">Section 6:  </t>
    </r>
    <r>
      <rPr>
        <b/>
        <u/>
        <sz val="16"/>
        <color theme="0"/>
        <rFont val="Century Gothic"/>
        <family val="2"/>
      </rPr>
      <t>ORGANIZATION</t>
    </r>
  </si>
  <si>
    <r>
      <rPr>
        <b/>
        <sz val="16"/>
        <color theme="0"/>
        <rFont val="Century Gothic"/>
        <family val="2"/>
      </rPr>
      <t xml:space="preserve">Section 7:  </t>
    </r>
    <r>
      <rPr>
        <b/>
        <u/>
        <sz val="16"/>
        <color theme="0"/>
        <rFont val="Century Gothic"/>
        <family val="2"/>
      </rPr>
      <t>EQUIPMENT</t>
    </r>
  </si>
  <si>
    <r>
      <rPr>
        <b/>
        <sz val="16"/>
        <color theme="0"/>
        <rFont val="Century Gothic"/>
        <family val="2"/>
      </rPr>
      <t xml:space="preserve">Section 8:  </t>
    </r>
    <r>
      <rPr>
        <b/>
        <u/>
        <sz val="16"/>
        <color theme="0"/>
        <rFont val="Century Gothic"/>
        <family val="2"/>
      </rPr>
      <t>TRAINING</t>
    </r>
  </si>
  <si>
    <r>
      <rPr>
        <b/>
        <sz val="16"/>
        <color theme="0"/>
        <rFont val="Century Gothic"/>
        <family val="2"/>
      </rPr>
      <t xml:space="preserve">Section 9:  </t>
    </r>
    <r>
      <rPr>
        <b/>
        <u/>
        <sz val="16"/>
        <color theme="0"/>
        <rFont val="Century Gothic"/>
        <family val="2"/>
      </rPr>
      <t>EXERCISE</t>
    </r>
  </si>
  <si>
    <r>
      <rPr>
        <sz val="12"/>
        <rFont val="Century Gothic"/>
        <family val="2"/>
      </rPr>
      <t xml:space="preserve">Enter the date that the After Action Report (AAR) was e-mailed to </t>
    </r>
    <r>
      <rPr>
        <u/>
        <sz val="12"/>
        <color theme="10"/>
        <rFont val="Century Gothic"/>
        <family val="2"/>
      </rPr>
      <t xml:space="preserve">hseep@fema.dhs.gov. </t>
    </r>
  </si>
  <si>
    <r>
      <rPr>
        <b/>
        <sz val="16"/>
        <color theme="0"/>
        <rFont val="Century Gothic"/>
        <family val="2"/>
      </rPr>
      <t xml:space="preserve">Section 11:  </t>
    </r>
    <r>
      <rPr>
        <b/>
        <u/>
        <sz val="16"/>
        <color theme="0"/>
        <rFont val="Century Gothic"/>
        <family val="2"/>
      </rPr>
      <t>INDIRECT COST</t>
    </r>
  </si>
  <si>
    <r>
      <rPr>
        <b/>
        <sz val="16"/>
        <color theme="0"/>
        <rFont val="Century Gothic"/>
        <family val="2"/>
      </rPr>
      <t xml:space="preserve">Section 12:  </t>
    </r>
    <r>
      <rPr>
        <b/>
        <u/>
        <sz val="16"/>
        <color theme="0"/>
        <rFont val="Century Gothic"/>
        <family val="2"/>
      </rPr>
      <t>CONSULTANT / CONTRACTOR</t>
    </r>
  </si>
  <si>
    <t>Provide detailed information on the Match amounts expended for this grant, if applicable.  If no Match is required, ignore this section.</t>
  </si>
  <si>
    <t>ICR Period</t>
  </si>
  <si>
    <t>This will auto-calculate with the Costs Applicable to ICR</t>
  </si>
  <si>
    <t>Enter the Funding Scource abbreviation from the drop-down list.  The abbreviation key is in the comment of the first cell of this column.</t>
  </si>
  <si>
    <t>Enter the Discipline abbreviation from the drop-down list.  The abbreviation key is in the comment of the first cell of this column.</t>
  </si>
  <si>
    <t>If your consultant/contractor invoiced you for their services using a fee for each deliverable, then describe the product in the Deliverable column.
(e.g.: $10,000 for a reverse 911/telephone emergency notification system)</t>
  </si>
  <si>
    <t>If your consultant/contractor invoiced you for their services using a fee for each deliverable, then fill in the cost for the product in the Fee for Deliverable column.
(e.g.: $10,000 for a reverse 911/telephone emergency notification system)</t>
  </si>
  <si>
    <t>Project No.</t>
  </si>
  <si>
    <t>Enter the project number that corresponds with the Project Ledger</t>
  </si>
  <si>
    <t>Noncompetitive Procurement over 250k</t>
  </si>
  <si>
    <t>Select a Detail option from the drop-down list.  Note that "Operational Overtime" has been added to the list.</t>
  </si>
  <si>
    <t>Enter the project number that corresponds with the Project Ledger.</t>
  </si>
  <si>
    <t>AEL No.</t>
  </si>
  <si>
    <t>AEL Title</t>
  </si>
  <si>
    <t>Enter the AEL Title for the equipment.</t>
  </si>
  <si>
    <t>Acquisition Date</t>
  </si>
  <si>
    <t>Enter the EHP (Environmental and Historic Preservation) approval date, if applicable.</t>
  </si>
  <si>
    <t>Certification
on File</t>
  </si>
  <si>
    <t>Exercise Type</t>
  </si>
  <si>
    <t>If you are not the host, please identify who the host is.  For further guidance, please refer to your Program Representative.</t>
  </si>
  <si>
    <t>Project / Description of Services</t>
  </si>
  <si>
    <t>If your consultant/contractor invoiced you for their services using an hourly rate, then enter the total invoice amount for this reporting period.</t>
  </si>
  <si>
    <t>Hourly Billing Rate</t>
  </si>
  <si>
    <t>If your consultant/contractor invoiced you for their services using an hourly rate, enter the hourly rate charged.</t>
  </si>
  <si>
    <t>If your consultant/contractor invoiced you for their services using an hourly rate, enter number of hours charged during this reporting period.</t>
  </si>
  <si>
    <t>New Mod Item</t>
  </si>
  <si>
    <t>**Do Not Use**</t>
  </si>
  <si>
    <t>Excel 2010 / 2013 / 2016</t>
  </si>
  <si>
    <t>Deployable/
Shareable</t>
  </si>
  <si>
    <r>
      <rPr>
        <b/>
        <sz val="14"/>
        <rFont val="Century Gothic"/>
        <family val="2"/>
      </rPr>
      <t>Federally Approved ICR</t>
    </r>
    <r>
      <rPr>
        <sz val="14"/>
        <rFont val="Century Gothic"/>
        <family val="2"/>
      </rPr>
      <t xml:space="preserve"> </t>
    </r>
    <r>
      <rPr>
        <sz val="12"/>
        <rFont val="Century Gothic"/>
        <family val="2"/>
      </rPr>
      <t>(if applicable)</t>
    </r>
    <r>
      <rPr>
        <sz val="14"/>
        <rFont val="Century Gothic"/>
        <family val="2"/>
      </rPr>
      <t>:</t>
    </r>
  </si>
  <si>
    <t>INDIRECT COSTS - SUMMARY RECAP OF COSTS CLAIMED</t>
  </si>
  <si>
    <t>PERSONNEL</t>
  </si>
  <si>
    <t>Employee Name</t>
  </si>
  <si>
    <t>Project /
Deliverable</t>
  </si>
  <si>
    <t>Dates of Payroll Period</t>
  </si>
  <si>
    <t xml:space="preserve">Total Salary &amp; Benefits
Charged for this Reporting Period </t>
  </si>
  <si>
    <t>Total Cost
Charged to Grant</t>
  </si>
  <si>
    <t>Personnel_SourceList</t>
  </si>
  <si>
    <t>Personnel_Planning</t>
  </si>
  <si>
    <t>Personnel_Organization</t>
  </si>
  <si>
    <t>Personnel_Training</t>
  </si>
  <si>
    <t>Personnel_Exercise</t>
  </si>
  <si>
    <t>Personnel_MA</t>
  </si>
  <si>
    <t>&lt;== Personnel_SourceLookup</t>
  </si>
  <si>
    <t>Law Enforcement / Anti - Terrorism Planning</t>
  </si>
  <si>
    <t>Staff / Contractor</t>
  </si>
  <si>
    <t>CONSULTANT / CONTRACTOR</t>
  </si>
  <si>
    <t>Certificatoin &amp; Re-certification</t>
  </si>
  <si>
    <t>Non-AEL Equipment (w/ prior approval)</t>
  </si>
  <si>
    <t>Select the cells of the rows to be deleted, then press button.  Deletes the entire row of the selected cell.  Multiple rows can be deleted, if the selected cells are contiguous.</t>
  </si>
  <si>
    <t>Info - Intel Analysis &amp; Sharing / Fusion Center Activities</t>
  </si>
  <si>
    <t>Consultant &gt; Design / Conduct / Evaluate Training</t>
  </si>
  <si>
    <t>Facility &gt; Metting Space Rental</t>
  </si>
  <si>
    <t>Info-Intel Analysis &amp; Sharing / Fusion Center Activities</t>
  </si>
  <si>
    <t>IncreasedLists</t>
  </si>
  <si>
    <t>Facility Costs &gt; Meeting Space Rental</t>
  </si>
  <si>
    <t>Staff OT / Backfill</t>
  </si>
  <si>
    <t>Staff &gt; OT / Backfill</t>
  </si>
  <si>
    <t>Staff &gt; Salaries</t>
  </si>
  <si>
    <t>Nat'l Guard &gt; OT</t>
  </si>
  <si>
    <t>Border / Maritime Security &gt; OT</t>
  </si>
  <si>
    <t>Public Safety Staff &gt; Overtime</t>
  </si>
  <si>
    <t>OT / Backfill</t>
  </si>
  <si>
    <t>Intelligence Analysts &gt; Contractor</t>
  </si>
  <si>
    <t>Conduct / Attend / Evaluate &gt; OT / Backfill</t>
  </si>
  <si>
    <t>Staff Overtime / Backfill</t>
  </si>
  <si>
    <t>OT &gt; Border / Maritime Security</t>
  </si>
  <si>
    <t>OT &gt; National Guard</t>
  </si>
  <si>
    <t>OT &gt; Public Safety Staff</t>
  </si>
  <si>
    <t>Develop / Enhance &gt; Plans, Protocols, &amp; Systems</t>
  </si>
  <si>
    <t>Increased Threat Level &gt; Staff Salaries</t>
  </si>
  <si>
    <t>Increased Threat Level &gt; Staff OT / Backfill</t>
  </si>
  <si>
    <r>
      <rPr>
        <b/>
        <sz val="16"/>
        <color theme="0"/>
        <rFont val="Century Gothic"/>
        <family val="2"/>
      </rPr>
      <t xml:space="preserve">Section 13:  </t>
    </r>
    <r>
      <rPr>
        <b/>
        <u/>
        <sz val="16"/>
        <color theme="0"/>
        <rFont val="Century Gothic"/>
        <family val="2"/>
      </rPr>
      <t>PERSONNEL</t>
    </r>
  </si>
  <si>
    <t>Provide detailed information on Personnel costs paid for by this grant, if applicable.  Contact your Program Representative, if you have questions.</t>
  </si>
  <si>
    <t>Project Letter</t>
  </si>
  <si>
    <t>Select the project letter from the drop-down list that corresponds with the Project Ledger.</t>
  </si>
  <si>
    <t>Provide the name of the employee.</t>
  </si>
  <si>
    <t>Project/Deliverable</t>
  </si>
  <si>
    <t>Provide detailed information on the project and description of services.</t>
  </si>
  <si>
    <t>Select from the drop-down list.</t>
  </si>
  <si>
    <t>Provide the Dates of the Payroll Period.</t>
  </si>
  <si>
    <t>Total Salary and Benefits Charged for this Reporting Period</t>
  </si>
  <si>
    <t>Provide the Total Salary and Benefits Charged for the Reporting Period.</t>
  </si>
  <si>
    <t>Enter the Total Project Hours in this column.</t>
  </si>
  <si>
    <t>Subtotal Eligible Direct Costs</t>
  </si>
  <si>
    <t>Subtotal Eligible Subaward Costs</t>
  </si>
  <si>
    <t>Noncompetitive Procurement</t>
  </si>
  <si>
    <t>PLANNING</t>
  </si>
  <si>
    <t>ORGANIZATION</t>
  </si>
  <si>
    <t>EQUIPMENT</t>
  </si>
  <si>
    <t>TRAINING</t>
  </si>
  <si>
    <t>Keyboard Shortcut</t>
  </si>
  <si>
    <t>Control + S</t>
  </si>
  <si>
    <t>Control + J</t>
  </si>
  <si>
    <t>Control + K</t>
  </si>
  <si>
    <t>Spell checks active worksheet.</t>
  </si>
  <si>
    <t xml:space="preserve">Below is a table of macro buttons available on many of the worksheets in this workbook.  Buttons can only be clicked with a mouse.  To activate a macro with a keyboard, hold Alt + F8 to open a list of macros and scroll through the list.  </t>
  </si>
  <si>
    <r>
      <rPr>
        <b/>
        <sz val="16"/>
        <color theme="0"/>
        <rFont val="Century Gothic"/>
        <family val="2"/>
      </rPr>
      <t xml:space="preserve">Section 14:  </t>
    </r>
    <r>
      <rPr>
        <b/>
        <u/>
        <sz val="16"/>
        <color theme="0"/>
        <rFont val="Century Gothic"/>
        <family val="2"/>
      </rPr>
      <t>MATCH</t>
    </r>
  </si>
  <si>
    <r>
      <rPr>
        <b/>
        <sz val="16"/>
        <color theme="0"/>
        <rFont val="Century Gothic"/>
        <family val="2"/>
      </rPr>
      <t xml:space="preserve">Section 15:  </t>
    </r>
    <r>
      <rPr>
        <b/>
        <u/>
        <sz val="16"/>
        <color theme="0"/>
        <rFont val="Century Gothic"/>
        <family val="2"/>
      </rPr>
      <t>AUTHORIZED AGENT</t>
    </r>
  </si>
  <si>
    <r>
      <rPr>
        <b/>
        <sz val="16"/>
        <color theme="0"/>
        <rFont val="Century Gothic"/>
        <family val="2"/>
      </rPr>
      <t xml:space="preserve">Section 16:  </t>
    </r>
    <r>
      <rPr>
        <b/>
        <u/>
        <sz val="16"/>
        <color theme="0"/>
        <rFont val="Century Gothic"/>
        <family val="2"/>
      </rPr>
      <t>ICR SUMMARY</t>
    </r>
  </si>
  <si>
    <t>Below is a table that lists macros that can be activated by using a keyboard shortcut.  A shortcut requires the user to press 2 keys simultaneously: the control button and a letter.</t>
  </si>
  <si>
    <t>Column1</t>
  </si>
  <si>
    <t>Column2</t>
  </si>
  <si>
    <t>Column3</t>
  </si>
  <si>
    <t>Column4</t>
  </si>
  <si>
    <t>Column5</t>
  </si>
  <si>
    <t>Column6</t>
  </si>
  <si>
    <t>Column7</t>
  </si>
  <si>
    <t>Column8</t>
  </si>
  <si>
    <t>Column9</t>
  </si>
  <si>
    <t>Column10</t>
  </si>
  <si>
    <t>Sorts projects by Investment Justification, from A-Z; then by Funding Source (A-Z), then by Discipline (A-Z); only works on the Project Ledger.</t>
  </si>
  <si>
    <t>Sorts projects by Project Number, from 0-999, then by Funding Source (A-Z); then by Discipline (A-Z); works on all ledgers</t>
  </si>
  <si>
    <t>POP Start Date</t>
  </si>
  <si>
    <t>ALN:</t>
  </si>
  <si>
    <r>
      <t xml:space="preserve">Supporting Information for Application, Modification, or Request for Federal Funds
</t>
    </r>
    <r>
      <rPr>
        <b/>
        <sz val="14"/>
        <color rgb="FFFF0000"/>
        <rFont val="Century Gothic"/>
        <family val="2"/>
      </rPr>
      <t>This claim is for costs incurred within the grant performance period.</t>
    </r>
  </si>
  <si>
    <t>(Request #)</t>
  </si>
  <si>
    <t>Under Penalty of Perjury, I certify that:</t>
  </si>
  <si>
    <t>I am the duly authorized officer of the claimant herein.  This claim is true, correct, and all expenditures were made in accordance with applicable laws, rules, regulations, and grant conditions and assurances.</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</si>
  <si>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</si>
  <si>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</si>
  <si>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</si>
  <si>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IJ</t>
  </si>
  <si>
    <r>
      <t xml:space="preserve">NOTE: </t>
    </r>
    <r>
      <rPr>
        <b/>
        <sz val="14"/>
        <color rgb="FFAA0000"/>
        <rFont val="Century Gothic"/>
        <family val="2"/>
      </rPr>
      <t xml:space="preserve"> Unauthorized alterations will delay the approval of this request.</t>
    </r>
  </si>
  <si>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</si>
  <si>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NOTE:  </t>
    </r>
    <r>
      <rPr>
        <b/>
        <sz val="14"/>
        <color rgb="FFAA0000"/>
        <rFont val="Century Gothic"/>
        <family val="2"/>
      </rPr>
      <t>Unauthorized alterations will delay the approval of this request.</t>
    </r>
  </si>
  <si>
    <r>
      <rPr>
        <b/>
        <sz val="14"/>
        <rFont val="Century Gothic"/>
        <family val="2"/>
      </rPr>
      <t xml:space="preserve">NOTE: </t>
    </r>
    <r>
      <rPr>
        <b/>
        <sz val="14"/>
        <color rgb="FFAA0000"/>
        <rFont val="Century Gothic"/>
        <family val="2"/>
      </rPr>
      <t xml:space="preserve"> Unauthorized alterations will delay the approval of this request.</t>
    </r>
  </si>
  <si>
    <r>
      <rPr>
        <b/>
        <sz val="14"/>
        <rFont val="Century Gothic"/>
        <family val="2"/>
      </rPr>
      <t xml:space="preserve">NOTE:  </t>
    </r>
    <r>
      <rPr>
        <b/>
        <sz val="14"/>
        <color rgb="FFAA0000"/>
        <rFont val="Century Gothic"/>
        <family val="2"/>
      </rPr>
      <t>Unauthorized alterations will delay the approval of this request.</t>
    </r>
  </si>
  <si>
    <t>HSGP  97.067</t>
  </si>
  <si>
    <t>IJ #01</t>
  </si>
  <si>
    <t>IJ #02</t>
  </si>
  <si>
    <t>IJ #03</t>
  </si>
  <si>
    <t>IJ #04</t>
  </si>
  <si>
    <t>IJ #05</t>
  </si>
  <si>
    <t>IJ #06</t>
  </si>
  <si>
    <t>IJ #07</t>
  </si>
  <si>
    <t>IJ #08</t>
  </si>
  <si>
    <t>IJ #09</t>
  </si>
  <si>
    <t>IJ #10</t>
  </si>
  <si>
    <t>State Goal</t>
  </si>
  <si>
    <t>Goal#10</t>
  </si>
  <si>
    <t>IJ_01</t>
  </si>
  <si>
    <t>IJ_02</t>
  </si>
  <si>
    <t>IJ_03</t>
  </si>
  <si>
    <t>IJ_04</t>
  </si>
  <si>
    <t>IJ_05</t>
  </si>
  <si>
    <t>SOURCE_StateGoalLookup</t>
  </si>
  <si>
    <t>IJ_06</t>
  </si>
  <si>
    <t>IJ_07</t>
  </si>
  <si>
    <t>IJ_08</t>
  </si>
  <si>
    <t>IJ_09</t>
  </si>
  <si>
    <t>IJ_10</t>
  </si>
  <si>
    <t>Red Strikethrough</t>
  </si>
  <si>
    <t>Black Font</t>
  </si>
  <si>
    <t>Blue Font</t>
  </si>
  <si>
    <t>Toggle Scalable</t>
  </si>
  <si>
    <t>Changes the background color of the selected row; colored row indicates project is a scalable project.</t>
  </si>
  <si>
    <r>
      <rPr>
        <b/>
        <sz val="16"/>
        <color theme="0"/>
        <rFont val="Century Gothic"/>
        <family val="2"/>
      </rPr>
      <t>Section 3:</t>
    </r>
    <r>
      <rPr>
        <sz val="16"/>
        <color theme="0"/>
        <rFont val="Century Gothic"/>
        <family val="2"/>
      </rPr>
      <t xml:space="preserve">  </t>
    </r>
    <r>
      <rPr>
        <b/>
        <u/>
        <sz val="16"/>
        <color theme="0"/>
        <rFont val="Century Gothic"/>
        <family val="2"/>
      </rPr>
      <t>AUTHORIZED BODY OF 5</t>
    </r>
  </si>
  <si>
    <t>IJ (Investment Justification)</t>
  </si>
  <si>
    <t xml:space="preserve">Select the State Goal that best fits the project.  Drop-down list will not display unless an IJ is selected. </t>
  </si>
  <si>
    <r>
      <t xml:space="preserve">Select the IJ from the drop-down list that best fits the project.  IJ's #1-4 represent National Priority objectives and will be automatically highlighted.  Refer to this tab for </t>
    </r>
    <r>
      <rPr>
        <u/>
        <sz val="12"/>
        <color rgb="FF3333FF"/>
        <rFont val="Century Gothic"/>
        <family val="2"/>
      </rPr>
      <t>List of IJ's and State Goals</t>
    </r>
    <r>
      <rPr>
        <sz val="12"/>
        <rFont val="Century Gothic"/>
        <family val="2"/>
      </rPr>
      <t>.</t>
    </r>
  </si>
  <si>
    <r>
      <rPr>
        <sz val="12"/>
        <rFont val="Century Gothic"/>
        <family val="2"/>
      </rPr>
      <t xml:space="preserve">Place the AEL Number for the equipment. The AEL Number and Title can be obtained from the following link: </t>
    </r>
    <r>
      <rPr>
        <u/>
        <sz val="12"/>
        <color theme="10"/>
        <rFont val="Century Gothic"/>
        <family val="2"/>
      </rPr>
      <t>Authorized Equipment List</t>
    </r>
  </si>
  <si>
    <t>Spellcheck</t>
  </si>
  <si>
    <t xml:space="preserve">Sorts by Project Number in ascending order.  </t>
  </si>
  <si>
    <t>Spellchecks active sheet.</t>
  </si>
  <si>
    <r>
      <rPr>
        <b/>
        <sz val="14"/>
        <rFont val="Century Gothic"/>
        <family val="2"/>
      </rPr>
      <t xml:space="preserve">NOTE: </t>
    </r>
    <r>
      <rPr>
        <b/>
        <sz val="14"/>
        <color indexed="10"/>
        <rFont val="Century Gothic"/>
        <family val="2"/>
      </rPr>
      <t xml:space="preserve"> </t>
    </r>
    <r>
      <rPr>
        <b/>
        <sz val="14"/>
        <color rgb="FFC00000"/>
        <rFont val="Century Gothic"/>
        <family val="2"/>
      </rPr>
      <t>Unauthorized alterations will delay the approval of this request.</t>
    </r>
  </si>
  <si>
    <r>
      <rPr>
        <sz val="12"/>
        <rFont val="Century Gothic"/>
        <family val="2"/>
      </rPr>
      <t xml:space="preserve">Enter the Feedback Number for the Training activity.  If you do not know this number, contact CSTI and submit the form from the following link: </t>
    </r>
    <r>
      <rPr>
        <sz val="12"/>
        <color theme="10"/>
        <rFont val="Century Gothic"/>
        <family val="2"/>
      </rPr>
      <t xml:space="preserve"> </t>
    </r>
    <r>
      <rPr>
        <u/>
        <sz val="12"/>
        <color theme="10"/>
        <rFont val="Century Gothic"/>
        <family val="2"/>
      </rPr>
      <t>CSTI Tracking Number Request Form</t>
    </r>
  </si>
  <si>
    <r>
      <rPr>
        <b/>
        <sz val="14"/>
        <rFont val="Century Gothic"/>
        <family val="2"/>
      </rPr>
      <t xml:space="preserve">NOTE:  </t>
    </r>
    <r>
      <rPr>
        <b/>
        <sz val="14"/>
        <color rgb="FFC00000"/>
        <rFont val="Century Gothic"/>
        <family val="2"/>
      </rPr>
      <t>Unauthorized alterations will delay the approval of this request.</t>
    </r>
  </si>
  <si>
    <t>This field is for Cash Requests only:  Enter the requested cash amount for this request.</t>
  </si>
  <si>
    <t>Enhance the Protection of Soft Targets/Crowded Places</t>
  </si>
  <si>
    <t>Enhance Information and Intelligence Sharing and Cooperation with Federal Agencies, including DHS</t>
  </si>
  <si>
    <t>Enhance Cybersecurity</t>
  </si>
  <si>
    <t>Address Emergent Threats</t>
  </si>
  <si>
    <t>Enhance Medical and Public Health Preparedness</t>
  </si>
  <si>
    <t>Strengthen Communications Capabilities through Planning, Governance, Technology, and Equipment</t>
  </si>
  <si>
    <t>Enhance Community Resilience, including Partnerships with Volunteers and Community-Based Orgnizations and Programs</t>
  </si>
  <si>
    <t>Strengthen Information Sharing and Collaboration</t>
  </si>
  <si>
    <t>Enhance Multi-Jurisdictional/Inter-Jurisdictional All-Hazards Incident Planning, Response, and Recovery Capabilities</t>
  </si>
  <si>
    <t>Protect Critical Infrastruction and Key Resources (including Food &amp; Agriculture)</t>
  </si>
  <si>
    <t>Enhance Information Collection, Analysis, and Sharing, in Support of Public Safety Operations across California</t>
  </si>
  <si>
    <t>Protect Critical Infrastructure and Key Resources from All Threats and Hazards</t>
  </si>
  <si>
    <t>Strengthen Security and Preparedness across Cyberspace</t>
  </si>
  <si>
    <t>Enhance Community Preparedness</t>
  </si>
  <si>
    <t>Enhance Multi-Jurisdictional/Inter-Jurisdictional All-Hazards Incident Catastrophic Planning, Response, and Recovery Capabilities</t>
  </si>
  <si>
    <t>Improve Medical and Health Capabilities</t>
  </si>
  <si>
    <t>Enhance Incident Recovery Capabilities</t>
  </si>
  <si>
    <t>Strengthen Food &amp; Agriculture Preparedness</t>
  </si>
  <si>
    <t>Prevent Violent Extremism through Multi-Jurisdictional/Inter-jurisdictional Collaboration and Coordination</t>
  </si>
  <si>
    <t>Enhance Homeland Security Exercise, Evaluation, and Training Programs</t>
  </si>
  <si>
    <t>IJ #</t>
  </si>
  <si>
    <t>Description</t>
  </si>
  <si>
    <t>FY 2020 Investment Justications</t>
  </si>
  <si>
    <t>Goal #</t>
  </si>
  <si>
    <t>State Homeland Security Strategy Goal</t>
  </si>
  <si>
    <t>Provide detailed information on the project and description of services. If your consultant/contractor invoiced you for their services using a fee for each deliverable, then describe the product in the Deliverable column. (e.g.: $10,000 for a reverse 911/telephone emergency notification system)</t>
  </si>
  <si>
    <t>FY 2019 Investment Justications</t>
  </si>
  <si>
    <t>Strengthen Capabilities of the State Threat Assessment System</t>
  </si>
  <si>
    <t>Protect Critical Infrastructure and Key Resources (includes Food and Ag)</t>
  </si>
  <si>
    <t>Strengthen Emergency Communications Capabilities Through Planning, Governance, Technology and Equipment</t>
  </si>
  <si>
    <t>Preventing Violent Extremism Through Multi-Jurisdictional/Inter-Jurisdictional Collaboration and Coordination</t>
  </si>
  <si>
    <t>Enhance Community Resilience, Including Partnerships With Volunteers and Community Based Organizations and Programs</t>
  </si>
  <si>
    <t>Enhance Multi-Jurisdictional/Inter-Jurisdictional All-Hazards Incident Planning, Response &amp; Recovery Capabilities</t>
  </si>
  <si>
    <t>Homeland Security Exercise, Evaluation, and Training Programs</t>
  </si>
  <si>
    <t>Strengthen Emergency Communications Capabilities Through Planning, Governance, Technology</t>
  </si>
  <si>
    <t>Preventing Violent Extremism Through Multi-Jurisdictional/Inter-Jurisdictional Collaborat</t>
  </si>
  <si>
    <t>Enhance Community Resilience, Including Partnerships With Volunteers and Community Based</t>
  </si>
  <si>
    <t>Enhance Multi-Jurisdictional/Inter-Jurisdictional All-Hazards Incident Planning, Response</t>
  </si>
  <si>
    <t>Information Sharing and Analysis, Collaboration Capabilities, and Public Safety Response</t>
  </si>
  <si>
    <t>Protect Critical Infrastructure and Key Resources</t>
  </si>
  <si>
    <t>Strengthen Communications Capabilities Through Planning, Governance, Technology and Equip</t>
  </si>
  <si>
    <t>Strengthen Food and Agriculture Security</t>
  </si>
  <si>
    <t>Enhance Multi-Jurisdictional/Inter-Jurisdictional All Hazards Incident Planning, Response</t>
  </si>
  <si>
    <t>Information Sharing, Collaboration Capabilities, and Law Enforcement Investigations</t>
  </si>
  <si>
    <t>Strengthen Communications Capabilities</t>
  </si>
  <si>
    <t>Countering Homegrown Violent Extremism</t>
  </si>
  <si>
    <t>Enhance Community Resilience</t>
  </si>
  <si>
    <t>Enhance Catastrophic Incident Planning, Response &amp; Recovery Capabilities</t>
  </si>
  <si>
    <t>Enhance Critical Infrastructure Protection</t>
  </si>
  <si>
    <t>Enhance Catastrophic Incident Planning, Response &amp; Recovery</t>
  </si>
  <si>
    <t>Strengthen Food and Agriculture Preparedness</t>
  </si>
  <si>
    <t>Homeland Security Exercise, Evaluation and Training Programs</t>
  </si>
  <si>
    <t>FY 2018 Investment Justications</t>
  </si>
  <si>
    <t>FY 2017 Investment Justications</t>
  </si>
  <si>
    <t>FY 2016 Investment Justications</t>
  </si>
  <si>
    <t>FY 2015 Investment Justications</t>
  </si>
  <si>
    <r>
      <t xml:space="preserve">This worksheet provides instructions on how to complete the FY 2020 Financial Management Forms Workbook (FMFW) v20.1.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Mail completed FMFW to:
</t>
    </r>
    <r>
      <rPr>
        <b/>
        <sz val="12"/>
        <rFont val="Century Gothic"/>
        <family val="2"/>
      </rPr>
      <t>Homeland Security Grant Program (HSGP)</t>
    </r>
    <r>
      <rPr>
        <sz val="12"/>
        <rFont val="Century Gothic"/>
        <family val="2"/>
      </rPr>
      <t xml:space="preserve">
California Governor's Office of Emergency Services
Attn: </t>
    </r>
    <r>
      <rPr>
        <i/>
        <sz val="12"/>
        <rFont val="Century Gothic"/>
        <family val="2"/>
      </rPr>
      <t>Program Specialist's Name</t>
    </r>
    <r>
      <rPr>
        <sz val="12"/>
        <rFont val="Century Gothic"/>
        <family val="2"/>
      </rPr>
      <t xml:space="preserve">
3650 Schriever Avenue
Mather, CA  95655</t>
    </r>
  </si>
  <si>
    <r>
      <t>Sort (</t>
    </r>
    <r>
      <rPr>
        <sz val="16"/>
        <rFont val="Calibri"/>
        <family val="2"/>
      </rPr>
      <t>↑</t>
    </r>
    <r>
      <rPr>
        <sz val="16"/>
        <rFont val="Century Gothic"/>
        <family val="2"/>
      </rPr>
      <t>)</t>
    </r>
  </si>
  <si>
    <t>6.  Performance /
 Budget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</si>
</sst>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d/yyyy;@"/>
    <numFmt numFmtId="175" formatCode="mm/dd/yyyy"/>
    <numFmt numFmtId="176" formatCode="0;\-0;;@"/>
    <numFmt numFmtId="177" formatCode="000\-00000"/>
    <numFmt numFmtId="178" formatCode="0.0%"/>
    <numFmt numFmtId="179" formatCode="&quot;$&quot;#,##0;\-\ &quot;$&quot;#,##0;;"/>
    <numFmt numFmtId="180" formatCode="&quot;$&quot;#,##0;\-\ &quot;$&quot;#,##0;\-;"/>
    <numFmt numFmtId="181" formatCode="#"/>
    <numFmt numFmtId="182" formatCode="0000\-0000"/>
    <numFmt numFmtId="183" formatCode="&quot;$&quot;#,##0;\ \(&quot;$&quot;#,##0\)"/>
    <numFmt numFmtId="184" formatCode="000"/>
    <numFmt numFmtId="185" formatCode="00\-0000000"/>
    <numFmt numFmtId="186" formatCode="&quot;$&quot;#,##0;[Red]\ \(&quot;$&quot;#,##0\)"/>
    <numFmt numFmtId="187" formatCode="#,##0_);[Red]\-#,##0"/>
    <numFmt numFmtId="188" formatCode="&quot;$&quot;#,##0;[Red]\ \-&quot;$&quot;#,##0"/>
  </numFmts>
  <fonts count="13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2"/>
      <color indexed="10"/>
      <name val="Tahoma"/>
      <family val="2"/>
    </font>
    <font>
      <sz val="16"/>
      <name val="Tahoma"/>
      <family val="2"/>
    </font>
    <font>
      <sz val="10"/>
      <name val="Tahoma"/>
      <family val="2"/>
    </font>
    <font>
      <b/>
      <sz val="10"/>
      <name val="Tahoma"/>
      <family val="2"/>
    </font>
    <font>
      <sz val="12"/>
      <name val="Tahoma"/>
      <family val="2"/>
    </font>
    <font>
      <sz val="11"/>
      <name val="Tahoma"/>
      <family val="2"/>
    </font>
    <font>
      <sz val="14"/>
      <name val="Tahoma"/>
      <family val="2"/>
    </font>
    <font>
      <b/>
      <sz val="10"/>
      <color indexed="10"/>
      <name val="Tahoma"/>
      <family val="2"/>
    </font>
    <font>
      <sz val="14"/>
      <color indexed="10"/>
      <name val="Tahoma"/>
      <family val="2"/>
    </font>
    <font>
      <b/>
      <sz val="11"/>
      <name val="Tahoma"/>
      <family val="2"/>
    </font>
    <font>
      <sz val="10"/>
      <color indexed="10"/>
      <name val="Tahoma"/>
      <family val="2"/>
    </font>
    <font>
      <sz val="12"/>
      <color indexed="10"/>
      <name val="Tahoma"/>
      <family val="2"/>
    </font>
    <font>
      <sz val="10"/>
      <name val="Arial"/>
      <family val="2"/>
    </font>
    <font>
      <sz val="11"/>
      <color indexed="12"/>
      <name val="Tahoma"/>
      <family val="2"/>
    </font>
    <font>
      <sz val="10"/>
      <color indexed="8"/>
      <name val="Tahoma"/>
      <family val="2"/>
    </font>
    <font>
      <sz val="18"/>
      <name val="Arial"/>
      <family val="2"/>
    </font>
    <font>
      <sz val="12"/>
      <name val="Arial"/>
      <family val="2"/>
    </font>
    <font>
      <b/>
      <sz val="10"/>
      <name val="Arial"/>
      <family val="2"/>
    </font>
    <font>
      <sz val="14"/>
      <name val="Arial"/>
      <family val="2"/>
    </font>
    <font>
      <sz val="9"/>
      <color indexed="81"/>
      <name val="Tahoma"/>
      <family val="2"/>
    </font>
    <font>
      <b/>
      <sz val="9"/>
      <color indexed="81"/>
      <name val="Tahoma"/>
      <family val="2"/>
    </font>
    <font>
      <sz val="10"/>
      <name val="Arial"/>
      <family val="2"/>
    </font>
    <font>
      <b/>
      <sz val="10"/>
      <color indexed="10"/>
      <name val="Arial"/>
      <family val="2"/>
    </font>
    <font>
      <sz val="10"/>
      <name val="Century Gothic"/>
      <family val="2"/>
    </font>
    <font>
      <sz val="11"/>
      <name val="Century Gothic"/>
      <family val="2"/>
    </font>
    <font>
      <sz val="14"/>
      <color indexed="10"/>
      <name val="Century Gothic"/>
      <family val="2"/>
    </font>
    <font>
      <sz val="12"/>
      <name val="Century Gothic"/>
      <family val="2"/>
    </font>
    <font>
      <sz val="16"/>
      <name val="Century Gothic"/>
      <family val="2"/>
    </font>
    <font>
      <b/>
      <sz val="12"/>
      <name val="Century Gothic"/>
      <family val="2"/>
    </font>
    <font>
      <sz val="14"/>
      <name val="Century Gothic"/>
      <family val="2"/>
    </font>
    <font>
      <b/>
      <sz val="18"/>
      <name val="Century Gothic"/>
      <family val="2"/>
    </font>
    <font>
      <b/>
      <sz val="17"/>
      <name val="Century Gothic"/>
      <family val="2"/>
    </font>
    <font>
      <sz val="17"/>
      <name val="Century Gothic"/>
      <family val="2"/>
    </font>
    <font>
      <sz val="18"/>
      <name val="Century Gothic"/>
      <family val="2"/>
    </font>
    <font>
      <b/>
      <sz val="16"/>
      <name val="Century Gothic"/>
      <family val="2"/>
    </font>
    <font>
      <sz val="10"/>
      <color indexed="9"/>
      <name val="Century Gothic"/>
      <family val="2"/>
    </font>
    <font>
      <b/>
      <sz val="14"/>
      <name val="Century Gothic"/>
      <family val="2"/>
    </font>
    <font>
      <b/>
      <sz val="11"/>
      <name val="Century Gothic"/>
      <family val="2"/>
    </font>
    <font>
      <sz val="11"/>
      <color indexed="12"/>
      <name val="Century Gothic"/>
      <family val="2"/>
    </font>
    <font>
      <sz val="12"/>
      <color indexed="4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1"/>
      <color rgb="FF3F3F76"/>
      <name val="Calibri"/>
      <family val="2"/>
      <scheme val="minor"/>
    </font>
    <font>
      <b/>
      <sz val="10"/>
      <color rgb="FFFF0000"/>
      <name val="Tahoma"/>
      <family val="2"/>
    </font>
    <font>
      <sz val="10"/>
      <color theme="1"/>
      <name val="Calibri"/>
      <family val="2"/>
      <scheme val="minor"/>
    </font>
    <font>
      <sz val="12"/>
      <color rgb="FFFF0000"/>
      <name val="Tahoma"/>
      <family val="2"/>
    </font>
    <font>
      <sz val="10"/>
      <color rgb="FFFF0000"/>
      <name val="Tahoma"/>
      <family val="2"/>
    </font>
    <font>
      <sz val="10"/>
      <color theme="1"/>
      <name val="Tahoma"/>
      <family val="2"/>
    </font>
    <font>
      <b/>
      <sz val="12"/>
      <color rgb="FFFF0000"/>
      <name val="Tahoma"/>
      <family val="2"/>
    </font>
    <font>
      <sz val="12"/>
      <color theme="1"/>
      <name val="Tahoma"/>
      <family val="2"/>
    </font>
    <font>
      <b/>
      <sz val="12"/>
      <color rgb="FFFF0000"/>
      <name val="Century Gothic"/>
      <family val="2"/>
    </font>
    <font>
      <sz val="14"/>
      <color rgb="FFFF0000"/>
      <name val="Century Gothic"/>
      <family val="2"/>
    </font>
    <font>
      <sz val="10"/>
      <color rgb="FFFF0000"/>
      <name val="Century Gothic"/>
      <family val="2"/>
    </font>
    <font>
      <b/>
      <sz val="12"/>
      <color indexed="81"/>
      <name val="Century Gothic"/>
      <family val="2"/>
    </font>
    <font>
      <sz val="12"/>
      <color indexed="81"/>
      <name val="Century Gothic"/>
      <family val="2"/>
    </font>
    <font>
      <b/>
      <u/>
      <sz val="16"/>
      <color indexed="81"/>
      <name val="Century Gothic"/>
      <family val="2"/>
    </font>
    <font>
      <b/>
      <sz val="16"/>
      <color indexed="81"/>
      <name val="Century Gothic"/>
      <family val="2"/>
    </font>
    <font>
      <sz val="9"/>
      <color indexed="81"/>
      <name val="Century Gothic"/>
      <family val="2"/>
    </font>
    <font>
      <b/>
      <sz val="9"/>
      <color indexed="81"/>
      <name val="Century Gothic"/>
      <family val="2"/>
    </font>
    <font>
      <b/>
      <sz val="18"/>
      <color indexed="81"/>
      <name val="Century Gothic"/>
      <family val="2"/>
    </font>
    <font>
      <b/>
      <u/>
      <sz val="18"/>
      <color indexed="81"/>
      <name val="Century Gothic"/>
      <family val="2"/>
    </font>
    <font>
      <sz val="16"/>
      <color indexed="81"/>
      <name val="Century Gothic"/>
      <family val="2"/>
    </font>
    <font>
      <sz val="13"/>
      <color indexed="81"/>
      <name val="Century Gothic"/>
      <family val="2"/>
    </font>
    <font>
      <b/>
      <sz val="14"/>
      <color indexed="81"/>
      <name val="Century Gothic"/>
      <family val="2"/>
    </font>
    <font>
      <sz val="14"/>
      <color indexed="81"/>
      <name val="Century Gothic"/>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u/>
      <sz val="16"/>
      <color theme="0"/>
      <name val="Century Gothic"/>
      <family val="2"/>
    </font>
    <font>
      <b/>
      <sz val="16"/>
      <color indexed="9"/>
      <name val="Century Gothic"/>
      <family val="2"/>
    </font>
    <font>
      <b/>
      <u/>
      <sz val="16"/>
      <color indexed="9"/>
      <name val="Century Gothic"/>
      <family val="2"/>
    </font>
    <font>
      <b/>
      <u/>
      <sz val="12"/>
      <color indexed="81"/>
      <name val="Century Gothic"/>
      <family val="2"/>
    </font>
    <font>
      <u/>
      <sz val="12"/>
      <name val="Century Gothic"/>
      <family val="2"/>
    </font>
    <font>
      <sz val="12"/>
      <color indexed="9"/>
      <name val="Century Gothic"/>
      <family val="2"/>
    </font>
    <font>
      <b/>
      <u/>
      <sz val="12"/>
      <name val="Century Gothic"/>
      <family val="2"/>
    </font>
    <font>
      <i/>
      <sz val="12"/>
      <name val="Century Gothic"/>
      <family val="2"/>
    </font>
    <font>
      <b/>
      <sz val="20"/>
      <color indexed="9"/>
      <name val="Century Gothic"/>
      <family val="2"/>
    </font>
    <font>
      <b/>
      <sz val="16"/>
      <color theme="0"/>
      <name val="Century Gothic"/>
      <family val="2"/>
    </font>
    <font>
      <sz val="20"/>
      <name val="Century Gothic"/>
      <family val="2"/>
    </font>
    <font>
      <u/>
      <sz val="12"/>
      <color theme="10"/>
      <name val="Century Gothic"/>
      <family val="2"/>
    </font>
    <font>
      <b/>
      <sz val="10"/>
      <color rgb="FFFF0000"/>
      <name val="Arial"/>
      <family val="2"/>
    </font>
    <font>
      <sz val="10"/>
      <color rgb="FF00B050"/>
      <name val="Tahoma"/>
      <family val="2"/>
    </font>
    <font>
      <b/>
      <sz val="12"/>
      <color indexed="81"/>
      <name val="Tahoma"/>
      <family val="2"/>
    </font>
    <font>
      <b/>
      <sz val="12"/>
      <color indexed="37"/>
      <name val="Tahoma"/>
      <family val="2"/>
    </font>
    <font>
      <sz val="8"/>
      <color indexed="81"/>
      <name val="Tahoma"/>
      <family val="2"/>
    </font>
    <font>
      <sz val="11"/>
      <color indexed="81"/>
      <name val="Tahoma"/>
      <family val="2"/>
    </font>
    <font>
      <sz val="10.5"/>
      <color indexed="81"/>
      <name val="Tahoma"/>
      <family val="2"/>
    </font>
    <font>
      <b/>
      <u/>
      <sz val="14"/>
      <color indexed="81"/>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4"/>
      <color rgb="FFFF0000"/>
      <name val="Century Gothic"/>
      <family val="2"/>
    </font>
    <font>
      <b/>
      <sz val="18"/>
      <color indexed="30"/>
      <name val="Century Gothic"/>
      <family val="2"/>
    </font>
    <font>
      <b/>
      <sz val="12"/>
      <color theme="0"/>
      <name val="Century Gothic"/>
      <family val="2"/>
    </font>
    <font>
      <sz val="12"/>
      <color theme="0"/>
      <name val="Century Gothic"/>
      <family val="2"/>
    </font>
    <font>
      <b/>
      <sz val="11"/>
      <color theme="0"/>
      <name val="Century Gothic"/>
      <family val="2"/>
    </font>
    <font>
      <sz val="10"/>
      <color theme="0"/>
      <name val="Century Gothic"/>
      <family val="2"/>
    </font>
    <font>
      <sz val="16"/>
      <color theme="0"/>
      <name val="Century Gothic"/>
      <family val="2"/>
    </font>
    <font>
      <u/>
      <sz val="16"/>
      <color theme="0"/>
      <name val="Century Gothic"/>
      <family val="2"/>
    </font>
    <font>
      <sz val="13"/>
      <name val="Century Gothic"/>
      <family val="2"/>
    </font>
    <font>
      <sz val="13"/>
      <name val="Tahoma"/>
      <family val="2"/>
    </font>
    <font>
      <b/>
      <sz val="13"/>
      <color theme="1"/>
      <name val="Century Gothic"/>
      <family val="2"/>
    </font>
    <font>
      <sz val="14"/>
      <color indexed="12"/>
      <name val="Century Gothic"/>
      <family val="2"/>
    </font>
    <font>
      <sz val="16"/>
      <color indexed="12"/>
      <name val="Century Gothic"/>
      <family val="2"/>
    </font>
    <font>
      <sz val="16"/>
      <name val="Century Gothic"/>
      <family val="2"/>
    </font>
    <font>
      <b/>
      <sz val="16"/>
      <name val="Century Gothic"/>
      <family val="2"/>
    </font>
    <font>
      <sz val="12"/>
      <name val="Century Gothic"/>
      <family val="2"/>
    </font>
    <font>
      <strike/>
      <sz val="16"/>
      <color indexed="10"/>
      <name val="Century Gothic"/>
      <family val="2"/>
    </font>
    <font>
      <i/>
      <sz val="14"/>
      <name val="Century Gothic"/>
      <family val="2"/>
    </font>
    <font>
      <b/>
      <sz val="14"/>
      <color rgb="FFAA0000"/>
      <name val="Century Gothic"/>
      <family val="2"/>
    </font>
    <font>
      <b/>
      <sz val="14"/>
      <color indexed="10"/>
      <name val="Century Gothic"/>
      <family val="2"/>
    </font>
    <font>
      <sz val="12"/>
      <name val="Century Gothic"/>
    </font>
    <font>
      <u/>
      <sz val="12"/>
      <color rgb="FF3333FF"/>
      <name val="Century Gothic"/>
      <family val="2"/>
    </font>
    <font>
      <b/>
      <sz val="14"/>
      <color rgb="FFC00000"/>
      <name val="Century Gothic"/>
      <family val="2"/>
    </font>
    <font>
      <sz val="12"/>
      <color theme="10"/>
      <name val="Century Gothic"/>
      <family val="2"/>
    </font>
    <font>
      <b/>
      <sz val="10"/>
      <name val="Century Gothic"/>
      <family val="2"/>
    </font>
    <font>
      <b/>
      <sz val="12"/>
      <name val="Centur Gothic"/>
    </font>
    <font>
      <sz val="16"/>
      <name val="Calibri"/>
      <family val="2"/>
    </font>
  </fonts>
  <fills count="5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4"/>
        <bgColor indexed="64"/>
      </patternFill>
    </fill>
    <fill>
      <patternFill patternType="solid">
        <fgColor indexed="31"/>
        <bgColor indexed="64"/>
      </patternFill>
    </fill>
    <fill>
      <patternFill patternType="solid">
        <fgColor rgb="FFFFCC99"/>
      </patternFill>
    </fill>
    <fill>
      <patternFill patternType="solid">
        <fgColor theme="2" tint="-0.2499465926084170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CCFFCC"/>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538ED5"/>
        <bgColor indexed="64"/>
      </patternFill>
    </fill>
    <fill>
      <patternFill patternType="solid">
        <fgColor rgb="FFFFCC99"/>
        <bgColor indexed="64"/>
      </patternFill>
    </fill>
    <fill>
      <patternFill patternType="solid">
        <fgColor rgb="FF99CCFF"/>
        <bgColor indexed="64"/>
      </patternFill>
    </fill>
    <fill>
      <patternFill patternType="solid">
        <fgColor rgb="FFCCCCFF"/>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B7DEE8"/>
        <bgColor indexed="64"/>
      </patternFill>
    </fill>
    <fill>
      <patternFill patternType="solid">
        <fgColor rgb="FFE6B8B7"/>
        <bgColor indexed="64"/>
      </patternFill>
    </fill>
    <fill>
      <patternFill patternType="solid">
        <fgColor rgb="FF92D050"/>
        <bgColor indexed="64"/>
      </patternFill>
    </fill>
    <fill>
      <patternFill patternType="solid">
        <fgColor rgb="FFFFCCCC"/>
        <bgColor indexed="64"/>
      </patternFill>
    </fill>
    <fill>
      <patternFill patternType="solid">
        <fgColor rgb="FFFFFF66"/>
        <bgColor indexed="64"/>
      </patternFill>
    </fill>
    <fill>
      <patternFill patternType="solid">
        <fgColor theme="1"/>
        <bgColor indexed="64"/>
      </patternFill>
    </fill>
    <fill>
      <patternFill patternType="solid">
        <fgColor rgb="FFCCECFF"/>
        <bgColor indexed="64"/>
      </patternFill>
    </fill>
    <fill>
      <patternFill patternType="solid">
        <fgColor rgb="FFDDD9C3"/>
        <bgColor indexed="64"/>
      </patternFill>
    </fill>
    <fill>
      <patternFill patternType="solid">
        <fgColor rgb="FFCCFF99"/>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FFCCFF"/>
        <bgColor indexed="64"/>
      </patternFill>
    </fill>
  </fills>
  <borders count="1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diagonal/>
    </border>
    <border>
      <left/>
      <right style="thin">
        <color indexed="17"/>
      </right>
      <top/>
      <bottom/>
      <diagonal/>
    </border>
    <border>
      <left style="thin">
        <color rgb="FF7F7F7F"/>
      </left>
      <right style="thin">
        <color rgb="FF7F7F7F"/>
      </right>
      <top style="thin">
        <color rgb="FF7F7F7F"/>
      </top>
      <bottom style="thin">
        <color rgb="FF7F7F7F"/>
      </bottom>
      <diagonal/>
    </border>
    <border>
      <left style="medium">
        <color rgb="FFFF0000"/>
      </left>
      <right/>
      <top/>
      <bottom/>
      <diagonal/>
    </border>
    <border>
      <left/>
      <right/>
      <top/>
      <bottom style="medium">
        <color rgb="FF0000FF"/>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top style="medium">
        <color rgb="FF0000FF"/>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indexed="64"/>
      </left>
      <right/>
      <top style="thin">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auto="1"/>
      </bottom>
      <diagonal/>
    </border>
    <border>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style="medium">
        <color indexed="64"/>
      </right>
      <top style="medium">
        <color indexed="64"/>
      </top>
      <bottom/>
      <diagonal/>
    </border>
    <border>
      <left style="medium">
        <color rgb="FF7030A0"/>
      </left>
      <right style="medium">
        <color indexed="64"/>
      </right>
      <top/>
      <bottom/>
      <diagonal/>
    </border>
    <border>
      <left/>
      <right style="medium">
        <color indexed="64"/>
      </right>
      <top/>
      <bottom/>
      <diagonal/>
    </border>
    <border>
      <left style="medium">
        <color rgb="FF7030A0"/>
      </left>
      <right style="medium">
        <color indexed="64"/>
      </right>
      <top/>
      <bottom style="medium">
        <color indexed="64"/>
      </bottom>
      <diagonal/>
    </border>
    <border>
      <left/>
      <right style="medium">
        <color indexed="64"/>
      </right>
      <top/>
      <bottom style="medium">
        <color indexed="64"/>
      </bottom>
      <diagonal/>
    </border>
    <border>
      <left style="medium">
        <color rgb="FF7030A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top style="medium">
        <color rgb="FFFF0000"/>
      </top>
      <bottom style="thin">
        <color rgb="FFFF0000"/>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style="medium">
        <color indexed="64"/>
      </top>
      <bottom/>
      <diagonal/>
    </border>
    <border>
      <left style="medium">
        <color rgb="FFFF0000"/>
      </left>
      <right/>
      <top/>
      <bottom style="medium">
        <color indexed="64"/>
      </bottom>
      <diagonal/>
    </border>
    <border>
      <left style="medium">
        <color rgb="FFFF0000"/>
      </left>
      <right/>
      <top style="medium">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right/>
      <top style="thin">
        <color indexed="64"/>
      </top>
      <bottom style="thin">
        <color auto="1"/>
      </bottom>
      <diagonal/>
    </border>
    <border>
      <left style="thin">
        <color rgb="FF17375D"/>
      </left>
      <right/>
      <top style="thin">
        <color rgb="FF17375D"/>
      </top>
      <bottom style="thin">
        <color rgb="FF17375D"/>
      </bottom>
      <diagonal/>
    </border>
    <border>
      <left style="thin">
        <color rgb="FF17375D"/>
      </left>
      <right style="thin">
        <color rgb="FF17375D"/>
      </right>
      <top style="thin">
        <color rgb="FF17375D"/>
      </top>
      <bottom style="thin">
        <color rgb="FF17375D"/>
      </bottom>
      <diagonal/>
    </border>
    <border>
      <left style="thin">
        <color rgb="FF17375D"/>
      </left>
      <right/>
      <top/>
      <bottom style="thin">
        <color rgb="FF17375D"/>
      </bottom>
      <diagonal/>
    </border>
    <border>
      <left/>
      <right style="thin">
        <color rgb="FF17375D"/>
      </right>
      <top/>
      <bottom style="thin">
        <color rgb="FF17375D"/>
      </bottom>
      <diagonal/>
    </border>
    <border>
      <left style="thin">
        <color rgb="FF17375D"/>
      </left>
      <right style="thin">
        <color rgb="FF17375D"/>
      </right>
      <top/>
      <bottom style="thin">
        <color rgb="FF17375D"/>
      </bottom>
      <diagonal/>
    </border>
    <border>
      <left/>
      <right style="thin">
        <color rgb="FF17375D"/>
      </right>
      <top style="thin">
        <color rgb="FF17375D"/>
      </top>
      <bottom style="thin">
        <color rgb="FF17375D"/>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6">
    <xf numFmtId="0" fontId="0" fillId="0" borderId="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50" fillId="12" borderId="9" applyNumberFormat="0" applyAlignment="0" applyProtection="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xf numFmtId="0" fontId="3" fillId="0" borderId="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3" fillId="0" borderId="0" applyNumberFormat="0" applyFill="0" applyProtection="0">
      <alignment vertical="top"/>
    </xf>
    <xf numFmtId="0" fontId="74" fillId="40" borderId="0">
      <alignment vertical="center" wrapText="1"/>
    </xf>
    <xf numFmtId="0" fontId="75" fillId="0" borderId="0" applyNumberFormat="0" applyFill="0" applyBorder="0" applyProtection="0">
      <alignment horizontal="center" vertical="center"/>
    </xf>
    <xf numFmtId="0" fontId="87" fillId="0" borderId="0" applyNumberFormat="0" applyFill="0" applyBorder="0" applyAlignment="0"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78">
    <xf numFmtId="0" fontId="0" fillId="0" borderId="0" xfId="0"/>
    <xf numFmtId="0" fontId="87" fillId="0" borderId="35" xfId="229" applyBorder="1" applyAlignment="1" applyProtection="1">
      <alignment horizontal="left" vertical="center" wrapText="1" indent="1"/>
    </xf>
    <xf numFmtId="0" fontId="8" fillId="0" borderId="0" xfId="0" applyFont="1"/>
    <xf numFmtId="0" fontId="8" fillId="0" borderId="0" xfId="0" applyFont="1" applyBorder="1"/>
    <xf numFmtId="0" fontId="8" fillId="0" borderId="0" xfId="0" applyFont="1" applyFill="1"/>
    <xf numFmtId="0" fontId="8" fillId="0" borderId="0" xfId="0" applyFont="1" applyBorder="1" applyProtection="1"/>
    <xf numFmtId="0" fontId="8" fillId="0" borderId="0" xfId="0" applyFont="1" applyFill="1" applyBorder="1" applyProtection="1"/>
    <xf numFmtId="0" fontId="8" fillId="0" borderId="0" xfId="0" applyFont="1" applyFill="1" applyBorder="1" applyAlignment="1" applyProtection="1"/>
    <xf numFmtId="0" fontId="16" fillId="0" borderId="0" xfId="0" applyFont="1" applyProtection="1"/>
    <xf numFmtId="0" fontId="16" fillId="0" borderId="0" xfId="0" applyFont="1"/>
    <xf numFmtId="0" fontId="16" fillId="0" borderId="0" xfId="0" applyFont="1" applyBorder="1"/>
    <xf numFmtId="0" fontId="13" fillId="0" borderId="0" xfId="0" applyFont="1" applyBorder="1" applyAlignment="1" applyProtection="1">
      <alignment horizontal="left" vertical="top"/>
    </xf>
    <xf numFmtId="0" fontId="16" fillId="0" borderId="0" xfId="0" applyFont="1" applyBorder="1" applyAlignment="1" applyProtection="1">
      <alignment horizontal="left" vertical="top"/>
    </xf>
    <xf numFmtId="0" fontId="17" fillId="0" borderId="0" xfId="0" applyFont="1" applyProtection="1"/>
    <xf numFmtId="0" fontId="17" fillId="0" borderId="0" xfId="0" applyFont="1"/>
    <xf numFmtId="0" fontId="8" fillId="0" borderId="0" xfId="0" applyFont="1" applyFill="1" applyBorder="1"/>
    <xf numFmtId="0" fontId="10" fillId="0" borderId="0" xfId="0" applyFont="1"/>
    <xf numFmtId="0" fontId="10" fillId="0" borderId="0" xfId="0" applyFont="1" applyFill="1"/>
    <xf numFmtId="0" fontId="8" fillId="2" borderId="0" xfId="0" applyFont="1" applyFill="1"/>
    <xf numFmtId="0" fontId="10" fillId="0" borderId="0" xfId="0" applyFont="1" applyFill="1" applyBorder="1"/>
    <xf numFmtId="0" fontId="9" fillId="0" borderId="0" xfId="0" applyFont="1" applyBorder="1" applyProtection="1"/>
    <xf numFmtId="0" fontId="8" fillId="0" borderId="0" xfId="0" applyFont="1" applyBorder="1" applyAlignment="1" applyProtection="1">
      <alignment vertical="top"/>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xf>
    <xf numFmtId="0" fontId="9" fillId="0" borderId="0" xfId="0" applyFont="1" applyBorder="1" applyAlignment="1" applyProtection="1"/>
    <xf numFmtId="0" fontId="8" fillId="0" borderId="0" xfId="0" applyNumberFormat="1" applyFont="1" applyBorder="1" applyAlignment="1" applyProtection="1">
      <alignment vertical="top"/>
    </xf>
    <xf numFmtId="0" fontId="17" fillId="3" borderId="0" xfId="0" applyFont="1" applyFill="1"/>
    <xf numFmtId="0" fontId="8" fillId="3" borderId="0" xfId="0" applyFont="1" applyFill="1"/>
    <xf numFmtId="0" fontId="6" fillId="3" borderId="0" xfId="0" applyFont="1" applyFill="1"/>
    <xf numFmtId="0" fontId="17" fillId="4" borderId="0" xfId="0" applyFont="1" applyFill="1"/>
    <xf numFmtId="0" fontId="8" fillId="4" borderId="0" xfId="0" applyFont="1" applyFill="1"/>
    <xf numFmtId="0" fontId="6" fillId="4" borderId="0" xfId="0" applyFont="1" applyFill="1"/>
    <xf numFmtId="0" fontId="10" fillId="4" borderId="0" xfId="0" applyFont="1" applyFill="1"/>
    <xf numFmtId="0" fontId="17" fillId="4" borderId="0" xfId="0" applyFont="1" applyFill="1" applyBorder="1"/>
    <xf numFmtId="0" fontId="17" fillId="5" borderId="0" xfId="0" applyFont="1" applyFill="1"/>
    <xf numFmtId="0" fontId="8" fillId="5" borderId="0" xfId="0" applyFont="1" applyFill="1"/>
    <xf numFmtId="0" fontId="17" fillId="5" borderId="0" xfId="0" applyFont="1" applyFill="1" applyBorder="1"/>
    <xf numFmtId="0" fontId="6" fillId="5" borderId="0" xfId="0" applyFont="1" applyFill="1"/>
    <xf numFmtId="0" fontId="10" fillId="5" borderId="0" xfId="0" applyFont="1" applyFill="1" applyAlignment="1" applyProtection="1"/>
    <xf numFmtId="0" fontId="17" fillId="2" borderId="0" xfId="0" applyFont="1" applyFill="1"/>
    <xf numFmtId="0" fontId="6" fillId="2" borderId="0" xfId="0" applyFont="1" applyFill="1"/>
    <xf numFmtId="0" fontId="10" fillId="3" borderId="0" xfId="0" applyFont="1" applyFill="1" applyAlignment="1" applyProtection="1">
      <alignment horizontal="left"/>
      <protection hidden="1"/>
    </xf>
    <xf numFmtId="0" fontId="6" fillId="4" borderId="0" xfId="0" applyFont="1" applyFill="1" applyProtection="1">
      <protection hidden="1"/>
    </xf>
    <xf numFmtId="0" fontId="10" fillId="4" borderId="0" xfId="0" applyFont="1" applyFill="1" applyAlignment="1" applyProtection="1">
      <alignment horizontal="left"/>
      <protection hidden="1"/>
    </xf>
    <xf numFmtId="0" fontId="10" fillId="5" borderId="0" xfId="0" applyFont="1" applyFill="1" applyAlignment="1" applyProtection="1">
      <alignment horizontal="left"/>
      <protection hidden="1"/>
    </xf>
    <xf numFmtId="0" fontId="17" fillId="6" borderId="0" xfId="0" applyFont="1" applyFill="1"/>
    <xf numFmtId="0" fontId="6" fillId="6" borderId="0" xfId="0" applyFont="1" applyFill="1"/>
    <xf numFmtId="0" fontId="10" fillId="6" borderId="0" xfId="0" applyFont="1" applyFill="1" applyProtection="1"/>
    <xf numFmtId="0" fontId="16" fillId="6" borderId="0" xfId="0" applyFont="1" applyFill="1"/>
    <xf numFmtId="0" fontId="16" fillId="6" borderId="0" xfId="0" applyFont="1" applyFill="1" applyBorder="1"/>
    <xf numFmtId="0" fontId="8" fillId="6" borderId="0" xfId="0" applyFont="1" applyFill="1"/>
    <xf numFmtId="0" fontId="13" fillId="6" borderId="0" xfId="0" applyFont="1" applyFill="1" applyBorder="1" applyAlignment="1" applyProtection="1">
      <alignment horizontal="left" vertical="top"/>
    </xf>
    <xf numFmtId="0" fontId="16" fillId="6" borderId="0" xfId="0" applyFont="1" applyFill="1" applyBorder="1" applyAlignment="1" applyProtection="1">
      <alignment horizontal="left" vertical="top"/>
    </xf>
    <xf numFmtId="0" fontId="17" fillId="4" borderId="0" xfId="0" applyFont="1" applyFill="1" applyProtection="1"/>
    <xf numFmtId="0" fontId="6" fillId="4" borderId="0" xfId="0" applyFont="1" applyFill="1" applyProtection="1"/>
    <xf numFmtId="0" fontId="16" fillId="4" borderId="0" xfId="0" applyFont="1" applyFill="1"/>
    <xf numFmtId="0" fontId="10" fillId="4" borderId="0" xfId="0" applyFont="1" applyFill="1" applyProtection="1">
      <protection hidden="1"/>
    </xf>
    <xf numFmtId="0" fontId="10" fillId="4" borderId="0" xfId="0" applyFont="1" applyFill="1" applyAlignment="1" applyProtection="1">
      <protection hidden="1"/>
    </xf>
    <xf numFmtId="0" fontId="10" fillId="4" borderId="0" xfId="0" applyFont="1" applyFill="1" applyBorder="1"/>
    <xf numFmtId="0" fontId="16" fillId="4" borderId="0" xfId="0" applyFont="1" applyFill="1" applyBorder="1"/>
    <xf numFmtId="0" fontId="10" fillId="5" borderId="0" xfId="0" applyFont="1" applyFill="1" applyProtection="1">
      <protection hidden="1"/>
    </xf>
    <xf numFmtId="0" fontId="16" fillId="5" borderId="0" xfId="0" applyFont="1" applyFill="1"/>
    <xf numFmtId="0" fontId="16" fillId="5" borderId="0" xfId="0" applyFont="1" applyFill="1" applyBorder="1"/>
    <xf numFmtId="0" fontId="16" fillId="3" borderId="0" xfId="0" applyFont="1" applyFill="1" applyProtection="1">
      <protection hidden="1"/>
    </xf>
    <xf numFmtId="0" fontId="16" fillId="3" borderId="0" xfId="0" applyFont="1" applyFill="1"/>
    <xf numFmtId="0" fontId="17" fillId="3" borderId="0" xfId="0" applyFont="1" applyFill="1" applyAlignment="1" applyProtection="1">
      <alignment horizontal="left"/>
      <protection hidden="1"/>
    </xf>
    <xf numFmtId="0" fontId="16" fillId="3" borderId="0" xfId="0" applyFont="1" applyFill="1" applyBorder="1" applyProtection="1"/>
    <xf numFmtId="0" fontId="13" fillId="3" borderId="0" xfId="0" applyFont="1" applyFill="1" applyBorder="1" applyAlignment="1" applyProtection="1">
      <alignment vertical="top"/>
    </xf>
    <xf numFmtId="0" fontId="16" fillId="3" borderId="0" xfId="0" applyFont="1" applyFill="1" applyBorder="1" applyAlignment="1" applyProtection="1">
      <alignment vertical="top"/>
    </xf>
    <xf numFmtId="0" fontId="16" fillId="3" borderId="0" xfId="0" applyFont="1" applyFill="1" applyProtection="1"/>
    <xf numFmtId="0" fontId="10" fillId="3" borderId="0" xfId="0" applyFont="1" applyFill="1" applyProtection="1">
      <protection hidden="1"/>
    </xf>
    <xf numFmtId="0" fontId="13" fillId="0" borderId="0" xfId="0" applyFont="1"/>
    <xf numFmtId="0" fontId="16" fillId="0" borderId="0" xfId="0" applyFont="1" applyFill="1"/>
    <xf numFmtId="0" fontId="8" fillId="0" borderId="0" xfId="0" quotePrefix="1" applyFont="1"/>
    <xf numFmtId="0" fontId="8" fillId="3" borderId="0" xfId="0" applyFont="1" applyFill="1" applyBorder="1" applyProtection="1"/>
    <xf numFmtId="0" fontId="10" fillId="5" borderId="0" xfId="0" quotePrefix="1" applyFont="1" applyFill="1" applyAlignment="1" applyProtection="1">
      <alignment horizontal="left"/>
      <protection hidden="1"/>
    </xf>
    <xf numFmtId="0" fontId="10" fillId="5" borderId="0" xfId="0" applyFont="1" applyFill="1"/>
    <xf numFmtId="0" fontId="20" fillId="0" borderId="0" xfId="0" applyFont="1"/>
    <xf numFmtId="0" fontId="51" fillId="13" borderId="0" xfId="0" applyFont="1" applyFill="1"/>
    <xf numFmtId="0" fontId="8" fillId="13" borderId="0" xfId="0" applyFont="1" applyFill="1"/>
    <xf numFmtId="0" fontId="10" fillId="3" borderId="0" xfId="0" applyFont="1" applyFill="1"/>
    <xf numFmtId="0" fontId="8" fillId="14" borderId="0" xfId="0" applyFont="1" applyFill="1"/>
    <xf numFmtId="0" fontId="10" fillId="14" borderId="0" xfId="0" applyFont="1" applyFill="1"/>
    <xf numFmtId="0" fontId="8" fillId="15" borderId="0" xfId="0" applyFont="1" applyFill="1"/>
    <xf numFmtId="0" fontId="21" fillId="0" borderId="0" xfId="0" applyFont="1" applyBorder="1" applyAlignment="1">
      <alignment horizontal="center"/>
    </xf>
    <xf numFmtId="0" fontId="8" fillId="16" borderId="0" xfId="0" applyFont="1" applyFill="1"/>
    <xf numFmtId="0" fontId="10" fillId="2" borderId="0" xfId="0" applyFont="1" applyFill="1" applyProtection="1">
      <protection locked="0"/>
    </xf>
    <xf numFmtId="0" fontId="11" fillId="4" borderId="0" xfId="0" applyFont="1" applyFill="1"/>
    <xf numFmtId="0" fontId="51" fillId="17" borderId="0" xfId="0" applyFont="1" applyFill="1"/>
    <xf numFmtId="0" fontId="8" fillId="17" borderId="0" xfId="0" applyFont="1" applyFill="1"/>
    <xf numFmtId="0" fontId="51" fillId="18" borderId="0" xfId="0" applyFont="1" applyFill="1"/>
    <xf numFmtId="0" fontId="8" fillId="18" borderId="0" xfId="0" applyFont="1" applyFill="1"/>
    <xf numFmtId="0" fontId="11" fillId="17" borderId="0" xfId="0" applyFont="1" applyFill="1"/>
    <xf numFmtId="0" fontId="11" fillId="18" borderId="0" xfId="0" applyFont="1" applyFill="1"/>
    <xf numFmtId="0" fontId="16" fillId="0" borderId="0" xfId="0" applyFont="1" applyFill="1" applyBorder="1"/>
    <xf numFmtId="0" fontId="8" fillId="23" borderId="0" xfId="0" applyFont="1" applyFill="1"/>
    <xf numFmtId="0" fontId="10" fillId="0" borderId="0" xfId="0" applyFont="1" applyFill="1" applyAlignment="1" applyProtection="1">
      <alignment horizontal="left"/>
      <protection hidden="1"/>
    </xf>
    <xf numFmtId="0" fontId="17" fillId="0" borderId="0" xfId="0" applyFont="1" applyFill="1"/>
    <xf numFmtId="0" fontId="10" fillId="0" borderId="0" xfId="0" applyFont="1" applyFill="1" applyProtection="1">
      <protection hidden="1"/>
    </xf>
    <xf numFmtId="0" fontId="10" fillId="0" borderId="0" xfId="0" applyFont="1" applyFill="1" applyAlignment="1" applyProtection="1">
      <protection hidden="1"/>
    </xf>
    <xf numFmtId="0" fontId="10" fillId="26" borderId="0" xfId="0" applyFont="1" applyFill="1"/>
    <xf numFmtId="0" fontId="8" fillId="26" borderId="0" xfId="0" applyFont="1" applyFill="1"/>
    <xf numFmtId="0" fontId="8" fillId="27" borderId="0" xfId="0" applyFont="1" applyFill="1"/>
    <xf numFmtId="0" fontId="11" fillId="27" borderId="0" xfId="0" applyFont="1" applyFill="1"/>
    <xf numFmtId="0" fontId="8" fillId="0" borderId="0" xfId="0" applyFont="1" applyAlignment="1">
      <alignment horizontal="left" vertical="center" wrapText="1"/>
    </xf>
    <xf numFmtId="0" fontId="8" fillId="0" borderId="0" xfId="0" applyFont="1" applyBorder="1" applyAlignment="1">
      <alignment horizontal="center" vertical="center" wrapText="1" readingOrder="1"/>
    </xf>
    <xf numFmtId="0" fontId="10" fillId="16" borderId="0" xfId="0" applyFont="1" applyFill="1"/>
    <xf numFmtId="0" fontId="10" fillId="16" borderId="0" xfId="0" applyFont="1" applyFill="1" applyAlignment="1" applyProtection="1">
      <protection hidden="1"/>
    </xf>
    <xf numFmtId="0" fontId="16" fillId="16" borderId="0" xfId="0" applyFont="1" applyFill="1"/>
    <xf numFmtId="0" fontId="10" fillId="27" borderId="0" xfId="0" applyFont="1" applyFill="1"/>
    <xf numFmtId="0" fontId="53" fillId="29" borderId="0" xfId="0" applyFont="1" applyFill="1"/>
    <xf numFmtId="0" fontId="54" fillId="29" borderId="0" xfId="0" applyFont="1" applyFill="1"/>
    <xf numFmtId="0" fontId="55" fillId="29" borderId="0" xfId="0" applyFont="1" applyFill="1"/>
    <xf numFmtId="0" fontId="56" fillId="29" borderId="0" xfId="0" applyFont="1" applyFill="1"/>
    <xf numFmtId="0" fontId="8" fillId="30" borderId="0" xfId="0" applyFont="1" applyFill="1"/>
    <xf numFmtId="0" fontId="10" fillId="30" borderId="0" xfId="0" applyFont="1" applyFill="1" applyAlignment="1" applyProtection="1">
      <alignment horizontal="left"/>
      <protection hidden="1"/>
    </xf>
    <xf numFmtId="0" fontId="10" fillId="30" borderId="0" xfId="0" applyFont="1" applyFill="1"/>
    <xf numFmtId="0" fontId="10" fillId="30" borderId="0" xfId="0" applyFont="1" applyFill="1" applyProtection="1">
      <protection hidden="1"/>
    </xf>
    <xf numFmtId="0" fontId="10" fillId="30" borderId="0" xfId="0" applyFont="1" applyFill="1" applyAlignment="1" applyProtection="1">
      <protection hidden="1"/>
    </xf>
    <xf numFmtId="0" fontId="10" fillId="30" borderId="0" xfId="0" applyFont="1" applyFill="1" applyBorder="1"/>
    <xf numFmtId="0" fontId="8" fillId="31" borderId="0" xfId="0" applyFont="1" applyFill="1" applyBorder="1"/>
    <xf numFmtId="0" fontId="8" fillId="31" borderId="0" xfId="0" applyFont="1" applyFill="1"/>
    <xf numFmtId="0" fontId="8" fillId="29" borderId="0" xfId="0" applyFont="1" applyFill="1" applyBorder="1"/>
    <xf numFmtId="0" fontId="57" fillId="5" borderId="0" xfId="0" applyFont="1" applyFill="1"/>
    <xf numFmtId="0" fontId="57" fillId="26" borderId="0" xfId="0" applyFont="1" applyFill="1"/>
    <xf numFmtId="0" fontId="8" fillId="0" borderId="0" xfId="0" applyFont="1" applyFill="1" applyBorder="1" applyAlignment="1"/>
    <xf numFmtId="0" fontId="17" fillId="27" borderId="0" xfId="0" applyFont="1" applyFill="1"/>
    <xf numFmtId="0" fontId="57" fillId="27" borderId="0" xfId="0" applyFont="1" applyFill="1"/>
    <xf numFmtId="0" fontId="10" fillId="33" borderId="0" xfId="0" applyFont="1" applyFill="1"/>
    <xf numFmtId="0" fontId="8" fillId="33" borderId="0" xfId="0" applyFont="1" applyFill="1" applyBorder="1"/>
    <xf numFmtId="0" fontId="51" fillId="0" borderId="0" xfId="0" applyFont="1"/>
    <xf numFmtId="0" fontId="6" fillId="0" borderId="0" xfId="0" applyFont="1" applyFill="1"/>
    <xf numFmtId="0" fontId="10" fillId="27" borderId="0" xfId="0" applyFont="1" applyFill="1" applyAlignment="1" applyProtection="1">
      <alignment horizontal="left"/>
      <protection hidden="1"/>
    </xf>
    <xf numFmtId="0" fontId="0" fillId="0" borderId="0" xfId="0" applyFill="1"/>
    <xf numFmtId="0" fontId="54" fillId="0" borderId="0" xfId="0" applyFont="1"/>
    <xf numFmtId="0" fontId="39" fillId="0" borderId="0" xfId="0" applyFont="1" applyBorder="1" applyAlignment="1">
      <alignment horizontal="center"/>
    </xf>
    <xf numFmtId="0" fontId="41" fillId="0" borderId="0" xfId="0" applyFont="1" applyFill="1" applyBorder="1" applyAlignment="1" applyProtection="1">
      <alignment horizontal="left"/>
    </xf>
    <xf numFmtId="0" fontId="29" fillId="0" borderId="0" xfId="0" applyFont="1"/>
    <xf numFmtId="0" fontId="29" fillId="0" borderId="0" xfId="0" applyFont="1" applyFill="1"/>
    <xf numFmtId="0" fontId="29" fillId="0" borderId="0" xfId="0" applyFont="1" applyProtection="1"/>
    <xf numFmtId="0" fontId="29" fillId="0" borderId="0" xfId="0" applyFont="1" applyFill="1" applyProtection="1"/>
    <xf numFmtId="0" fontId="29" fillId="0" borderId="0" xfId="0" applyFont="1" applyBorder="1" applyProtection="1"/>
    <xf numFmtId="0" fontId="33" fillId="0" borderId="0" xfId="0" applyFont="1" applyFill="1" applyBorder="1" applyAlignment="1" applyProtection="1">
      <alignment horizontal="left" vertical="center"/>
    </xf>
    <xf numFmtId="0" fontId="29" fillId="0" borderId="0" xfId="0" applyFont="1" applyFill="1" applyBorder="1" applyProtection="1"/>
    <xf numFmtId="0" fontId="60" fillId="0" borderId="0" xfId="0" applyFont="1" applyFill="1" applyProtection="1"/>
    <xf numFmtId="0" fontId="32" fillId="0" borderId="31" xfId="0" applyFont="1" applyBorder="1" applyAlignment="1" applyProtection="1">
      <alignment horizontal="left" vertical="center" wrapText="1" indent="1"/>
    </xf>
    <xf numFmtId="0" fontId="32" fillId="0" borderId="25" xfId="0" applyFont="1" applyBorder="1" applyAlignment="1" applyProtection="1">
      <alignment horizontal="left" vertical="center" wrapText="1" indent="1"/>
    </xf>
    <xf numFmtId="0" fontId="32" fillId="0" borderId="0" xfId="0" applyFont="1" applyFill="1" applyProtection="1"/>
    <xf numFmtId="0" fontId="32" fillId="0" borderId="31" xfId="0" applyFont="1" applyFill="1" applyBorder="1" applyAlignment="1" applyProtection="1">
      <alignment horizontal="left" vertical="center" indent="1"/>
    </xf>
    <xf numFmtId="0" fontId="32" fillId="0" borderId="35" xfId="0" applyFont="1" applyFill="1" applyBorder="1" applyAlignment="1" applyProtection="1">
      <alignment horizontal="left" vertical="center" indent="1"/>
    </xf>
    <xf numFmtId="0" fontId="32" fillId="0" borderId="36" xfId="0" applyFont="1" applyFill="1" applyBorder="1" applyAlignment="1" applyProtection="1">
      <alignment horizontal="left" vertical="center" indent="1"/>
    </xf>
    <xf numFmtId="0" fontId="32" fillId="0" borderId="35" xfId="0" applyFont="1" applyFill="1" applyBorder="1" applyAlignment="1" applyProtection="1">
      <alignment horizontal="left" vertical="center" wrapText="1" indent="1"/>
    </xf>
    <xf numFmtId="0" fontId="29" fillId="0" borderId="0" xfId="0" applyFont="1" applyAlignment="1" applyProtection="1">
      <alignment vertical="center"/>
    </xf>
    <xf numFmtId="0" fontId="34" fillId="0" borderId="32" xfId="0" applyFont="1" applyBorder="1" applyAlignment="1" applyProtection="1">
      <alignment horizontal="center" vertical="center" wrapText="1"/>
    </xf>
    <xf numFmtId="0" fontId="34" fillId="0" borderId="24" xfId="0" applyFont="1" applyBorder="1" applyAlignment="1" applyProtection="1">
      <alignment horizontal="center" vertical="center" wrapText="1"/>
    </xf>
    <xf numFmtId="0" fontId="32" fillId="0" borderId="35" xfId="0" applyFont="1" applyBorder="1" applyAlignment="1" applyProtection="1">
      <alignment horizontal="left" vertical="center" wrapText="1" indent="1"/>
    </xf>
    <xf numFmtId="0" fontId="32" fillId="0" borderId="36" xfId="0" applyFont="1" applyBorder="1" applyAlignment="1" applyProtection="1">
      <alignment horizontal="left" vertical="center" wrapText="1" indent="1"/>
    </xf>
    <xf numFmtId="0" fontId="32" fillId="0" borderId="34" xfId="0" applyFont="1" applyBorder="1" applyAlignment="1" applyProtection="1">
      <alignment horizontal="left" vertical="center" indent="1"/>
    </xf>
    <xf numFmtId="0" fontId="32" fillId="0" borderId="35" xfId="0" applyFont="1" applyBorder="1" applyAlignment="1" applyProtection="1">
      <alignment horizontal="left" vertical="center" indent="1"/>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32" fillId="0" borderId="41" xfId="0" applyFont="1" applyBorder="1" applyAlignment="1" applyProtection="1">
      <alignment horizontal="left" vertical="center" wrapText="1" indent="1"/>
    </xf>
    <xf numFmtId="0" fontId="32" fillId="0" borderId="41" xfId="0" applyFont="1" applyBorder="1" applyAlignment="1" applyProtection="1">
      <alignment horizontal="left" vertical="center" indent="1"/>
    </xf>
    <xf numFmtId="0" fontId="32" fillId="0" borderId="41" xfId="0" applyFont="1" applyBorder="1" applyAlignment="1" applyProtection="1">
      <alignment horizontal="left" vertical="top" wrapText="1" indent="1"/>
    </xf>
    <xf numFmtId="0" fontId="32" fillId="0" borderId="42" xfId="0" applyFont="1" applyBorder="1" applyAlignment="1" applyProtection="1">
      <alignment horizontal="left" vertical="center" wrapText="1" indent="1"/>
    </xf>
    <xf numFmtId="0" fontId="32" fillId="0" borderId="41" xfId="0" applyFont="1" applyFill="1" applyBorder="1" applyAlignment="1" applyProtection="1">
      <alignment horizontal="left" vertical="center" indent="1"/>
    </xf>
    <xf numFmtId="0" fontId="29" fillId="0" borderId="0" xfId="0" applyFont="1" applyFill="1" applyAlignment="1" applyProtection="1">
      <alignment vertical="center"/>
    </xf>
    <xf numFmtId="0" fontId="32" fillId="0" borderId="47" xfId="0" applyFont="1" applyBorder="1" applyAlignment="1" applyProtection="1">
      <alignment horizontal="left" vertical="center" indent="1"/>
    </xf>
    <xf numFmtId="0" fontId="32" fillId="0" borderId="47" xfId="0" applyFont="1" applyBorder="1" applyAlignment="1" applyProtection="1">
      <alignment horizontal="left" vertical="center" wrapText="1" indent="1"/>
    </xf>
    <xf numFmtId="0" fontId="32" fillId="0" borderId="48" xfId="0" applyFont="1" applyBorder="1" applyAlignment="1" applyProtection="1">
      <alignment horizontal="left" vertical="center" wrapText="1" indent="1"/>
    </xf>
    <xf numFmtId="0" fontId="32" fillId="0" borderId="47" xfId="0" applyFont="1" applyFill="1" applyBorder="1" applyAlignment="1" applyProtection="1">
      <alignment horizontal="left" vertical="top" indent="1"/>
    </xf>
    <xf numFmtId="0" fontId="32" fillId="0" borderId="48" xfId="0" applyFont="1" applyBorder="1" applyAlignment="1" applyProtection="1">
      <alignment horizontal="left" vertical="top" indent="1"/>
    </xf>
    <xf numFmtId="0" fontId="32" fillId="0" borderId="48" xfId="0" applyFont="1" applyBorder="1" applyAlignment="1" applyProtection="1">
      <alignment horizontal="left" vertical="center" indent="1"/>
    </xf>
    <xf numFmtId="0" fontId="29" fillId="0" borderId="0" xfId="0" applyFont="1" applyAlignment="1" applyProtection="1">
      <alignment wrapText="1"/>
    </xf>
    <xf numFmtId="0" fontId="32" fillId="0" borderId="32" xfId="0" applyFont="1" applyBorder="1" applyAlignment="1" applyProtection="1">
      <alignment horizontal="left" vertical="center" wrapText="1" indent="2"/>
    </xf>
    <xf numFmtId="0" fontId="32" fillId="0" borderId="32" xfId="0" applyFont="1" applyFill="1" applyBorder="1" applyAlignment="1" applyProtection="1">
      <alignment horizontal="left" vertical="center" wrapText="1" indent="2"/>
    </xf>
    <xf numFmtId="0" fontId="32" fillId="0" borderId="37" xfId="0" applyFont="1" applyBorder="1" applyAlignment="1" applyProtection="1">
      <alignment horizontal="left" vertical="center" wrapText="1" indent="2"/>
    </xf>
    <xf numFmtId="0" fontId="32" fillId="0" borderId="38" xfId="0" applyFont="1" applyFill="1" applyBorder="1" applyAlignment="1" applyProtection="1">
      <alignment horizontal="left" vertical="center" wrapText="1" indent="3"/>
    </xf>
    <xf numFmtId="0" fontId="32" fillId="0" borderId="24" xfId="0" applyFont="1" applyFill="1" applyBorder="1" applyAlignment="1" applyProtection="1">
      <alignment horizontal="left" vertical="center" wrapText="1" indent="3"/>
    </xf>
    <xf numFmtId="0" fontId="32" fillId="0" borderId="38" xfId="0" applyFont="1" applyFill="1" applyBorder="1" applyAlignment="1" applyProtection="1">
      <alignment horizontal="left" vertical="center" indent="3"/>
    </xf>
    <xf numFmtId="0" fontId="32" fillId="0" borderId="24" xfId="0" applyFont="1" applyFill="1" applyBorder="1" applyAlignment="1" applyProtection="1">
      <alignment horizontal="left" vertical="center" indent="3"/>
    </xf>
    <xf numFmtId="0" fontId="32" fillId="0" borderId="40" xfId="0" applyFont="1" applyFill="1" applyBorder="1" applyAlignment="1" applyProtection="1">
      <alignment horizontal="left" vertical="center" indent="3"/>
    </xf>
    <xf numFmtId="0" fontId="32" fillId="0" borderId="43" xfId="0" applyFont="1" applyFill="1" applyBorder="1" applyAlignment="1" applyProtection="1">
      <alignment horizontal="left" vertical="center" indent="3"/>
    </xf>
    <xf numFmtId="0" fontId="32" fillId="0" borderId="40" xfId="0" applyFont="1" applyFill="1" applyBorder="1" applyAlignment="1" applyProtection="1">
      <alignment horizontal="left" vertical="top" indent="3"/>
    </xf>
    <xf numFmtId="0" fontId="32" fillId="0" borderId="40" xfId="84" applyFont="1" applyFill="1" applyBorder="1" applyAlignment="1" applyProtection="1">
      <alignment horizontal="left" vertical="center" indent="3"/>
    </xf>
    <xf numFmtId="0" fontId="32" fillId="0" borderId="46" xfId="0" applyFont="1" applyFill="1" applyBorder="1" applyAlignment="1" applyProtection="1">
      <alignment horizontal="left" vertical="center" indent="3"/>
    </xf>
    <xf numFmtId="0" fontId="10" fillId="0" borderId="0" xfId="84" applyFont="1"/>
    <xf numFmtId="0" fontId="8" fillId="24" borderId="0" xfId="84" applyFont="1" applyFill="1"/>
    <xf numFmtId="0" fontId="8" fillId="43" borderId="0" xfId="84" applyFont="1" applyFill="1"/>
    <xf numFmtId="0" fontId="8" fillId="24" borderId="0" xfId="84" applyFont="1" applyFill="1" applyAlignment="1">
      <alignment horizontal="left"/>
    </xf>
    <xf numFmtId="0" fontId="56" fillId="0" borderId="0" xfId="0" applyFont="1"/>
    <xf numFmtId="0" fontId="10" fillId="4" borderId="0" xfId="84" applyFont="1" applyFill="1" applyProtection="1">
      <protection hidden="1"/>
    </xf>
    <xf numFmtId="0" fontId="10" fillId="4" borderId="0" xfId="84" applyFont="1" applyFill="1" applyAlignment="1" applyProtection="1">
      <alignment horizontal="left"/>
      <protection hidden="1"/>
    </xf>
    <xf numFmtId="0" fontId="10" fillId="0" borderId="0" xfId="84" applyFont="1" applyBorder="1"/>
    <xf numFmtId="0" fontId="53" fillId="0" borderId="0" xfId="0" applyFont="1"/>
    <xf numFmtId="0" fontId="10" fillId="29" borderId="0" xfId="84" applyFont="1" applyFill="1" applyAlignment="1" applyProtection="1">
      <protection hidden="1"/>
    </xf>
    <xf numFmtId="0" fontId="10" fillId="29" borderId="0" xfId="84" applyFont="1" applyFill="1"/>
    <xf numFmtId="0" fontId="10" fillId="0" borderId="0" xfId="84" applyFont="1" applyFill="1"/>
    <xf numFmtId="0" fontId="8" fillId="0" borderId="0" xfId="84" applyFont="1" applyBorder="1"/>
    <xf numFmtId="0" fontId="10" fillId="29" borderId="0" xfId="0" applyFont="1" applyFill="1"/>
    <xf numFmtId="0" fontId="10" fillId="33" borderId="0" xfId="84" applyFont="1" applyFill="1" applyAlignment="1" applyProtection="1">
      <protection hidden="1"/>
    </xf>
    <xf numFmtId="0" fontId="10" fillId="33" borderId="0" xfId="84" applyFont="1" applyFill="1"/>
    <xf numFmtId="0" fontId="8" fillId="0" borderId="0" xfId="208" applyFont="1" applyFill="1"/>
    <xf numFmtId="0" fontId="10" fillId="27" borderId="0" xfId="84" applyFont="1" applyFill="1"/>
    <xf numFmtId="0" fontId="8" fillId="0" borderId="0" xfId="84" applyFont="1" applyFill="1"/>
    <xf numFmtId="0" fontId="10" fillId="4" borderId="0" xfId="84" applyFont="1" applyFill="1"/>
    <xf numFmtId="0" fontId="11" fillId="0" borderId="0" xfId="0" applyFont="1" applyFill="1"/>
    <xf numFmtId="0" fontId="57" fillId="0" borderId="0" xfId="0" applyFont="1" applyFill="1"/>
    <xf numFmtId="0" fontId="16" fillId="7" borderId="0" xfId="84" applyFont="1" applyFill="1"/>
    <xf numFmtId="0" fontId="8" fillId="7" borderId="0" xfId="84" applyFont="1" applyFill="1"/>
    <xf numFmtId="0" fontId="8" fillId="16" borderId="0" xfId="84" applyFont="1" applyFill="1"/>
    <xf numFmtId="0" fontId="13" fillId="7" borderId="0" xfId="84" applyFont="1" applyFill="1"/>
    <xf numFmtId="0" fontId="8" fillId="27" borderId="0" xfId="0" applyFont="1" applyFill="1" applyBorder="1"/>
    <xf numFmtId="0" fontId="9" fillId="7" borderId="0" xfId="84" quotePrefix="1" applyFont="1" applyFill="1" applyAlignment="1" applyProtection="1">
      <protection hidden="1"/>
    </xf>
    <xf numFmtId="0" fontId="8" fillId="7" borderId="0" xfId="84" applyFont="1" applyFill="1" applyAlignment="1" applyProtection="1">
      <protection hidden="1"/>
    </xf>
    <xf numFmtId="0" fontId="8" fillId="22" borderId="0" xfId="0" applyFont="1" applyFill="1"/>
    <xf numFmtId="0" fontId="8" fillId="0" borderId="0" xfId="84" applyFont="1"/>
    <xf numFmtId="0" fontId="10" fillId="4" borderId="0" xfId="84" applyFont="1" applyFill="1" applyAlignment="1" applyProtection="1">
      <protection hidden="1"/>
    </xf>
    <xf numFmtId="0" fontId="10" fillId="4" borderId="0" xfId="84" applyFont="1" applyFill="1" applyBorder="1"/>
    <xf numFmtId="0" fontId="51" fillId="2" borderId="0" xfId="0" applyFont="1" applyFill="1"/>
    <xf numFmtId="0" fontId="16" fillId="16" borderId="0" xfId="84" applyFont="1" applyFill="1"/>
    <xf numFmtId="0" fontId="8" fillId="2" borderId="0" xfId="0" applyFont="1" applyFill="1" applyProtection="1">
      <protection locked="0"/>
    </xf>
    <xf numFmtId="0" fontId="8" fillId="16" borderId="0" xfId="84" applyFont="1" applyFill="1" applyAlignment="1" applyProtection="1">
      <protection hidden="1"/>
    </xf>
    <xf numFmtId="0" fontId="17" fillId="2" borderId="0" xfId="0" applyFont="1" applyFill="1" applyProtection="1">
      <protection locked="0"/>
    </xf>
    <xf numFmtId="0" fontId="53" fillId="0" borderId="0" xfId="0" applyFont="1" applyFill="1"/>
    <xf numFmtId="0" fontId="57" fillId="0" borderId="0" xfId="230" applyFont="1"/>
    <xf numFmtId="0" fontId="9" fillId="16" borderId="0" xfId="84" quotePrefix="1" applyFont="1" applyFill="1" applyAlignment="1" applyProtection="1">
      <protection hidden="1"/>
    </xf>
    <xf numFmtId="14" fontId="8" fillId="0" borderId="53" xfId="0" applyNumberFormat="1" applyFont="1" applyBorder="1" applyAlignment="1">
      <alignment horizontal="left"/>
    </xf>
    <xf numFmtId="0" fontId="8" fillId="0" borderId="53" xfId="0" applyFont="1" applyBorder="1"/>
    <xf numFmtId="0" fontId="8" fillId="0" borderId="54" xfId="0" applyFont="1" applyBorder="1"/>
    <xf numFmtId="0" fontId="88" fillId="0" borderId="55" xfId="0" applyFont="1" applyBorder="1"/>
    <xf numFmtId="0" fontId="0" fillId="0" borderId="0" xfId="0" applyBorder="1"/>
    <xf numFmtId="0" fontId="23" fillId="42" borderId="0" xfId="0" applyFont="1" applyFill="1" applyBorder="1"/>
    <xf numFmtId="0" fontId="0" fillId="42" borderId="56" xfId="0" applyFill="1" applyBorder="1"/>
    <xf numFmtId="0" fontId="3" fillId="40" borderId="57" xfId="0" applyFont="1" applyFill="1" applyBorder="1"/>
    <xf numFmtId="0" fontId="0" fillId="0" borderId="26" xfId="0" applyBorder="1"/>
    <xf numFmtId="0" fontId="3" fillId="0" borderId="0" xfId="0" applyFont="1" applyBorder="1"/>
    <xf numFmtId="0" fontId="8" fillId="42" borderId="0" xfId="102" applyFont="1" applyFill="1" applyBorder="1"/>
    <xf numFmtId="0" fontId="8" fillId="42" borderId="0" xfId="231" applyFont="1" applyFill="1" applyBorder="1"/>
    <xf numFmtId="0" fontId="3" fillId="40" borderId="58" xfId="0" applyFont="1" applyFill="1" applyBorder="1"/>
    <xf numFmtId="0" fontId="0" fillId="0" borderId="59" xfId="0" applyBorder="1"/>
    <xf numFmtId="0" fontId="3" fillId="42" borderId="0" xfId="0" applyFont="1" applyFill="1" applyBorder="1"/>
    <xf numFmtId="0" fontId="0" fillId="42" borderId="0" xfId="0" applyFill="1" applyBorder="1"/>
    <xf numFmtId="0" fontId="8" fillId="7" borderId="0" xfId="84" applyFont="1" applyFill="1" applyAlignment="1" applyProtection="1">
      <alignment horizontal="left"/>
      <protection hidden="1"/>
    </xf>
    <xf numFmtId="0" fontId="0" fillId="0" borderId="59" xfId="0" applyFill="1" applyBorder="1"/>
    <xf numFmtId="0" fontId="3" fillId="40" borderId="60" xfId="0" applyFont="1" applyFill="1" applyBorder="1"/>
    <xf numFmtId="0" fontId="3" fillId="0" borderId="61" xfId="0" applyFont="1" applyFill="1" applyBorder="1"/>
    <xf numFmtId="0" fontId="8" fillId="0" borderId="56" xfId="0" applyFont="1" applyBorder="1"/>
    <xf numFmtId="0" fontId="8" fillId="0" borderId="55" xfId="0" applyFont="1" applyBorder="1"/>
    <xf numFmtId="0" fontId="23" fillId="21" borderId="0" xfId="0" applyFont="1" applyFill="1" applyBorder="1"/>
    <xf numFmtId="0" fontId="3" fillId="0" borderId="55" xfId="0" applyFont="1" applyBorder="1"/>
    <xf numFmtId="0" fontId="8" fillId="21" borderId="0" xfId="231" applyFont="1" applyFill="1" applyBorder="1"/>
    <xf numFmtId="0" fontId="0" fillId="21" borderId="0" xfId="0" applyFill="1" applyBorder="1"/>
    <xf numFmtId="0" fontId="3" fillId="42" borderId="57" xfId="0" applyFont="1" applyFill="1" applyBorder="1"/>
    <xf numFmtId="0" fontId="3" fillId="0" borderId="26" xfId="0" applyFont="1" applyBorder="1"/>
    <xf numFmtId="0" fontId="3" fillId="21" borderId="0" xfId="0" applyFont="1" applyFill="1" applyBorder="1"/>
    <xf numFmtId="0" fontId="3" fillId="42" borderId="58" xfId="0" applyFont="1" applyFill="1" applyBorder="1"/>
    <xf numFmtId="0" fontId="3" fillId="0" borderId="59" xfId="0" applyFont="1" applyBorder="1"/>
    <xf numFmtId="0" fontId="3" fillId="42" borderId="60" xfId="0" applyFont="1" applyFill="1" applyBorder="1"/>
    <xf numFmtId="0" fontId="3" fillId="0" borderId="61" xfId="0" applyFont="1" applyBorder="1"/>
    <xf numFmtId="0" fontId="0" fillId="0" borderId="55" xfId="0" applyBorder="1"/>
    <xf numFmtId="0" fontId="53" fillId="42" borderId="0" xfId="0" applyFont="1" applyFill="1"/>
    <xf numFmtId="0" fontId="10" fillId="42" borderId="0" xfId="0" applyFont="1" applyFill="1"/>
    <xf numFmtId="0" fontId="56" fillId="42" borderId="0" xfId="0" applyFont="1" applyFill="1"/>
    <xf numFmtId="0" fontId="3" fillId="21" borderId="57" xfId="0" applyFont="1" applyFill="1" applyBorder="1"/>
    <xf numFmtId="0" fontId="0" fillId="0" borderId="56" xfId="0" applyBorder="1"/>
    <xf numFmtId="0" fontId="3" fillId="21" borderId="58" xfId="0" applyFont="1" applyFill="1" applyBorder="1"/>
    <xf numFmtId="0" fontId="23" fillId="32" borderId="0" xfId="0" applyFont="1" applyFill="1" applyBorder="1"/>
    <xf numFmtId="0" fontId="52" fillId="16" borderId="0" xfId="230" applyFont="1" applyFill="1"/>
    <xf numFmtId="0" fontId="3" fillId="21" borderId="60" xfId="0" applyFont="1" applyFill="1" applyBorder="1"/>
    <xf numFmtId="0" fontId="8" fillId="32" borderId="0" xfId="231" applyFont="1" applyFill="1" applyBorder="1"/>
    <xf numFmtId="0" fontId="8" fillId="42" borderId="0" xfId="0" applyFont="1" applyFill="1"/>
    <xf numFmtId="0" fontId="0" fillId="32" borderId="0" xfId="0" applyFill="1" applyBorder="1"/>
    <xf numFmtId="0" fontId="8" fillId="32" borderId="57" xfId="0" applyFont="1" applyFill="1" applyBorder="1"/>
    <xf numFmtId="0" fontId="8" fillId="32" borderId="60" xfId="0" applyFont="1" applyFill="1" applyBorder="1"/>
    <xf numFmtId="0" fontId="3" fillId="0" borderId="0" xfId="0" applyFont="1" applyFill="1" applyBorder="1"/>
    <xf numFmtId="0" fontId="3" fillId="39" borderId="57" xfId="0" applyFont="1" applyFill="1" applyBorder="1"/>
    <xf numFmtId="0" fontId="23" fillId="39" borderId="0" xfId="0" applyFont="1" applyFill="1" applyBorder="1"/>
    <xf numFmtId="0" fontId="9" fillId="39" borderId="0" xfId="231" applyFont="1" applyFill="1" applyBorder="1"/>
    <xf numFmtId="0" fontId="3" fillId="39" borderId="58" xfId="0" applyFont="1" applyFill="1" applyBorder="1"/>
    <xf numFmtId="0" fontId="8" fillId="39" borderId="0" xfId="231" applyFont="1" applyFill="1" applyBorder="1"/>
    <xf numFmtId="0" fontId="10" fillId="44" borderId="0" xfId="0" applyFont="1" applyFill="1"/>
    <xf numFmtId="0" fontId="8" fillId="44" borderId="0" xfId="0" applyFont="1" applyFill="1"/>
    <xf numFmtId="0" fontId="3" fillId="39" borderId="60" xfId="0" applyFont="1" applyFill="1" applyBorder="1"/>
    <xf numFmtId="0" fontId="0" fillId="39" borderId="0" xfId="0" applyFill="1" applyBorder="1"/>
    <xf numFmtId="0" fontId="56" fillId="44" borderId="0" xfId="0" applyFont="1" applyFill="1"/>
    <xf numFmtId="0" fontId="8" fillId="28" borderId="62" xfId="0" applyFont="1" applyFill="1" applyBorder="1"/>
    <xf numFmtId="0" fontId="3" fillId="0" borderId="63" xfId="0" applyFont="1" applyBorder="1"/>
    <xf numFmtId="0" fontId="23" fillId="28" borderId="0" xfId="0" applyFont="1" applyFill="1" applyBorder="1"/>
    <xf numFmtId="0" fontId="0" fillId="0" borderId="64" xfId="0" applyBorder="1"/>
    <xf numFmtId="0" fontId="0" fillId="0" borderId="65" xfId="0" applyBorder="1"/>
    <xf numFmtId="0" fontId="8" fillId="28" borderId="65" xfId="231" applyFont="1" applyFill="1" applyBorder="1"/>
    <xf numFmtId="0" fontId="8" fillId="0" borderId="65" xfId="0" applyFont="1" applyBorder="1"/>
    <xf numFmtId="0" fontId="8" fillId="0" borderId="66" xfId="0" applyFont="1" applyBorder="1"/>
    <xf numFmtId="0" fontId="0" fillId="0" borderId="53" xfId="0" applyBorder="1"/>
    <xf numFmtId="0" fontId="9" fillId="31" borderId="67" xfId="0" applyFont="1" applyFill="1" applyBorder="1"/>
    <xf numFmtId="0" fontId="8" fillId="0" borderId="68" xfId="0" applyFont="1" applyBorder="1"/>
    <xf numFmtId="0" fontId="8" fillId="0" borderId="69" xfId="0" applyFont="1" applyBorder="1"/>
    <xf numFmtId="0" fontId="9" fillId="0" borderId="10" xfId="0" applyFont="1" applyBorder="1"/>
    <xf numFmtId="0" fontId="9" fillId="0" borderId="0" xfId="0" applyFont="1" applyBorder="1"/>
    <xf numFmtId="0" fontId="8" fillId="0" borderId="70" xfId="0" applyFont="1" applyBorder="1"/>
    <xf numFmtId="0" fontId="8" fillId="0" borderId="71" xfId="0" applyFont="1" applyBorder="1"/>
    <xf numFmtId="0" fontId="8" fillId="0" borderId="26" xfId="0" applyFont="1" applyBorder="1"/>
    <xf numFmtId="0" fontId="8" fillId="0" borderId="10" xfId="0" applyFont="1" applyBorder="1"/>
    <xf numFmtId="0" fontId="8" fillId="0" borderId="59" xfId="0" applyFont="1" applyBorder="1"/>
    <xf numFmtId="0" fontId="8" fillId="0" borderId="72" xfId="0" applyFont="1" applyBorder="1"/>
    <xf numFmtId="0" fontId="8" fillId="0" borderId="61" xfId="0" applyFont="1" applyBorder="1"/>
    <xf numFmtId="0" fontId="9" fillId="22" borderId="0" xfId="0" applyFont="1" applyFill="1" applyBorder="1"/>
    <xf numFmtId="0" fontId="8" fillId="22" borderId="71" xfId="0" applyFont="1" applyFill="1" applyBorder="1"/>
    <xf numFmtId="0" fontId="8" fillId="22" borderId="26" xfId="0" applyFont="1" applyFill="1" applyBorder="1"/>
    <xf numFmtId="0" fontId="8" fillId="22" borderId="0" xfId="0" applyFont="1" applyFill="1" applyBorder="1"/>
    <xf numFmtId="0" fontId="8" fillId="22" borderId="10" xfId="0" applyFont="1" applyFill="1" applyBorder="1"/>
    <xf numFmtId="0" fontId="8" fillId="22" borderId="59" xfId="0" applyFont="1" applyFill="1" applyBorder="1"/>
    <xf numFmtId="0" fontId="8" fillId="22" borderId="72" xfId="0" applyFont="1" applyFill="1" applyBorder="1"/>
    <xf numFmtId="0" fontId="8" fillId="22" borderId="61" xfId="0" applyFont="1" applyFill="1" applyBorder="1"/>
    <xf numFmtId="0" fontId="8" fillId="20" borderId="71" xfId="0" applyFont="1" applyFill="1" applyBorder="1"/>
    <xf numFmtId="0" fontId="8" fillId="20" borderId="26" xfId="0" applyFont="1" applyFill="1" applyBorder="1"/>
    <xf numFmtId="0" fontId="8" fillId="20" borderId="10" xfId="0" applyFont="1" applyFill="1" applyBorder="1"/>
    <xf numFmtId="0" fontId="8" fillId="20" borderId="59" xfId="0" applyFont="1" applyFill="1" applyBorder="1"/>
    <xf numFmtId="0" fontId="9" fillId="20" borderId="0" xfId="0" applyFont="1" applyFill="1" applyBorder="1"/>
    <xf numFmtId="0" fontId="9" fillId="20" borderId="70" xfId="0" applyFont="1" applyFill="1" applyBorder="1"/>
    <xf numFmtId="0" fontId="8" fillId="20" borderId="0" xfId="0" applyFont="1" applyFill="1" applyBorder="1"/>
    <xf numFmtId="0" fontId="8" fillId="20" borderId="70" xfId="0" applyFont="1" applyFill="1" applyBorder="1"/>
    <xf numFmtId="0" fontId="8" fillId="20" borderId="72" xfId="0" applyFont="1" applyFill="1" applyBorder="1"/>
    <xf numFmtId="0" fontId="8" fillId="20" borderId="61" xfId="0" applyFont="1" applyFill="1" applyBorder="1"/>
    <xf numFmtId="0" fontId="8" fillId="45" borderId="71" xfId="0" applyFont="1" applyFill="1" applyBorder="1"/>
    <xf numFmtId="0" fontId="8" fillId="45" borderId="26" xfId="84" applyFont="1" applyFill="1" applyBorder="1"/>
    <xf numFmtId="0" fontId="8" fillId="45" borderId="10" xfId="0" applyFont="1" applyFill="1" applyBorder="1"/>
    <xf numFmtId="0" fontId="8" fillId="45" borderId="59" xfId="84" applyFont="1" applyFill="1" applyBorder="1"/>
    <xf numFmtId="0" fontId="9" fillId="30" borderId="0" xfId="0" applyFont="1" applyFill="1" applyBorder="1"/>
    <xf numFmtId="0" fontId="8" fillId="30" borderId="0" xfId="0" applyFont="1" applyFill="1" applyBorder="1"/>
    <xf numFmtId="0" fontId="9" fillId="31" borderId="0" xfId="0" applyFont="1" applyFill="1" applyBorder="1"/>
    <xf numFmtId="0" fontId="9" fillId="25" borderId="0" xfId="0" applyFont="1" applyFill="1" applyBorder="1"/>
    <xf numFmtId="0" fontId="8" fillId="45" borderId="72" xfId="0" applyFont="1" applyFill="1" applyBorder="1"/>
    <xf numFmtId="0" fontId="8" fillId="45" borderId="61" xfId="84" applyFont="1" applyFill="1" applyBorder="1"/>
    <xf numFmtId="0" fontId="8" fillId="25" borderId="0" xfId="0" applyFont="1" applyFill="1" applyBorder="1"/>
    <xf numFmtId="0" fontId="8" fillId="30" borderId="71" xfId="0" applyFont="1" applyFill="1" applyBorder="1"/>
    <xf numFmtId="0" fontId="8" fillId="30" borderId="26" xfId="0" applyFont="1" applyFill="1" applyBorder="1"/>
    <xf numFmtId="0" fontId="89" fillId="0" borderId="0" xfId="0" applyFont="1" applyBorder="1"/>
    <xf numFmtId="0" fontId="8" fillId="30" borderId="10" xfId="0" applyFont="1" applyFill="1" applyBorder="1"/>
    <xf numFmtId="0" fontId="8" fillId="30" borderId="59" xfId="0" applyFont="1" applyFill="1" applyBorder="1"/>
    <xf numFmtId="0" fontId="8" fillId="30" borderId="72" xfId="0" applyFont="1" applyFill="1" applyBorder="1"/>
    <xf numFmtId="0" fontId="8" fillId="30" borderId="61" xfId="0" applyFont="1" applyFill="1" applyBorder="1"/>
    <xf numFmtId="0" fontId="8" fillId="31" borderId="71" xfId="0" applyFont="1" applyFill="1" applyBorder="1"/>
    <xf numFmtId="0" fontId="8" fillId="31" borderId="26" xfId="0" applyFont="1" applyFill="1" applyBorder="1"/>
    <xf numFmtId="0" fontId="8" fillId="31" borderId="10" xfId="0" applyFont="1" applyFill="1" applyBorder="1"/>
    <xf numFmtId="0" fontId="8" fillId="31" borderId="59" xfId="0" applyFont="1" applyFill="1" applyBorder="1"/>
    <xf numFmtId="0" fontId="9" fillId="24" borderId="0" xfId="0" applyFont="1" applyFill="1" applyBorder="1"/>
    <xf numFmtId="0" fontId="8" fillId="31" borderId="72" xfId="0" applyFont="1" applyFill="1" applyBorder="1"/>
    <xf numFmtId="0" fontId="8" fillId="31" borderId="61" xfId="0" applyFont="1" applyFill="1" applyBorder="1"/>
    <xf numFmtId="0" fontId="8" fillId="24" borderId="0" xfId="0" applyFont="1" applyFill="1" applyBorder="1"/>
    <xf numFmtId="0" fontId="8" fillId="25" borderId="73" xfId="0" applyFont="1" applyFill="1" applyBorder="1"/>
    <xf numFmtId="0" fontId="8" fillId="25" borderId="63" xfId="0" applyFont="1" applyFill="1" applyBorder="1"/>
    <xf numFmtId="0" fontId="8" fillId="24" borderId="73" xfId="0" applyFont="1" applyFill="1" applyBorder="1"/>
    <xf numFmtId="0" fontId="8" fillId="24" borderId="63" xfId="0" applyFont="1" applyFill="1" applyBorder="1"/>
    <xf numFmtId="0" fontId="8" fillId="0" borderId="74" xfId="0" applyFont="1" applyBorder="1"/>
    <xf numFmtId="0" fontId="8" fillId="0" borderId="75" xfId="0" applyFont="1" applyBorder="1"/>
    <xf numFmtId="0" fontId="3" fillId="0" borderId="75" xfId="0" applyFont="1" applyBorder="1"/>
    <xf numFmtId="0" fontId="8" fillId="24" borderId="75" xfId="0" applyFont="1" applyFill="1" applyBorder="1"/>
    <xf numFmtId="0" fontId="8" fillId="0" borderId="76" xfId="0" applyFont="1" applyBorder="1"/>
    <xf numFmtId="0" fontId="32" fillId="0" borderId="0" xfId="0" applyFont="1" applyFill="1" applyBorder="1" applyAlignment="1" applyProtection="1">
      <alignment vertical="center" wrapText="1"/>
      <protection hidden="1"/>
    </xf>
    <xf numFmtId="0" fontId="30" fillId="31" borderId="84" xfId="0" applyFont="1" applyFill="1" applyBorder="1" applyAlignment="1" applyProtection="1">
      <alignment horizontal="left" vertical="center" wrapText="1"/>
      <protection hidden="1"/>
    </xf>
    <xf numFmtId="0" fontId="34" fillId="31" borderId="84" xfId="0" applyFont="1" applyFill="1" applyBorder="1" applyAlignment="1" applyProtection="1">
      <alignment horizontal="left" vertical="center" wrapText="1"/>
      <protection hidden="1"/>
    </xf>
    <xf numFmtId="0" fontId="96" fillId="3" borderId="4" xfId="0" applyFont="1" applyFill="1" applyBorder="1" applyAlignment="1" applyProtection="1">
      <alignment horizontal="center" vertical="center"/>
    </xf>
    <xf numFmtId="0" fontId="96" fillId="3" borderId="3" xfId="0" applyFont="1" applyFill="1" applyBorder="1" applyAlignment="1" applyProtection="1">
      <alignment horizontal="center" vertical="center"/>
    </xf>
    <xf numFmtId="0" fontId="96" fillId="14" borderId="4" xfId="0" applyFont="1" applyFill="1" applyBorder="1" applyAlignment="1" applyProtection="1">
      <alignment horizontal="center" vertical="center" wrapText="1"/>
    </xf>
    <xf numFmtId="0" fontId="96" fillId="14" borderId="3" xfId="0" applyFont="1" applyFill="1" applyBorder="1" applyAlignment="1" applyProtection="1">
      <alignment horizontal="center" vertical="center" wrapText="1"/>
    </xf>
    <xf numFmtId="0" fontId="96" fillId="14" borderId="4" xfId="0" applyFont="1" applyFill="1" applyBorder="1" applyAlignment="1" applyProtection="1">
      <alignment horizontal="center" vertical="center"/>
    </xf>
    <xf numFmtId="0" fontId="96" fillId="14" borderId="3" xfId="0" applyFont="1" applyFill="1" applyBorder="1" applyAlignment="1" applyProtection="1">
      <alignment horizontal="center" vertical="center"/>
    </xf>
    <xf numFmtId="0" fontId="42" fillId="14" borderId="3" xfId="0" applyFont="1" applyFill="1" applyBorder="1" applyAlignment="1" applyProtection="1">
      <alignment horizontal="center" vertical="center"/>
    </xf>
    <xf numFmtId="0" fontId="34" fillId="0" borderId="0" xfId="84" applyFont="1" applyFill="1" applyBorder="1" applyAlignment="1" applyProtection="1"/>
    <xf numFmtId="0" fontId="3" fillId="0" borderId="0" xfId="84" applyFont="1" applyProtection="1"/>
    <xf numFmtId="0" fontId="3" fillId="0" borderId="0" xfId="84" applyFont="1" applyFill="1" applyBorder="1" applyAlignment="1" applyProtection="1"/>
    <xf numFmtId="0" fontId="3" fillId="0" borderId="0" xfId="84" applyFont="1" applyBorder="1" applyAlignment="1" applyProtection="1"/>
    <xf numFmtId="0" fontId="97" fillId="0" borderId="0" xfId="84" applyFont="1" applyBorder="1" applyAlignment="1" applyProtection="1"/>
    <xf numFmtId="0" fontId="97" fillId="0" borderId="0" xfId="84" applyFont="1" applyBorder="1" applyAlignment="1" applyProtection="1">
      <alignment vertical="center"/>
    </xf>
    <xf numFmtId="0" fontId="98" fillId="0" borderId="0" xfId="84" applyFont="1" applyProtection="1"/>
    <xf numFmtId="0" fontId="97" fillId="19" borderId="0" xfId="84" applyFont="1" applyFill="1" applyBorder="1" applyAlignment="1" applyProtection="1">
      <alignment vertical="center" wrapText="1"/>
    </xf>
    <xf numFmtId="0" fontId="98" fillId="0" borderId="0" xfId="84" applyFont="1" applyAlignment="1" applyProtection="1">
      <alignment vertical="top"/>
    </xf>
    <xf numFmtId="0" fontId="35" fillId="19" borderId="0" xfId="84" applyFont="1" applyFill="1" applyBorder="1" applyAlignment="1" applyProtection="1"/>
    <xf numFmtId="0" fontId="42" fillId="0" borderId="0" xfId="84" applyFont="1" applyFill="1" applyBorder="1" applyAlignment="1" applyProtection="1">
      <alignment horizontal="right" wrapText="1"/>
    </xf>
    <xf numFmtId="0" fontId="99" fillId="0" borderId="0" xfId="84" applyFont="1" applyAlignment="1" applyProtection="1">
      <alignment vertical="center"/>
    </xf>
    <xf numFmtId="0" fontId="32" fillId="0" borderId="0" xfId="84" applyFont="1" applyBorder="1" applyAlignment="1" applyProtection="1">
      <alignment vertical="center"/>
    </xf>
    <xf numFmtId="0" fontId="35" fillId="0" borderId="0" xfId="84" applyFont="1" applyBorder="1" applyAlignment="1" applyProtection="1">
      <alignment vertical="center"/>
    </xf>
    <xf numFmtId="172" fontId="35" fillId="19" borderId="18" xfId="84" applyNumberFormat="1" applyFont="1" applyFill="1" applyBorder="1" applyAlignment="1" applyProtection="1">
      <alignment horizontal="left"/>
      <protection locked="0"/>
    </xf>
    <xf numFmtId="0" fontId="3" fillId="0" borderId="0" xfId="84" applyFont="1" applyAlignment="1" applyProtection="1">
      <alignment vertical="center"/>
    </xf>
    <xf numFmtId="168" fontId="32" fillId="19" borderId="91" xfId="84" applyNumberFormat="1" applyFont="1" applyFill="1" applyBorder="1" applyAlignment="1" applyProtection="1"/>
    <xf numFmtId="0" fontId="32" fillId="0" borderId="91" xfId="84" applyFont="1" applyBorder="1" applyAlignment="1" applyProtection="1">
      <alignment horizontal="left"/>
    </xf>
    <xf numFmtId="0" fontId="32" fillId="0" borderId="0" xfId="84" applyFont="1" applyBorder="1" applyAlignment="1" applyProtection="1"/>
    <xf numFmtId="172" fontId="35" fillId="0" borderId="18" xfId="84" applyNumberFormat="1" applyFont="1" applyFill="1" applyBorder="1" applyAlignment="1" applyProtection="1">
      <alignment horizontal="left"/>
      <protection locked="0"/>
    </xf>
    <xf numFmtId="172" fontId="35" fillId="0" borderId="0" xfId="84" applyNumberFormat="1" applyFont="1" applyFill="1" applyBorder="1" applyAlignment="1" applyProtection="1"/>
    <xf numFmtId="0" fontId="32" fillId="0" borderId="0" xfId="84" applyFont="1" applyFill="1" applyBorder="1" applyAlignment="1" applyProtection="1">
      <alignment vertical="center"/>
    </xf>
    <xf numFmtId="0" fontId="3" fillId="0" borderId="0" xfId="84" applyFont="1" applyFill="1" applyBorder="1" applyAlignment="1" applyProtection="1">
      <alignment vertical="center"/>
    </xf>
    <xf numFmtId="0" fontId="3" fillId="0" borderId="0" xfId="84" applyFont="1" applyFill="1" applyAlignment="1" applyProtection="1">
      <alignment vertical="center"/>
    </xf>
    <xf numFmtId="0" fontId="32" fillId="0" borderId="91" xfId="84" applyFont="1" applyBorder="1" applyAlignment="1" applyProtection="1">
      <alignment vertical="top"/>
    </xf>
    <xf numFmtId="0" fontId="32" fillId="0" borderId="0" xfId="84" applyFont="1" applyBorder="1" applyAlignment="1" applyProtection="1">
      <alignment vertical="top"/>
    </xf>
    <xf numFmtId="175" fontId="35" fillId="0" borderId="18" xfId="84" applyNumberFormat="1" applyFont="1" applyFill="1" applyBorder="1" applyAlignment="1" applyProtection="1">
      <alignment horizontal="center"/>
      <protection locked="0"/>
    </xf>
    <xf numFmtId="175" fontId="35" fillId="19" borderId="18" xfId="84" applyNumberFormat="1" applyFont="1" applyFill="1" applyBorder="1" applyAlignment="1" applyProtection="1">
      <alignment horizontal="center"/>
      <protection locked="0"/>
    </xf>
    <xf numFmtId="0" fontId="24" fillId="0" borderId="0" xfId="84" applyFont="1" applyAlignment="1" applyProtection="1">
      <alignment vertical="center"/>
    </xf>
    <xf numFmtId="0" fontId="100" fillId="0" borderId="0" xfId="84" applyFont="1" applyBorder="1" applyAlignment="1" applyProtection="1">
      <alignment horizontal="center"/>
    </xf>
    <xf numFmtId="14" fontId="35" fillId="0" borderId="0" xfId="84" applyNumberFormat="1" applyFont="1" applyBorder="1" applyAlignment="1" applyProtection="1"/>
    <xf numFmtId="0" fontId="35" fillId="0" borderId="0" xfId="84" applyFont="1" applyBorder="1" applyAlignment="1" applyProtection="1"/>
    <xf numFmtId="0" fontId="24" fillId="0" borderId="0" xfId="84" applyFont="1" applyBorder="1" applyAlignment="1" applyProtection="1">
      <alignment vertical="center"/>
    </xf>
    <xf numFmtId="0" fontId="32" fillId="0" borderId="0" xfId="84" applyFont="1" applyFill="1" applyBorder="1" applyAlignment="1" applyProtection="1">
      <alignment horizontal="center"/>
    </xf>
    <xf numFmtId="0" fontId="32" fillId="0" borderId="0" xfId="84" applyFont="1" applyFill="1" applyBorder="1" applyAlignment="1" applyProtection="1">
      <alignment horizontal="center" vertical="top"/>
    </xf>
    <xf numFmtId="0" fontId="3" fillId="0" borderId="0" xfId="84" applyFont="1" applyBorder="1" applyAlignment="1" applyProtection="1">
      <alignment horizontal="center" vertical="top"/>
    </xf>
    <xf numFmtId="0" fontId="3" fillId="0" borderId="0" xfId="84" applyFont="1" applyBorder="1" applyAlignment="1" applyProtection="1">
      <alignment vertical="center"/>
    </xf>
    <xf numFmtId="2" fontId="35" fillId="0" borderId="18" xfId="84" applyNumberFormat="1" applyFont="1" applyFill="1" applyBorder="1" applyAlignment="1" applyProtection="1">
      <alignment horizontal="center" shrinkToFit="1"/>
      <protection locked="0"/>
    </xf>
    <xf numFmtId="0" fontId="32" fillId="0" borderId="0" xfId="84" applyFont="1" applyFill="1" applyBorder="1" applyAlignment="1" applyProtection="1"/>
    <xf numFmtId="0" fontId="24" fillId="0" borderId="0" xfId="84" applyFont="1" applyFill="1" applyBorder="1" applyAlignment="1" applyProtection="1"/>
    <xf numFmtId="0" fontId="35" fillId="0" borderId="0" xfId="84" applyFont="1" applyFill="1" applyBorder="1" applyAlignment="1" applyProtection="1"/>
    <xf numFmtId="0" fontId="24" fillId="0" borderId="0" xfId="84" applyFont="1" applyAlignment="1" applyProtection="1"/>
    <xf numFmtId="0" fontId="33" fillId="0" borderId="0" xfId="84" applyFont="1" applyFill="1" applyBorder="1" applyAlignment="1" applyProtection="1">
      <alignment vertical="center" wrapText="1"/>
    </xf>
    <xf numFmtId="0" fontId="23" fillId="0" borderId="0" xfId="84" applyFont="1" applyFill="1" applyBorder="1" applyAlignment="1" applyProtection="1">
      <alignment vertical="center"/>
    </xf>
    <xf numFmtId="0" fontId="42" fillId="37" borderId="92" xfId="84" applyFont="1" applyFill="1" applyBorder="1" applyAlignment="1" applyProtection="1">
      <alignment horizontal="center" vertical="center" wrapText="1"/>
    </xf>
    <xf numFmtId="0" fontId="42" fillId="37" borderId="92" xfId="84" applyFont="1" applyFill="1" applyBorder="1" applyAlignment="1" applyProtection="1">
      <alignment horizontal="center" vertical="center"/>
    </xf>
    <xf numFmtId="0" fontId="42" fillId="37" borderId="92" xfId="84" applyFont="1" applyFill="1" applyBorder="1" applyAlignment="1" applyProtection="1">
      <alignment horizontal="center" vertical="center" shrinkToFit="1"/>
    </xf>
    <xf numFmtId="0" fontId="42" fillId="37" borderId="92" xfId="84" applyFont="1" applyFill="1" applyBorder="1" applyAlignment="1" applyProtection="1">
      <alignment horizontal="center" vertical="center" wrapText="1" shrinkToFit="1"/>
    </xf>
    <xf numFmtId="0" fontId="23" fillId="0" borderId="0" xfId="84" applyFont="1" applyFill="1" applyBorder="1" applyProtection="1"/>
    <xf numFmtId="173" fontId="37" fillId="19" borderId="92" xfId="84" applyNumberFormat="1" applyFont="1" applyFill="1" applyBorder="1" applyAlignment="1" applyProtection="1">
      <alignment horizontal="center" vertical="center"/>
    </xf>
    <xf numFmtId="171" fontId="38" fillId="0" borderId="93" xfId="84" applyNumberFormat="1" applyFont="1" applyFill="1" applyBorder="1" applyAlignment="1" applyProtection="1">
      <alignment horizontal="center" vertical="center" shrinkToFit="1"/>
      <protection locked="0"/>
    </xf>
    <xf numFmtId="171" fontId="38" fillId="0" borderId="92" xfId="84" applyNumberFormat="1" applyFont="1" applyFill="1" applyBorder="1" applyAlignment="1" applyProtection="1">
      <alignment horizontal="center" vertical="center" shrinkToFit="1"/>
      <protection locked="0"/>
    </xf>
    <xf numFmtId="0" fontId="3" fillId="30" borderId="94" xfId="84" applyFill="1" applyBorder="1" applyAlignment="1">
      <alignment horizontal="center" vertical="center"/>
    </xf>
    <xf numFmtId="171" fontId="38" fillId="19" borderId="95" xfId="84" applyNumberFormat="1" applyFont="1" applyFill="1" applyBorder="1" applyAlignment="1" applyProtection="1">
      <alignment horizontal="center" vertical="center" shrinkToFit="1"/>
      <protection locked="0"/>
    </xf>
    <xf numFmtId="171" fontId="38" fillId="30" borderId="92" xfId="84" applyNumberFormat="1" applyFont="1" applyFill="1" applyBorder="1" applyAlignment="1">
      <alignment horizontal="center" vertical="center"/>
    </xf>
    <xf numFmtId="0" fontId="3" fillId="30" borderId="1" xfId="84" applyFill="1" applyBorder="1" applyAlignment="1">
      <alignment horizontal="center" vertical="center"/>
    </xf>
    <xf numFmtId="0" fontId="3" fillId="30" borderId="82" xfId="84" applyFill="1" applyBorder="1" applyAlignment="1">
      <alignment horizontal="center" vertical="center"/>
    </xf>
    <xf numFmtId="173" fontId="40" fillId="30" borderId="93" xfId="84" applyNumberFormat="1" applyFont="1" applyFill="1" applyBorder="1" applyAlignment="1" applyProtection="1">
      <alignment horizontal="center" vertical="center"/>
    </xf>
    <xf numFmtId="0" fontId="40" fillId="30" borderId="95" xfId="84" applyFont="1" applyFill="1" applyBorder="1" applyAlignment="1">
      <alignment horizontal="center" vertical="center"/>
    </xf>
    <xf numFmtId="0" fontId="40" fillId="30" borderId="96" xfId="84" applyFont="1" applyFill="1" applyBorder="1" applyAlignment="1">
      <alignment horizontal="center" vertical="center"/>
    </xf>
    <xf numFmtId="0" fontId="42" fillId="0" borderId="0" xfId="84" applyNumberFormat="1" applyFont="1" applyFill="1" applyBorder="1" applyAlignment="1" applyProtection="1">
      <alignment wrapText="1"/>
    </xf>
    <xf numFmtId="0" fontId="3" fillId="40" borderId="0" xfId="84" applyFont="1" applyFill="1" applyBorder="1" applyProtection="1"/>
    <xf numFmtId="0" fontId="42" fillId="40" borderId="0" xfId="84" applyNumberFormat="1" applyFont="1" applyFill="1" applyBorder="1" applyAlignment="1" applyProtection="1">
      <alignment vertical="center" wrapText="1"/>
    </xf>
    <xf numFmtId="0" fontId="42" fillId="0" borderId="0" xfId="84" applyFont="1" applyFill="1" applyBorder="1" applyAlignment="1" applyProtection="1"/>
    <xf numFmtId="0" fontId="3" fillId="0" borderId="0" xfId="84" applyFont="1" applyAlignment="1" applyProtection="1"/>
    <xf numFmtId="0" fontId="3" fillId="0" borderId="0" xfId="84" applyFont="1" applyFill="1" applyBorder="1" applyProtection="1"/>
    <xf numFmtId="0" fontId="35" fillId="0" borderId="0" xfId="84" applyFont="1" applyFill="1" applyBorder="1" applyAlignment="1" applyProtection="1">
      <alignment vertical="center"/>
    </xf>
    <xf numFmtId="0" fontId="35" fillId="0" borderId="0" xfId="84" applyFont="1" applyFill="1" applyBorder="1" applyAlignment="1" applyProtection="1">
      <alignment horizontal="right"/>
    </xf>
    <xf numFmtId="172" fontId="38" fillId="0" borderId="0" xfId="84" applyNumberFormat="1" applyFont="1" applyFill="1" applyBorder="1" applyAlignment="1" applyProtection="1"/>
    <xf numFmtId="175" fontId="35" fillId="0" borderId="0" xfId="84" applyNumberFormat="1" applyFont="1" applyFill="1" applyBorder="1" applyAlignment="1" applyProtection="1"/>
    <xf numFmtId="172" fontId="35" fillId="0" borderId="0" xfId="84" applyNumberFormat="1" applyFont="1" applyFill="1" applyBorder="1" applyAlignment="1" applyProtection="1">
      <alignment horizontal="right"/>
    </xf>
    <xf numFmtId="172" fontId="35" fillId="0" borderId="18" xfId="84" applyNumberFormat="1" applyFont="1" applyFill="1" applyBorder="1" applyAlignment="1" applyProtection="1">
      <alignment horizontal="center"/>
      <protection locked="0"/>
    </xf>
    <xf numFmtId="0" fontId="100" fillId="19" borderId="0" xfId="84" applyFont="1" applyFill="1" applyBorder="1" applyAlignment="1" applyProtection="1"/>
    <xf numFmtId="0" fontId="100" fillId="0" borderId="0" xfId="84" applyFont="1" applyFill="1" applyBorder="1" applyAlignment="1" applyProtection="1">
      <alignment horizontal="left"/>
    </xf>
    <xf numFmtId="0" fontId="100" fillId="19" borderId="0" xfId="84" applyFont="1" applyFill="1" applyBorder="1" applyAlignment="1" applyProtection="1">
      <alignment horizontal="left"/>
    </xf>
    <xf numFmtId="0" fontId="42" fillId="0" borderId="0" xfId="84" applyFont="1" applyFill="1" applyBorder="1" applyAlignment="1" applyProtection="1">
      <alignment vertical="center"/>
    </xf>
    <xf numFmtId="0" fontId="3" fillId="0" borderId="0" xfId="84" applyFont="1" applyBorder="1" applyProtection="1"/>
    <xf numFmtId="0" fontId="32" fillId="0" borderId="0" xfId="84" applyFont="1" applyFill="1" applyBorder="1" applyAlignment="1" applyProtection="1">
      <alignment vertical="top" wrapText="1"/>
    </xf>
    <xf numFmtId="0" fontId="35" fillId="8" borderId="0" xfId="84" applyFont="1" applyFill="1" applyBorder="1" applyAlignment="1" applyProtection="1">
      <alignment vertical="center" wrapText="1"/>
    </xf>
    <xf numFmtId="0" fontId="35" fillId="19" borderId="0" xfId="84" applyFont="1" applyFill="1" applyBorder="1" applyAlignment="1" applyProtection="1">
      <alignment vertical="center"/>
    </xf>
    <xf numFmtId="169" fontId="35" fillId="19" borderId="0" xfId="84" applyNumberFormat="1" applyFont="1" applyFill="1" applyBorder="1" applyAlignment="1" applyProtection="1">
      <alignment vertical="center"/>
    </xf>
    <xf numFmtId="0" fontId="34" fillId="19" borderId="0" xfId="84" applyFont="1" applyFill="1" applyBorder="1" applyAlignment="1" applyProtection="1">
      <alignment vertical="top"/>
    </xf>
    <xf numFmtId="0" fontId="34" fillId="0" borderId="0" xfId="84" applyFont="1" applyBorder="1" applyAlignment="1" applyProtection="1">
      <alignment horizontal="center" vertical="top"/>
    </xf>
    <xf numFmtId="0" fontId="34" fillId="19" borderId="91" xfId="84" applyFont="1" applyFill="1" applyBorder="1" applyAlignment="1" applyProtection="1">
      <alignment vertical="top"/>
    </xf>
    <xf numFmtId="0" fontId="34" fillId="0" borderId="91" xfId="84" applyFont="1" applyBorder="1" applyAlignment="1" applyProtection="1">
      <alignment horizontal="center" vertical="top"/>
    </xf>
    <xf numFmtId="0" fontId="22" fillId="0" borderId="0" xfId="84" applyFont="1" applyFill="1" applyBorder="1" applyProtection="1"/>
    <xf numFmtId="0" fontId="28" fillId="0" borderId="0" xfId="84" applyFont="1" applyFill="1" applyBorder="1" applyProtection="1"/>
    <xf numFmtId="0" fontId="8" fillId="0" borderId="0" xfId="84" applyFont="1" applyFill="1" applyAlignment="1">
      <alignment horizontal="left"/>
    </xf>
    <xf numFmtId="0" fontId="32" fillId="0" borderId="0" xfId="84" applyFont="1" applyProtection="1"/>
    <xf numFmtId="0" fontId="32" fillId="4" borderId="0" xfId="84" applyFont="1" applyFill="1" applyAlignment="1" applyProtection="1">
      <alignment horizontal="left"/>
      <protection hidden="1"/>
    </xf>
    <xf numFmtId="0" fontId="32" fillId="0" borderId="0" xfId="84" applyFont="1" applyBorder="1" applyProtection="1"/>
    <xf numFmtId="0" fontId="32" fillId="27" borderId="0" xfId="84" applyFont="1" applyFill="1" applyProtection="1"/>
    <xf numFmtId="0" fontId="32" fillId="27" borderId="0" xfId="0" applyFont="1" applyFill="1" applyProtection="1"/>
    <xf numFmtId="0" fontId="32" fillId="0" borderId="0" xfId="0" applyFont="1" applyProtection="1"/>
    <xf numFmtId="0" fontId="32" fillId="4" borderId="0" xfId="84" applyFont="1" applyFill="1" applyProtection="1"/>
    <xf numFmtId="0" fontId="32" fillId="4" borderId="0" xfId="84" applyFont="1" applyFill="1" applyProtection="1">
      <protection hidden="1"/>
    </xf>
    <xf numFmtId="0" fontId="11" fillId="0" borderId="0" xfId="0" applyFont="1" applyProtection="1"/>
    <xf numFmtId="0" fontId="11" fillId="0" borderId="0" xfId="0" applyFont="1" applyFill="1" applyAlignment="1" applyProtection="1"/>
    <xf numFmtId="0" fontId="11" fillId="0" borderId="0" xfId="0" applyFont="1" applyFill="1" applyProtection="1"/>
    <xf numFmtId="0" fontId="46" fillId="0" borderId="0" xfId="0" applyFont="1" applyFill="1" applyProtection="1"/>
    <xf numFmtId="0" fontId="32" fillId="0" borderId="0" xfId="0" applyFont="1" applyAlignment="1" applyProtection="1">
      <alignment horizontal="left" vertical="top" wrapText="1"/>
    </xf>
    <xf numFmtId="0" fontId="32"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horizontal="left" vertical="center"/>
    </xf>
    <xf numFmtId="0" fontId="8" fillId="0" borderId="0" xfId="0" applyFont="1" applyProtection="1"/>
    <xf numFmtId="0" fontId="8" fillId="0" borderId="0" xfId="0" applyFont="1" applyFill="1" applyProtection="1"/>
    <xf numFmtId="0" fontId="47" fillId="0" borderId="0" xfId="0" applyFont="1" applyProtection="1"/>
    <xf numFmtId="0" fontId="8" fillId="0" borderId="0" xfId="0" applyFont="1" applyAlignment="1" applyProtection="1">
      <alignment wrapText="1"/>
    </xf>
    <xf numFmtId="38" fontId="32" fillId="0" borderId="0" xfId="0" applyNumberFormat="1" applyFont="1" applyAlignment="1" applyProtection="1">
      <alignment horizontal="left" vertical="top" wrapText="1"/>
    </xf>
    <xf numFmtId="174" fontId="40" fillId="31" borderId="84" xfId="0" applyNumberFormat="1" applyFont="1" applyFill="1" applyBorder="1" applyAlignment="1" applyProtection="1">
      <alignment horizontal="center" vertical="center"/>
      <protection locked="0"/>
    </xf>
    <xf numFmtId="14" fontId="35" fillId="31" borderId="84" xfId="0" applyNumberFormat="1" applyFont="1" applyFill="1" applyBorder="1" applyAlignment="1" applyProtection="1">
      <alignment horizontal="center" vertical="center"/>
      <protection locked="0"/>
    </xf>
    <xf numFmtId="174" fontId="40" fillId="31" borderId="84" xfId="0" applyNumberFormat="1" applyFont="1" applyFill="1" applyBorder="1" applyAlignment="1" applyProtection="1">
      <alignment horizontal="center" vertical="center" wrapText="1"/>
      <protection locked="0"/>
    </xf>
    <xf numFmtId="0" fontId="11" fillId="0" borderId="0" xfId="0" applyFont="1" applyAlignment="1" applyProtection="1">
      <alignment wrapText="1"/>
    </xf>
    <xf numFmtId="0" fontId="19" fillId="0" borderId="0" xfId="0" applyFont="1" applyProtection="1"/>
    <xf numFmtId="0" fontId="32" fillId="0" borderId="0" xfId="0" applyFont="1" applyFill="1" applyAlignment="1" applyProtection="1">
      <alignment horizontal="left" vertical="top" wrapText="1"/>
    </xf>
    <xf numFmtId="0" fontId="32" fillId="3" borderId="78" xfId="0" applyFont="1" applyFill="1" applyBorder="1" applyAlignment="1" applyProtection="1">
      <alignment horizontal="center" textRotation="90" wrapText="1"/>
    </xf>
    <xf numFmtId="0" fontId="32" fillId="3" borderId="77" xfId="0" applyFont="1" applyFill="1" applyBorder="1" applyAlignment="1" applyProtection="1">
      <alignment horizontal="center" textRotation="90" wrapText="1"/>
    </xf>
    <xf numFmtId="0" fontId="32" fillId="3" borderId="77" xfId="0" applyFont="1" applyFill="1" applyBorder="1" applyAlignment="1" applyProtection="1">
      <alignment horizontal="center" wrapText="1"/>
    </xf>
    <xf numFmtId="0" fontId="32" fillId="3" borderId="77" xfId="0" applyFont="1" applyFill="1" applyBorder="1" applyAlignment="1" applyProtection="1">
      <alignment horizontal="center" wrapText="1" shrinkToFit="1"/>
    </xf>
    <xf numFmtId="164" fontId="34" fillId="3" borderId="77" xfId="1" applyNumberFormat="1" applyFont="1" applyFill="1" applyBorder="1" applyAlignment="1" applyProtection="1">
      <alignment horizontal="left" vertical="center" wrapText="1" shrinkToFit="1"/>
    </xf>
    <xf numFmtId="164" fontId="34" fillId="3" borderId="85" xfId="1" applyNumberFormat="1" applyFont="1" applyFill="1" applyBorder="1" applyAlignment="1" applyProtection="1">
      <alignment horizontal="left" vertical="center" wrapText="1" shrinkToFit="1"/>
    </xf>
    <xf numFmtId="164" fontId="34" fillId="3" borderId="50" xfId="1" applyNumberFormat="1" applyFont="1" applyFill="1" applyBorder="1" applyAlignment="1" applyProtection="1">
      <alignment horizontal="left" vertical="center" wrapText="1" shrinkToFit="1"/>
    </xf>
    <xf numFmtId="165" fontId="32" fillId="3" borderId="77" xfId="61" applyNumberFormat="1" applyFont="1" applyFill="1" applyBorder="1" applyAlignment="1" applyProtection="1">
      <alignment horizontal="center" wrapText="1" shrinkToFit="1"/>
    </xf>
    <xf numFmtId="0" fontId="35" fillId="31" borderId="84" xfId="0" applyFont="1" applyFill="1" applyBorder="1" applyAlignment="1" applyProtection="1">
      <alignment horizontal="center" vertical="center" wrapText="1"/>
      <protection locked="0"/>
    </xf>
    <xf numFmtId="0" fontId="32" fillId="0" borderId="0" xfId="0" applyFont="1" applyProtection="1"/>
    <xf numFmtId="0" fontId="32" fillId="0" borderId="0" xfId="0" applyFont="1" applyFill="1" applyBorder="1" applyAlignment="1">
      <alignment wrapText="1"/>
    </xf>
    <xf numFmtId="0" fontId="32" fillId="0" borderId="0" xfId="0" applyFont="1" applyFill="1" applyBorder="1" applyAlignment="1" applyProtection="1">
      <alignment horizontal="left" wrapText="1"/>
    </xf>
    <xf numFmtId="0" fontId="42" fillId="0" borderId="0" xfId="0" applyFont="1" applyFill="1" applyBorder="1" applyAlignment="1" applyProtection="1">
      <alignment vertical="center"/>
    </xf>
    <xf numFmtId="14" fontId="35" fillId="31" borderId="84" xfId="0" applyNumberFormat="1" applyFont="1" applyFill="1" applyBorder="1" applyAlignment="1" applyProtection="1">
      <alignment horizontal="center" vertical="center" wrapText="1"/>
      <protection locked="0"/>
    </xf>
    <xf numFmtId="0" fontId="32" fillId="4" borderId="78" xfId="0" applyFont="1" applyFill="1" applyBorder="1" applyAlignment="1" applyProtection="1">
      <alignment horizontal="center" vertical="center" textRotation="90" wrapText="1"/>
    </xf>
    <xf numFmtId="0" fontId="32" fillId="4" borderId="77" xfId="0" applyFont="1" applyFill="1" applyBorder="1" applyAlignment="1" applyProtection="1">
      <alignment horizontal="center" vertical="center" textRotation="90" wrapText="1"/>
    </xf>
    <xf numFmtId="0" fontId="32" fillId="4" borderId="77" xfId="0" applyFont="1" applyFill="1" applyBorder="1" applyAlignment="1" applyProtection="1">
      <alignment horizontal="center" vertical="center" wrapText="1"/>
    </xf>
    <xf numFmtId="0" fontId="32" fillId="4" borderId="77" xfId="0" applyFont="1" applyFill="1" applyBorder="1" applyAlignment="1" applyProtection="1">
      <alignment horizontal="center" vertical="center" wrapText="1" shrinkToFit="1"/>
    </xf>
    <xf numFmtId="164" fontId="34" fillId="4" borderId="77" xfId="1" applyNumberFormat="1" applyFont="1" applyFill="1" applyBorder="1" applyAlignment="1" applyProtection="1">
      <alignment horizontal="center" vertical="center" wrapText="1" shrinkToFit="1"/>
    </xf>
    <xf numFmtId="164" fontId="34" fillId="2" borderId="77" xfId="1" applyNumberFormat="1" applyFont="1" applyFill="1" applyBorder="1" applyAlignment="1" applyProtection="1">
      <alignment horizontal="center" vertical="center" wrapText="1" shrinkToFit="1"/>
    </xf>
    <xf numFmtId="0" fontId="32" fillId="2" borderId="77" xfId="61" applyNumberFormat="1" applyFont="1" applyFill="1" applyBorder="1" applyAlignment="1" applyProtection="1">
      <alignment horizontal="center" vertical="center" wrapText="1" shrinkToFit="1"/>
    </xf>
    <xf numFmtId="0" fontId="31" fillId="0" borderId="0" xfId="0" applyFont="1" applyFill="1" applyBorder="1" applyAlignment="1" applyProtection="1">
      <alignment vertical="center" wrapText="1"/>
    </xf>
    <xf numFmtId="14" fontId="8" fillId="0" borderId="0" xfId="0" applyNumberFormat="1" applyFont="1" applyProtection="1"/>
    <xf numFmtId="0" fontId="7" fillId="0" borderId="0" xfId="0" applyFont="1" applyProtection="1"/>
    <xf numFmtId="0" fontId="32" fillId="46" borderId="13" xfId="0" applyFont="1" applyFill="1" applyBorder="1" applyAlignment="1" applyProtection="1">
      <alignment horizontal="center" vertical="center" wrapText="1"/>
    </xf>
    <xf numFmtId="0" fontId="32" fillId="46" borderId="14" xfId="0" applyFont="1" applyFill="1" applyBorder="1" applyAlignment="1" applyProtection="1">
      <alignment horizontal="center" vertical="center" wrapText="1"/>
    </xf>
    <xf numFmtId="0" fontId="32" fillId="46" borderId="13" xfId="1" applyNumberFormat="1" applyFont="1" applyFill="1" applyBorder="1" applyAlignment="1" applyProtection="1">
      <alignment horizontal="center" vertical="center" wrapText="1"/>
    </xf>
    <xf numFmtId="0" fontId="32" fillId="24" borderId="14" xfId="0" applyFont="1" applyFill="1" applyBorder="1" applyAlignment="1" applyProtection="1">
      <alignment horizontal="center" textRotation="90" wrapText="1"/>
    </xf>
    <xf numFmtId="0" fontId="32" fillId="24" borderId="20" xfId="0" applyFont="1" applyFill="1" applyBorder="1" applyAlignment="1" applyProtection="1">
      <alignment horizontal="center" textRotation="90" wrapText="1"/>
    </xf>
    <xf numFmtId="0" fontId="32" fillId="24" borderId="20" xfId="0" applyFont="1" applyFill="1" applyBorder="1" applyAlignment="1" applyProtection="1">
      <alignment horizontal="center" wrapText="1" shrinkToFit="1"/>
    </xf>
    <xf numFmtId="164" fontId="34" fillId="24" borderId="20" xfId="1" applyNumberFormat="1" applyFont="1" applyFill="1" applyBorder="1" applyAlignment="1" applyProtection="1">
      <alignment horizontal="left" vertical="center" wrapText="1" shrinkToFit="1"/>
    </xf>
    <xf numFmtId="14" fontId="35" fillId="31" borderId="86"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xf>
    <xf numFmtId="0" fontId="17" fillId="0" borderId="0" xfId="0" applyFont="1" applyFill="1" applyBorder="1" applyAlignment="1">
      <alignment horizontal="center"/>
    </xf>
    <xf numFmtId="0" fontId="56" fillId="0" borderId="0" xfId="0" applyFont="1" applyFill="1"/>
    <xf numFmtId="9" fontId="8" fillId="0" borderId="0" xfId="0" applyNumberFormat="1" applyFont="1" applyFill="1" applyAlignment="1">
      <alignment horizontal="center"/>
    </xf>
    <xf numFmtId="0" fontId="3" fillId="0" borderId="0" xfId="0" applyFont="1" applyFill="1"/>
    <xf numFmtId="0" fontId="8" fillId="0" borderId="0" xfId="0" applyFont="1" applyFill="1" applyAlignment="1">
      <alignment horizontal="left"/>
    </xf>
    <xf numFmtId="0" fontId="54" fillId="31" borderId="0" xfId="0" applyFont="1" applyFill="1" applyBorder="1"/>
    <xf numFmtId="0" fontId="51" fillId="0" borderId="0" xfId="0" applyFont="1" applyFill="1" applyBorder="1"/>
    <xf numFmtId="0" fontId="6" fillId="0" borderId="0" xfId="0" applyFont="1" applyFill="1" applyBorder="1"/>
    <xf numFmtId="0" fontId="54" fillId="0" borderId="0" xfId="0" applyFont="1" applyFill="1" applyBorder="1"/>
    <xf numFmtId="0" fontId="11" fillId="0" borderId="0" xfId="0" applyFont="1" applyFill="1" applyBorder="1"/>
    <xf numFmtId="0" fontId="10" fillId="0" borderId="0" xfId="84" applyFont="1" applyFill="1" applyBorder="1" applyAlignment="1" applyProtection="1">
      <protection hidden="1"/>
    </xf>
    <xf numFmtId="0" fontId="10" fillId="0" borderId="0" xfId="0" applyFont="1" applyFill="1" applyBorder="1" applyAlignment="1" applyProtection="1"/>
    <xf numFmtId="0" fontId="10" fillId="0" borderId="0" xfId="0" applyFont="1" applyFill="1" applyBorder="1" applyAlignment="1" applyProtection="1">
      <alignment horizontal="left"/>
      <protection hidden="1"/>
    </xf>
    <xf numFmtId="0" fontId="3" fillId="0" borderId="0" xfId="84" applyFont="1" applyFill="1" applyBorder="1"/>
    <xf numFmtId="0" fontId="23" fillId="0" borderId="0" xfId="0" applyFont="1" applyFill="1" applyBorder="1"/>
    <xf numFmtId="0" fontId="0" fillId="0" borderId="56" xfId="0" applyFill="1" applyBorder="1"/>
    <xf numFmtId="0" fontId="0" fillId="0" borderId="0" xfId="0" applyFill="1" applyBorder="1"/>
    <xf numFmtId="0" fontId="8" fillId="21" borderId="0" xfId="0" applyFont="1" applyFill="1"/>
    <xf numFmtId="0" fontId="8" fillId="39" borderId="0" xfId="0" applyFont="1" applyFill="1" applyBorder="1"/>
    <xf numFmtId="0" fontId="3" fillId="22" borderId="0" xfId="0" applyFont="1" applyFill="1" applyBorder="1"/>
    <xf numFmtId="0" fontId="29" fillId="0" borderId="0" xfId="84" applyFont="1" applyProtection="1">
      <protection hidden="1"/>
    </xf>
    <xf numFmtId="0" fontId="8" fillId="0" borderId="0" xfId="84" applyFont="1" applyProtection="1">
      <protection hidden="1"/>
    </xf>
    <xf numFmtId="0" fontId="29" fillId="0" borderId="0" xfId="84" applyFont="1" applyFill="1" applyAlignment="1" applyProtection="1">
      <alignment vertical="center"/>
      <protection hidden="1"/>
    </xf>
    <xf numFmtId="0" fontId="8" fillId="0" borderId="0" xfId="84" applyFont="1" applyFill="1" applyAlignment="1" applyProtection="1">
      <alignment vertical="center"/>
      <protection hidden="1"/>
    </xf>
    <xf numFmtId="0" fontId="29" fillId="0" borderId="0" xfId="84" applyNumberFormat="1" applyFont="1" applyAlignment="1" applyProtection="1">
      <alignment readingOrder="1"/>
      <protection hidden="1"/>
    </xf>
    <xf numFmtId="0" fontId="8" fillId="0" borderId="0" xfId="84" applyNumberFormat="1" applyFont="1" applyAlignment="1" applyProtection="1">
      <alignment readingOrder="1"/>
      <protection hidden="1"/>
    </xf>
    <xf numFmtId="0" fontId="32" fillId="0" borderId="0" xfId="84" applyNumberFormat="1" applyFont="1" applyBorder="1" applyAlignment="1" applyProtection="1">
      <alignment readingOrder="1"/>
      <protection hidden="1"/>
    </xf>
    <xf numFmtId="0" fontId="29" fillId="0" borderId="0" xfId="84" applyNumberFormat="1" applyFont="1" applyBorder="1" applyAlignment="1" applyProtection="1">
      <alignment readingOrder="1"/>
      <protection hidden="1"/>
    </xf>
    <xf numFmtId="0" fontId="32" fillId="0" borderId="0" xfId="84" applyNumberFormat="1" applyFont="1" applyBorder="1" applyAlignment="1" applyProtection="1">
      <alignment vertical="center" readingOrder="1"/>
      <protection hidden="1"/>
    </xf>
    <xf numFmtId="0" fontId="32" fillId="0" borderId="0" xfId="84" applyNumberFormat="1" applyFont="1" applyBorder="1" applyAlignment="1" applyProtection="1">
      <alignment horizontal="left" vertical="top" wrapText="1" readingOrder="1"/>
      <protection hidden="1"/>
    </xf>
    <xf numFmtId="0" fontId="29" fillId="0" borderId="0" xfId="84" applyNumberFormat="1" applyFont="1" applyAlignment="1" applyProtection="1">
      <alignment horizontal="left" readingOrder="1"/>
      <protection hidden="1"/>
    </xf>
    <xf numFmtId="0" fontId="32" fillId="0" borderId="0" xfId="84" applyNumberFormat="1" applyFont="1" applyAlignment="1" applyProtection="1">
      <alignment horizontal="left" readingOrder="1"/>
      <protection hidden="1"/>
    </xf>
    <xf numFmtId="0" fontId="31" fillId="0" borderId="0" xfId="84" applyFont="1" applyAlignment="1" applyProtection="1">
      <alignment horizontal="left" vertical="center"/>
      <protection hidden="1"/>
    </xf>
    <xf numFmtId="0" fontId="14" fillId="0" borderId="0" xfId="84" applyFont="1" applyAlignment="1" applyProtection="1">
      <alignment horizontal="left" vertical="center"/>
      <protection hidden="1"/>
    </xf>
    <xf numFmtId="0" fontId="8" fillId="0" borderId="0" xfId="84" applyFont="1" applyAlignment="1" applyProtection="1">
      <alignment horizontal="left"/>
      <protection hidden="1"/>
    </xf>
    <xf numFmtId="0" fontId="3" fillId="0" borderId="0" xfId="84" applyProtection="1">
      <protection hidden="1"/>
    </xf>
    <xf numFmtId="0" fontId="8" fillId="0" borderId="0" xfId="84" applyFont="1" applyFill="1" applyProtection="1">
      <protection hidden="1"/>
    </xf>
    <xf numFmtId="0" fontId="11" fillId="0" borderId="0" xfId="0" applyFont="1" applyFill="1" applyBorder="1" applyProtection="1"/>
    <xf numFmtId="14" fontId="8" fillId="0" borderId="0" xfId="0" applyNumberFormat="1" applyFont="1" applyFill="1" applyProtection="1"/>
    <xf numFmtId="164" fontId="15" fillId="0" borderId="0" xfId="61" applyNumberFormat="1" applyFont="1" applyFill="1" applyBorder="1" applyAlignment="1" applyProtection="1">
      <alignment vertical="center" wrapText="1" shrinkToFit="1"/>
    </xf>
    <xf numFmtId="0" fontId="8" fillId="0" borderId="0" xfId="0" applyFont="1" applyFill="1" applyBorder="1" applyAlignment="1" applyProtection="1">
      <alignment wrapText="1"/>
    </xf>
    <xf numFmtId="164" fontId="32" fillId="0" borderId="0" xfId="0" applyNumberFormat="1" applyFont="1" applyAlignment="1" applyProtection="1">
      <alignment horizontal="left" vertical="top" wrapText="1"/>
    </xf>
    <xf numFmtId="174" fontId="40" fillId="31" borderId="97" xfId="0" applyNumberFormat="1" applyFont="1" applyFill="1" applyBorder="1" applyAlignment="1" applyProtection="1">
      <alignment horizontal="center" vertical="center" wrapText="1"/>
      <protection locked="0"/>
    </xf>
    <xf numFmtId="14" fontId="35" fillId="31" borderId="97" xfId="0" applyNumberFormat="1" applyFont="1" applyFill="1" applyBorder="1" applyAlignment="1" applyProtection="1">
      <alignment horizontal="center" vertical="center" wrapText="1"/>
      <protection locked="0"/>
    </xf>
    <xf numFmtId="176" fontId="33" fillId="0" borderId="0" xfId="84" applyNumberFormat="1" applyFont="1" applyFill="1" applyBorder="1" applyAlignment="1" applyProtection="1">
      <alignment vertical="top"/>
      <protection hidden="1"/>
    </xf>
    <xf numFmtId="176" fontId="33" fillId="0" borderId="0" xfId="84" applyNumberFormat="1" applyFont="1" applyFill="1" applyBorder="1" applyAlignment="1" applyProtection="1">
      <protection hidden="1"/>
    </xf>
    <xf numFmtId="0" fontId="3" fillId="0" borderId="0" xfId="84" applyProtection="1"/>
    <xf numFmtId="0" fontId="32" fillId="0" borderId="0" xfId="84" applyFont="1" applyAlignment="1" applyProtection="1"/>
    <xf numFmtId="0" fontId="35" fillId="0" borderId="0" xfId="84" applyFont="1" applyProtection="1"/>
    <xf numFmtId="0" fontId="32" fillId="0" borderId="0" xfId="0" applyFont="1" applyFill="1" applyAlignment="1">
      <alignment wrapText="1"/>
    </xf>
    <xf numFmtId="0" fontId="32" fillId="0" borderId="0" xfId="0" applyFont="1" applyAlignment="1">
      <alignment wrapText="1"/>
    </xf>
    <xf numFmtId="0" fontId="32" fillId="0" borderId="0" xfId="0" applyFont="1" applyFill="1"/>
    <xf numFmtId="0" fontId="32" fillId="0" borderId="0" xfId="0" applyFont="1"/>
    <xf numFmtId="0" fontId="32" fillId="34" borderId="116" xfId="0" applyFont="1" applyFill="1" applyBorder="1" applyAlignment="1" applyProtection="1">
      <alignment horizontal="center" vertical="center" wrapText="1" shrinkToFit="1"/>
      <protection locked="0"/>
    </xf>
    <xf numFmtId="0" fontId="46" fillId="0" borderId="0" xfId="0" applyFont="1" applyFill="1" applyAlignment="1" applyProtection="1">
      <alignment wrapText="1"/>
    </xf>
    <xf numFmtId="0" fontId="105" fillId="48" borderId="100" xfId="0" applyNumberFormat="1" applyFont="1" applyFill="1" applyBorder="1" applyAlignment="1" applyProtection="1">
      <alignment horizontal="center" vertical="center" wrapText="1"/>
      <protection hidden="1"/>
    </xf>
    <xf numFmtId="0" fontId="105" fillId="48" borderId="99" xfId="0" applyFont="1" applyFill="1" applyBorder="1" applyAlignment="1" applyProtection="1">
      <alignment horizontal="center" vertical="center" wrapText="1"/>
      <protection hidden="1"/>
    </xf>
    <xf numFmtId="171" fontId="105" fillId="48" borderId="99" xfId="0" applyNumberFormat="1" applyFont="1" applyFill="1" applyBorder="1" applyAlignment="1" applyProtection="1">
      <alignment horizontal="center" vertical="center" wrapText="1"/>
      <protection hidden="1"/>
    </xf>
    <xf numFmtId="0" fontId="46" fillId="0" borderId="0" xfId="0" applyFont="1" applyFill="1" applyAlignment="1" applyProtection="1">
      <alignment wrapText="1"/>
      <protection hidden="1"/>
    </xf>
    <xf numFmtId="0" fontId="105" fillId="48" borderId="100" xfId="0" applyFont="1" applyFill="1" applyBorder="1" applyAlignment="1" applyProtection="1">
      <alignment horizontal="center" vertical="center" wrapText="1"/>
    </xf>
    <xf numFmtId="0" fontId="105" fillId="48" borderId="97" xfId="0" applyFont="1" applyFill="1" applyBorder="1" applyAlignment="1" applyProtection="1">
      <alignment horizontal="center" vertical="center" wrapText="1"/>
    </xf>
    <xf numFmtId="0" fontId="105" fillId="48" borderId="97" xfId="1" applyNumberFormat="1" applyFont="1" applyFill="1" applyBorder="1" applyAlignment="1" applyProtection="1">
      <alignment horizontal="center" vertical="center" wrapText="1"/>
    </xf>
    <xf numFmtId="183" fontId="105" fillId="48" borderId="97" xfId="1" applyNumberFormat="1" applyFont="1" applyFill="1" applyBorder="1" applyAlignment="1" applyProtection="1">
      <alignment horizontal="center" vertical="center" wrapText="1" shrinkToFit="1"/>
    </xf>
    <xf numFmtId="0" fontId="105" fillId="48" borderId="97" xfId="1" applyNumberFormat="1" applyFont="1" applyFill="1" applyBorder="1" applyAlignment="1" applyProtection="1">
      <alignment horizontal="center" vertical="center" wrapText="1" shrinkToFit="1"/>
    </xf>
    <xf numFmtId="38" fontId="105" fillId="48" borderId="97" xfId="1" applyNumberFormat="1" applyFont="1" applyFill="1" applyBorder="1" applyAlignment="1" applyProtection="1">
      <alignment horizontal="center" vertical="center" wrapText="1" shrinkToFit="1"/>
    </xf>
    <xf numFmtId="0" fontId="106" fillId="48" borderId="100" xfId="0" applyFont="1" applyFill="1" applyBorder="1" applyAlignment="1" applyProtection="1">
      <alignment horizontal="center" vertical="center" wrapText="1"/>
    </xf>
    <xf numFmtId="0" fontId="106" fillId="48" borderId="97" xfId="0" applyFont="1" applyFill="1" applyBorder="1" applyAlignment="1" applyProtection="1">
      <alignment horizontal="center" vertical="center" wrapText="1"/>
    </xf>
    <xf numFmtId="0" fontId="106" fillId="48" borderId="97" xfId="1" applyNumberFormat="1" applyFont="1" applyFill="1" applyBorder="1" applyAlignment="1" applyProtection="1">
      <alignment horizontal="center" vertical="center" wrapText="1"/>
    </xf>
    <xf numFmtId="171" fontId="106" fillId="48" borderId="97" xfId="1" applyNumberFormat="1" applyFont="1" applyFill="1" applyBorder="1" applyAlignment="1" applyProtection="1">
      <alignment horizontal="center" vertical="center" wrapText="1" shrinkToFit="1"/>
    </xf>
    <xf numFmtId="38" fontId="106" fillId="48" borderId="97" xfId="1" applyNumberFormat="1" applyFont="1" applyFill="1" applyBorder="1" applyAlignment="1" applyProtection="1">
      <alignment horizontal="center" vertical="center" wrapText="1" shrinkToFit="1"/>
    </xf>
    <xf numFmtId="0" fontId="107" fillId="48" borderId="100" xfId="0" applyFont="1" applyFill="1" applyBorder="1" applyAlignment="1" applyProtection="1">
      <alignment horizontal="center" vertical="center" wrapText="1"/>
    </xf>
    <xf numFmtId="0" fontId="107" fillId="48" borderId="97" xfId="0" applyFont="1" applyFill="1" applyBorder="1" applyAlignment="1" applyProtection="1">
      <alignment horizontal="center" vertical="center" wrapText="1"/>
    </xf>
    <xf numFmtId="164" fontId="107" fillId="48" borderId="97" xfId="1" applyNumberFormat="1" applyFont="1" applyFill="1" applyBorder="1" applyAlignment="1" applyProtection="1">
      <alignment horizontal="center" vertical="center" wrapText="1"/>
    </xf>
    <xf numFmtId="14" fontId="107" fillId="48" borderId="97" xfId="1" applyNumberFormat="1" applyFont="1" applyFill="1" applyBorder="1" applyAlignment="1" applyProtection="1">
      <alignment horizontal="center" vertical="center" wrapText="1"/>
    </xf>
    <xf numFmtId="0" fontId="107" fillId="48" borderId="97" xfId="1" applyNumberFormat="1" applyFont="1" applyFill="1" applyBorder="1" applyAlignment="1" applyProtection="1">
      <alignment horizontal="center" vertical="center" wrapText="1"/>
    </xf>
    <xf numFmtId="171" fontId="107" fillId="48" borderId="97" xfId="1" applyNumberFormat="1" applyFont="1" applyFill="1" applyBorder="1" applyAlignment="1" applyProtection="1">
      <alignment horizontal="center" vertical="center" wrapText="1" shrinkToFit="1"/>
    </xf>
    <xf numFmtId="37" fontId="107" fillId="48" borderId="97" xfId="1" applyNumberFormat="1" applyFont="1" applyFill="1" applyBorder="1" applyAlignment="1" applyProtection="1">
      <alignment horizontal="center" vertical="center" wrapText="1"/>
    </xf>
    <xf numFmtId="171" fontId="107" fillId="48" borderId="97" xfId="1" applyNumberFormat="1" applyFont="1" applyFill="1" applyBorder="1" applyAlignment="1" applyProtection="1">
      <alignment horizontal="center" vertical="center" wrapText="1"/>
    </xf>
    <xf numFmtId="166" fontId="107" fillId="48" borderId="97" xfId="1" applyNumberFormat="1" applyFont="1" applyFill="1" applyBorder="1" applyAlignment="1" applyProtection="1">
      <alignment horizontal="center" vertical="center" wrapText="1"/>
    </xf>
    <xf numFmtId="166" fontId="105" fillId="48" borderId="97" xfId="1" applyNumberFormat="1" applyFont="1" applyFill="1" applyBorder="1" applyAlignment="1" applyProtection="1">
      <alignment horizontal="center" vertical="center" wrapText="1"/>
    </xf>
    <xf numFmtId="0" fontId="107" fillId="48" borderId="97" xfId="0" applyFont="1" applyFill="1" applyBorder="1" applyAlignment="1" applyProtection="1">
      <alignment horizontal="center" vertical="center" wrapText="1"/>
      <protection hidden="1"/>
    </xf>
    <xf numFmtId="183" fontId="107" fillId="48" borderId="97" xfId="1" applyNumberFormat="1" applyFont="1" applyFill="1" applyBorder="1" applyAlignment="1" applyProtection="1">
      <alignment horizontal="center" vertical="center" wrapText="1"/>
    </xf>
    <xf numFmtId="164" fontId="107" fillId="48" borderId="97" xfId="1" applyNumberFormat="1" applyFont="1" applyFill="1" applyBorder="1" applyAlignment="1" applyProtection="1">
      <alignment horizontal="center" vertical="center" wrapText="1"/>
      <protection hidden="1"/>
    </xf>
    <xf numFmtId="38" fontId="107" fillId="48" borderId="97" xfId="1" applyNumberFormat="1" applyFont="1" applyFill="1" applyBorder="1" applyAlignment="1" applyProtection="1">
      <alignment horizontal="center" vertical="center" wrapText="1"/>
    </xf>
    <xf numFmtId="0" fontId="10" fillId="49" borderId="0" xfId="0" applyFont="1" applyFill="1"/>
    <xf numFmtId="0" fontId="53" fillId="49" borderId="0" xfId="0" applyFont="1" applyFill="1"/>
    <xf numFmtId="0" fontId="56" fillId="49" borderId="0" xfId="0" applyFont="1" applyFill="1"/>
    <xf numFmtId="14" fontId="106" fillId="48" borderId="97" xfId="1" applyNumberFormat="1" applyFont="1" applyFill="1" applyBorder="1" applyAlignment="1" applyProtection="1">
      <alignment horizontal="center" vertical="center" wrapText="1"/>
    </xf>
    <xf numFmtId="49" fontId="106" fillId="48" borderId="97" xfId="1" applyNumberFormat="1" applyFont="1" applyFill="1" applyBorder="1" applyAlignment="1" applyProtection="1">
      <alignment horizontal="center" vertical="center" wrapText="1"/>
    </xf>
    <xf numFmtId="171" fontId="106" fillId="48" borderId="97" xfId="1" applyNumberFormat="1" applyFont="1" applyFill="1" applyBorder="1" applyAlignment="1" applyProtection="1">
      <alignment horizontal="center" vertical="center" wrapText="1"/>
    </xf>
    <xf numFmtId="38" fontId="106" fillId="48" borderId="97" xfId="1" applyNumberFormat="1" applyFont="1" applyFill="1" applyBorder="1" applyAlignment="1" applyProtection="1">
      <alignment horizontal="center" vertical="center" wrapText="1"/>
    </xf>
    <xf numFmtId="38" fontId="106" fillId="48" borderId="97" xfId="0" applyNumberFormat="1" applyFont="1" applyFill="1" applyBorder="1" applyAlignment="1" applyProtection="1">
      <alignment horizontal="center" vertical="center" wrapText="1"/>
    </xf>
    <xf numFmtId="10" fontId="106" fillId="48" borderId="97" xfId="1" applyNumberFormat="1" applyFont="1" applyFill="1" applyBorder="1" applyAlignment="1" applyProtection="1">
      <alignment horizontal="center" vertical="center" wrapText="1"/>
    </xf>
    <xf numFmtId="9" fontId="8" fillId="42" borderId="0" xfId="0" applyNumberFormat="1" applyFont="1" applyFill="1" applyAlignment="1">
      <alignment horizontal="left"/>
    </xf>
    <xf numFmtId="0" fontId="106" fillId="48" borderId="104" xfId="0" applyFont="1" applyFill="1" applyBorder="1" applyAlignment="1" applyProtection="1">
      <alignment horizontal="center" vertical="center" wrapText="1"/>
    </xf>
    <xf numFmtId="0" fontId="106" fillId="48" borderId="103" xfId="0" applyFont="1" applyFill="1" applyBorder="1" applyAlignment="1" applyProtection="1">
      <alignment horizontal="center" vertical="center" wrapText="1"/>
    </xf>
    <xf numFmtId="0" fontId="106" fillId="48" borderId="103" xfId="0" applyFont="1" applyFill="1" applyBorder="1" applyAlignment="1" applyProtection="1">
      <alignment horizontal="center" vertical="center" wrapText="1" shrinkToFit="1"/>
    </xf>
    <xf numFmtId="171" fontId="106" fillId="48" borderId="103" xfId="1" applyNumberFormat="1" applyFont="1" applyFill="1" applyBorder="1" applyAlignment="1" applyProtection="1">
      <alignment horizontal="center" vertical="center" wrapText="1" shrinkToFit="1"/>
    </xf>
    <xf numFmtId="171" fontId="106" fillId="48" borderId="103" xfId="1" applyNumberFormat="1" applyFont="1" applyFill="1" applyBorder="1" applyAlignment="1" applyProtection="1">
      <alignment horizontal="center" vertical="center" wrapText="1"/>
    </xf>
    <xf numFmtId="37" fontId="106" fillId="48" borderId="103" xfId="1" applyNumberFormat="1" applyFont="1" applyFill="1" applyBorder="1" applyAlignment="1" applyProtection="1">
      <alignment horizontal="center" vertical="center" wrapText="1"/>
    </xf>
    <xf numFmtId="38" fontId="106" fillId="48" borderId="103" xfId="1" applyNumberFormat="1" applyFont="1" applyFill="1" applyBorder="1" applyAlignment="1" applyProtection="1">
      <alignment horizontal="center" vertical="center" wrapText="1" shrinkToFit="1"/>
    </xf>
    <xf numFmtId="10" fontId="106" fillId="48" borderId="105" xfId="210" applyNumberFormat="1" applyFont="1" applyFill="1" applyBorder="1" applyAlignment="1" applyProtection="1">
      <alignment horizontal="center" vertical="center" wrapText="1" shrinkToFit="1"/>
    </xf>
    <xf numFmtId="0" fontId="29" fillId="0" borderId="0" xfId="0" applyFont="1" applyProtection="1"/>
    <xf numFmtId="0" fontId="32" fillId="0" borderId="110" xfId="0" applyFont="1" applyFill="1" applyBorder="1" applyAlignment="1" applyProtection="1">
      <alignment horizontal="left" vertical="center" wrapText="1" indent="1"/>
    </xf>
    <xf numFmtId="0" fontId="32" fillId="0" borderId="110" xfId="0" applyFont="1" applyBorder="1" applyAlignment="1" applyProtection="1">
      <alignment horizontal="left" vertical="center" wrapText="1" indent="1"/>
    </xf>
    <xf numFmtId="0" fontId="32" fillId="0" borderId="109" xfId="0" applyFont="1" applyFill="1" applyBorder="1" applyAlignment="1" applyProtection="1">
      <alignment horizontal="left" vertical="center" indent="3"/>
    </xf>
    <xf numFmtId="0" fontId="32" fillId="0" borderId="110" xfId="0" applyFont="1" applyBorder="1" applyAlignment="1" applyProtection="1">
      <alignment horizontal="left" vertical="center" indent="1"/>
    </xf>
    <xf numFmtId="0" fontId="32" fillId="0" borderId="110" xfId="0" applyFont="1" applyBorder="1" applyAlignment="1" applyProtection="1">
      <alignment horizontal="left" vertical="top" wrapText="1" indent="1"/>
    </xf>
    <xf numFmtId="0" fontId="96" fillId="14" borderId="79" xfId="0" applyFont="1" applyFill="1" applyBorder="1" applyAlignment="1" applyProtection="1">
      <alignment horizontal="center" vertical="center"/>
    </xf>
    <xf numFmtId="0" fontId="96" fillId="14" borderId="83" xfId="0" applyFont="1" applyFill="1" applyBorder="1" applyAlignment="1" applyProtection="1">
      <alignment horizontal="center" vertical="center"/>
    </xf>
    <xf numFmtId="0" fontId="32" fillId="0" borderId="115" xfId="0" applyFont="1" applyFill="1" applyBorder="1" applyAlignment="1" applyProtection="1">
      <alignment horizontal="left" vertical="center" indent="3"/>
    </xf>
    <xf numFmtId="0" fontId="32" fillId="0" borderId="112" xfId="0" applyFont="1" applyBorder="1" applyAlignment="1" applyProtection="1">
      <alignment horizontal="left" vertical="center" wrapText="1" indent="1"/>
    </xf>
    <xf numFmtId="0" fontId="87" fillId="0" borderId="41" xfId="229" applyBorder="1" applyAlignment="1" applyProtection="1">
      <alignment horizontal="left" vertical="center" wrapText="1" indent="1"/>
    </xf>
    <xf numFmtId="0" fontId="87" fillId="0" borderId="41" xfId="229" applyBorder="1" applyAlignment="1" applyProtection="1">
      <alignment horizontal="left" vertical="center" indent="1"/>
    </xf>
    <xf numFmtId="0" fontId="106" fillId="0" borderId="0" xfId="84" applyFont="1" applyAlignment="1" applyProtection="1">
      <protection hidden="1"/>
    </xf>
    <xf numFmtId="0" fontId="29" fillId="0" borderId="0" xfId="0" applyFont="1" applyProtection="1"/>
    <xf numFmtId="0" fontId="105" fillId="48" borderId="116" xfId="1" applyNumberFormat="1" applyFont="1" applyFill="1" applyBorder="1" applyAlignment="1" applyProtection="1">
      <alignment horizontal="center" vertical="center" wrapText="1"/>
    </xf>
    <xf numFmtId="0" fontId="32" fillId="0" borderId="110" xfId="84" applyFont="1" applyBorder="1" applyAlignment="1" applyProtection="1">
      <alignment horizontal="left" vertical="center" indent="1"/>
      <protection hidden="1"/>
    </xf>
    <xf numFmtId="0" fontId="32" fillId="0" borderId="109" xfId="0" applyFont="1" applyFill="1" applyBorder="1" applyAlignment="1" applyProtection="1">
      <alignment horizontal="left" vertical="center" wrapText="1" indent="3"/>
    </xf>
    <xf numFmtId="0" fontId="32" fillId="0" borderId="111" xfId="229" applyFont="1" applyBorder="1" applyAlignment="1" applyProtection="1">
      <alignment horizontal="left" vertical="center" wrapText="1" indent="1"/>
    </xf>
    <xf numFmtId="0" fontId="32" fillId="0" borderId="110" xfId="84" applyFont="1" applyFill="1" applyBorder="1" applyAlignment="1" applyProtection="1">
      <alignment horizontal="left" vertical="center" wrapText="1" indent="1"/>
      <protection hidden="1"/>
    </xf>
    <xf numFmtId="0" fontId="32" fillId="0" borderId="109" xfId="84" applyFont="1" applyFill="1" applyBorder="1" applyAlignment="1" applyProtection="1">
      <alignment horizontal="left" vertical="center" wrapText="1" indent="3"/>
      <protection hidden="1"/>
    </xf>
    <xf numFmtId="0" fontId="32" fillId="0" borderId="109" xfId="84" applyFont="1" applyFill="1" applyBorder="1" applyAlignment="1" applyProtection="1">
      <alignment horizontal="left" vertical="center" indent="3"/>
      <protection hidden="1"/>
    </xf>
    <xf numFmtId="174" fontId="40" fillId="31" borderId="114" xfId="0" applyNumberFormat="1" applyFont="1" applyFill="1" applyBorder="1" applyAlignment="1" applyProtection="1">
      <alignment horizontal="center" vertical="center" wrapText="1"/>
      <protection locked="0"/>
    </xf>
    <xf numFmtId="178" fontId="105" fillId="48" borderId="110" xfId="0" applyNumberFormat="1" applyFont="1" applyFill="1" applyBorder="1" applyAlignment="1" applyProtection="1">
      <alignment horizontal="center" vertical="center" wrapText="1"/>
      <protection hidden="1"/>
    </xf>
    <xf numFmtId="0" fontId="34" fillId="31" borderId="118" xfId="0" applyFont="1" applyFill="1" applyBorder="1" applyAlignment="1" applyProtection="1">
      <alignment vertical="center" wrapText="1"/>
    </xf>
    <xf numFmtId="174" fontId="40" fillId="31" borderId="118" xfId="0" applyNumberFormat="1" applyFont="1" applyFill="1" applyBorder="1" applyAlignment="1" applyProtection="1">
      <alignment horizontal="center" vertical="center" wrapText="1"/>
      <protection locked="0"/>
    </xf>
    <xf numFmtId="175" fontId="35" fillId="31" borderId="118" xfId="0" applyNumberFormat="1" applyFont="1" applyFill="1" applyBorder="1" applyAlignment="1" applyProtection="1">
      <alignment horizontal="center" vertical="center" wrapText="1"/>
      <protection locked="0"/>
    </xf>
    <xf numFmtId="0" fontId="35" fillId="0" borderId="0" xfId="84" applyFont="1" applyAlignment="1" applyProtection="1">
      <alignment wrapText="1"/>
    </xf>
    <xf numFmtId="0" fontId="111" fillId="4" borderId="4" xfId="0" applyFont="1" applyFill="1" applyBorder="1" applyAlignment="1" applyProtection="1">
      <alignment horizontal="center" vertical="center" wrapText="1"/>
    </xf>
    <xf numFmtId="0" fontId="111" fillId="4" borderId="2" xfId="0" applyFont="1" applyFill="1" applyBorder="1" applyAlignment="1" applyProtection="1">
      <alignment horizontal="center" vertical="center" wrapText="1"/>
    </xf>
    <xf numFmtId="0" fontId="111" fillId="4" borderId="2" xfId="0" applyFont="1" applyFill="1" applyBorder="1" applyAlignment="1" applyProtection="1">
      <alignment horizontal="center" vertical="center" wrapText="1" shrinkToFit="1"/>
    </xf>
    <xf numFmtId="0" fontId="111" fillId="4" borderId="83" xfId="0" applyFont="1" applyFill="1" applyBorder="1" applyAlignment="1" applyProtection="1">
      <alignment horizontal="center" vertical="center" wrapText="1"/>
    </xf>
    <xf numFmtId="0" fontId="111" fillId="4" borderId="116" xfId="0" applyFont="1" applyFill="1" applyBorder="1" applyAlignment="1" applyProtection="1">
      <alignment horizontal="center" vertical="center" wrapText="1"/>
    </xf>
    <xf numFmtId="0" fontId="111" fillId="4" borderId="18" xfId="0" applyFont="1" applyFill="1" applyBorder="1" applyAlignment="1" applyProtection="1">
      <alignment horizontal="center" vertical="center" wrapText="1"/>
    </xf>
    <xf numFmtId="0" fontId="96" fillId="24" borderId="15" xfId="0" applyFont="1" applyFill="1" applyBorder="1" applyAlignment="1" applyProtection="1">
      <alignment horizontal="center" vertical="center" wrapText="1"/>
    </xf>
    <xf numFmtId="0" fontId="96" fillId="24" borderId="16" xfId="0" applyFont="1" applyFill="1" applyBorder="1" applyAlignment="1" applyProtection="1">
      <alignment horizontal="center" vertical="center"/>
    </xf>
    <xf numFmtId="0" fontId="96" fillId="24" borderId="16" xfId="0" applyFont="1" applyFill="1" applyBorder="1" applyAlignment="1" applyProtection="1">
      <alignment horizontal="center" vertical="center" wrapText="1" shrinkToFit="1"/>
    </xf>
    <xf numFmtId="0" fontId="96" fillId="24" borderId="16" xfId="0" applyFont="1" applyFill="1" applyBorder="1" applyAlignment="1" applyProtection="1">
      <alignment horizontal="center" vertical="center" wrapText="1"/>
    </xf>
    <xf numFmtId="0" fontId="96" fillId="11" borderId="82" xfId="0" applyFont="1" applyFill="1" applyBorder="1" applyAlignment="1" applyProtection="1">
      <alignment horizontal="center" vertical="center" wrapText="1"/>
      <protection hidden="1"/>
    </xf>
    <xf numFmtId="0" fontId="111" fillId="46" borderId="13" xfId="0" applyFont="1" applyFill="1" applyBorder="1" applyAlignment="1" applyProtection="1">
      <alignment horizontal="center" vertical="center" wrapText="1"/>
    </xf>
    <xf numFmtId="0" fontId="111" fillId="46" borderId="13" xfId="0" applyFont="1" applyFill="1" applyBorder="1" applyAlignment="1" applyProtection="1">
      <alignment horizontal="center" vertical="center"/>
    </xf>
    <xf numFmtId="0" fontId="111" fillId="46" borderId="13" xfId="0" applyFont="1" applyFill="1" applyBorder="1" applyAlignment="1" applyProtection="1">
      <alignment horizontal="center" vertical="center" wrapText="1" shrinkToFit="1"/>
    </xf>
    <xf numFmtId="0" fontId="111" fillId="6" borderId="4" xfId="0" applyFont="1" applyFill="1" applyBorder="1" applyAlignment="1" applyProtection="1">
      <alignment horizontal="center" vertical="center" wrapText="1"/>
    </xf>
    <xf numFmtId="0" fontId="111" fillId="6" borderId="2" xfId="0" applyFont="1" applyFill="1" applyBorder="1" applyAlignment="1" applyProtection="1">
      <alignment horizontal="center" vertical="center" wrapText="1"/>
    </xf>
    <xf numFmtId="0" fontId="111" fillId="6" borderId="83" xfId="0" applyFont="1" applyFill="1" applyBorder="1" applyAlignment="1" applyProtection="1">
      <alignment horizontal="center" vertical="center" wrapText="1"/>
    </xf>
    <xf numFmtId="0" fontId="96" fillId="4" borderId="15" xfId="0" applyFont="1" applyFill="1" applyBorder="1" applyAlignment="1" applyProtection="1">
      <alignment horizontal="center" vertical="center" wrapText="1"/>
    </xf>
    <xf numFmtId="0" fontId="96" fillId="4" borderId="16" xfId="0" applyFont="1" applyFill="1" applyBorder="1" applyAlignment="1" applyProtection="1">
      <alignment horizontal="center" vertical="center" wrapText="1"/>
    </xf>
    <xf numFmtId="0" fontId="96" fillId="4" borderId="16" xfId="0" applyFont="1" applyFill="1" applyBorder="1" applyAlignment="1" applyProtection="1">
      <alignment horizontal="center" vertical="center" wrapText="1" shrinkToFit="1"/>
    </xf>
    <xf numFmtId="0" fontId="96" fillId="28" borderId="15" xfId="0" applyFont="1" applyFill="1" applyBorder="1" applyAlignment="1" applyProtection="1">
      <alignment horizontal="center" vertical="center" wrapText="1"/>
    </xf>
    <xf numFmtId="0" fontId="96" fillId="28" borderId="16" xfId="0" applyFont="1" applyFill="1" applyBorder="1" applyAlignment="1" applyProtection="1">
      <alignment horizontal="center" vertical="center" wrapText="1"/>
    </xf>
    <xf numFmtId="0" fontId="96" fillId="28" borderId="16" xfId="0" applyFont="1" applyFill="1" applyBorder="1" applyAlignment="1" applyProtection="1">
      <alignment horizontal="center" vertical="center" wrapText="1" shrinkToFit="1"/>
    </xf>
    <xf numFmtId="0" fontId="96" fillId="28" borderId="82" xfId="0" applyFont="1" applyFill="1" applyBorder="1" applyAlignment="1" applyProtection="1">
      <alignment horizontal="center" vertical="center" wrapText="1" shrinkToFit="1"/>
    </xf>
    <xf numFmtId="0" fontId="96" fillId="3" borderId="79" xfId="0" applyFont="1" applyFill="1" applyBorder="1" applyAlignment="1" applyProtection="1">
      <alignment horizontal="center" vertical="center" wrapText="1"/>
    </xf>
    <xf numFmtId="0" fontId="96" fillId="3" borderId="80" xfId="0" applyFont="1" applyFill="1" applyBorder="1" applyAlignment="1" applyProtection="1">
      <alignment horizontal="center" vertical="center" wrapText="1"/>
    </xf>
    <xf numFmtId="0" fontId="96" fillId="3" borderId="80" xfId="0" applyFont="1" applyFill="1" applyBorder="1" applyAlignment="1" applyProtection="1">
      <alignment horizontal="center" vertical="center" wrapText="1" shrinkToFit="1"/>
    </xf>
    <xf numFmtId="0" fontId="96" fillId="3" borderId="82" xfId="0" applyFont="1" applyFill="1" applyBorder="1" applyAlignment="1" applyProtection="1">
      <alignment horizontal="center" vertical="center" wrapText="1" shrinkToFit="1"/>
    </xf>
    <xf numFmtId="0" fontId="96" fillId="3" borderId="80" xfId="0" applyNumberFormat="1" applyFont="1" applyFill="1" applyBorder="1" applyAlignment="1" applyProtection="1">
      <alignment horizontal="center" vertical="center" wrapText="1" shrinkToFit="1"/>
    </xf>
    <xf numFmtId="0" fontId="112" fillId="0" borderId="0" xfId="0" applyFont="1" applyFill="1" applyAlignment="1" applyProtection="1">
      <alignment wrapText="1"/>
    </xf>
    <xf numFmtId="0" fontId="35" fillId="30" borderId="92" xfId="84" applyFont="1" applyFill="1" applyBorder="1" applyAlignment="1" applyProtection="1">
      <alignment horizontal="center" vertical="center"/>
    </xf>
    <xf numFmtId="177" fontId="42" fillId="0" borderId="92" xfId="84" applyNumberFormat="1" applyFont="1" applyFill="1" applyBorder="1" applyAlignment="1" applyProtection="1">
      <alignment horizontal="center" vertical="center"/>
      <protection locked="0"/>
    </xf>
    <xf numFmtId="0" fontId="35" fillId="0" borderId="92" xfId="84" applyFont="1" applyFill="1" applyBorder="1" applyAlignment="1" applyProtection="1">
      <alignment horizontal="center" vertical="center"/>
    </xf>
    <xf numFmtId="182" fontId="42" fillId="0" borderId="92" xfId="84" applyNumberFormat="1" applyFont="1" applyBorder="1" applyAlignment="1" applyProtection="1">
      <alignment horizontal="center" vertical="center"/>
      <protection locked="0"/>
    </xf>
    <xf numFmtId="0" fontId="8" fillId="0" borderId="0" xfId="84" applyFont="1" applyProtection="1"/>
    <xf numFmtId="0" fontId="8" fillId="0" borderId="0" xfId="84" applyFont="1" applyFill="1" applyProtection="1"/>
    <xf numFmtId="0" fontId="111" fillId="50" borderId="129" xfId="84" applyFont="1" applyFill="1" applyBorder="1" applyAlignment="1" applyProtection="1">
      <alignment horizontal="center" vertical="center"/>
    </xf>
    <xf numFmtId="0" fontId="111" fillId="50" borderId="130" xfId="84" applyFont="1" applyFill="1" applyBorder="1" applyAlignment="1" applyProtection="1">
      <alignment horizontal="center" vertical="center"/>
    </xf>
    <xf numFmtId="0" fontId="111" fillId="50" borderId="130" xfId="84" applyFont="1" applyFill="1" applyBorder="1" applyAlignment="1" applyProtection="1">
      <alignment horizontal="center" vertical="center" wrapText="1" shrinkToFit="1"/>
    </xf>
    <xf numFmtId="0" fontId="33" fillId="50" borderId="131" xfId="84" applyFont="1" applyFill="1" applyBorder="1" applyAlignment="1" applyProtection="1">
      <alignment horizontal="center" textRotation="90" wrapText="1"/>
    </xf>
    <xf numFmtId="0" fontId="33" fillId="50" borderId="127" xfId="84" applyFont="1" applyFill="1" applyBorder="1" applyAlignment="1" applyProtection="1">
      <alignment horizontal="center" wrapText="1"/>
    </xf>
    <xf numFmtId="0" fontId="33" fillId="50" borderId="127" xfId="84" applyFont="1" applyFill="1" applyBorder="1" applyAlignment="1" applyProtection="1">
      <alignment horizontal="center" wrapText="1" shrinkToFit="1"/>
    </xf>
    <xf numFmtId="164" fontId="40" fillId="50" borderId="127" xfId="1" applyNumberFormat="1" applyFont="1" applyFill="1" applyBorder="1" applyAlignment="1" applyProtection="1">
      <alignment horizontal="left" vertical="center" wrapText="1" shrinkToFit="1"/>
    </xf>
    <xf numFmtId="0" fontId="8" fillId="0" borderId="0" xfId="84" applyFont="1" applyAlignment="1" applyProtection="1">
      <alignment wrapText="1"/>
    </xf>
    <xf numFmtId="0" fontId="32" fillId="50" borderId="131" xfId="84" applyFont="1" applyFill="1" applyBorder="1" applyAlignment="1" applyProtection="1">
      <alignment horizontal="center" vertical="center" wrapText="1"/>
    </xf>
    <xf numFmtId="0" fontId="32" fillId="50" borderId="127" xfId="84" applyFont="1" applyFill="1" applyBorder="1" applyAlignment="1" applyProtection="1">
      <alignment horizontal="center" vertical="center" wrapText="1"/>
    </xf>
    <xf numFmtId="0" fontId="32" fillId="50" borderId="127" xfId="1" applyNumberFormat="1" applyFont="1" applyFill="1" applyBorder="1" applyAlignment="1" applyProtection="1">
      <alignment horizontal="center" vertical="center" wrapText="1"/>
    </xf>
    <xf numFmtId="0" fontId="32" fillId="0" borderId="0" xfId="84" applyFont="1" applyAlignment="1" applyProtection="1">
      <alignment horizontal="left" vertical="top" wrapText="1"/>
    </xf>
    <xf numFmtId="0" fontId="8" fillId="0" borderId="0" xfId="84" applyFont="1" applyAlignment="1" applyProtection="1">
      <alignment horizontal="left" vertical="top" wrapText="1"/>
    </xf>
    <xf numFmtId="0" fontId="96" fillId="51" borderId="79" xfId="0" applyFont="1" applyFill="1" applyBorder="1" applyAlignment="1" applyProtection="1">
      <alignment horizontal="center" vertical="center" wrapText="1"/>
    </xf>
    <xf numFmtId="0" fontId="96" fillId="51" borderId="82" xfId="0" applyFont="1" applyFill="1" applyBorder="1" applyAlignment="1" applyProtection="1">
      <alignment horizontal="center" vertical="center" wrapText="1"/>
    </xf>
    <xf numFmtId="14" fontId="96" fillId="51" borderId="82" xfId="0" applyNumberFormat="1" applyFont="1" applyFill="1" applyBorder="1" applyAlignment="1" applyProtection="1">
      <alignment horizontal="center" vertical="center" wrapText="1"/>
    </xf>
    <xf numFmtId="0" fontId="96" fillId="51" borderId="83" xfId="0" applyFont="1" applyFill="1" applyBorder="1" applyAlignment="1" applyProtection="1">
      <alignment horizontal="center" vertical="center" wrapText="1"/>
    </xf>
    <xf numFmtId="0" fontId="33" fillId="51" borderId="100" xfId="0" applyFont="1" applyFill="1" applyBorder="1" applyAlignment="1" applyProtection="1">
      <alignment horizontal="center" vertical="center" wrapText="1"/>
    </xf>
    <xf numFmtId="0" fontId="33" fillId="51" borderId="97" xfId="0" applyFont="1" applyFill="1" applyBorder="1" applyAlignment="1" applyProtection="1">
      <alignment horizontal="center" vertical="center" wrapText="1"/>
    </xf>
    <xf numFmtId="0" fontId="33" fillId="51" borderId="97" xfId="0" applyFont="1" applyFill="1" applyBorder="1" applyAlignment="1" applyProtection="1">
      <alignment horizontal="center" vertical="center" wrapText="1" shrinkToFit="1"/>
    </xf>
    <xf numFmtId="0" fontId="40" fillId="51" borderId="97" xfId="0" applyFont="1" applyFill="1" applyBorder="1" applyAlignment="1" applyProtection="1">
      <alignment horizontal="center" vertical="center" wrapText="1" shrinkToFit="1"/>
    </xf>
    <xf numFmtId="164" fontId="40" fillId="51" borderId="97" xfId="1" applyNumberFormat="1" applyFont="1" applyFill="1" applyBorder="1" applyAlignment="1" applyProtection="1">
      <alignment horizontal="center" vertical="center" wrapText="1" shrinkToFit="1"/>
    </xf>
    <xf numFmtId="178" fontId="40" fillId="51" borderId="101" xfId="210" applyNumberFormat="1" applyFont="1" applyFill="1" applyBorder="1" applyAlignment="1" applyProtection="1">
      <alignment horizontal="center" vertical="center" wrapText="1" shrinkToFit="1"/>
    </xf>
    <xf numFmtId="178" fontId="33" fillId="17" borderId="90" xfId="0" applyNumberFormat="1" applyFont="1" applyFill="1" applyBorder="1" applyAlignment="1" applyProtection="1">
      <alignment horizontal="center" vertical="center" wrapText="1"/>
    </xf>
    <xf numFmtId="0" fontId="33" fillId="17" borderId="50" xfId="0" applyFont="1" applyFill="1" applyBorder="1" applyAlignment="1" applyProtection="1">
      <alignment horizontal="center" vertical="center" wrapText="1"/>
    </xf>
    <xf numFmtId="178" fontId="40" fillId="17" borderId="110" xfId="0" applyNumberFormat="1" applyFont="1" applyFill="1" applyBorder="1" applyAlignment="1" applyProtection="1">
      <alignment horizontal="center" vertical="center" wrapText="1"/>
    </xf>
    <xf numFmtId="0" fontId="33" fillId="4" borderId="77" xfId="0" applyFont="1" applyFill="1" applyBorder="1" applyAlignment="1" applyProtection="1">
      <alignment horizontal="center" vertical="center" wrapText="1" shrinkToFit="1"/>
    </xf>
    <xf numFmtId="0" fontId="40" fillId="4" borderId="77" xfId="1" applyNumberFormat="1" applyFont="1" applyFill="1" applyBorder="1" applyAlignment="1" applyProtection="1">
      <alignment horizontal="center" vertical="center" wrapText="1" shrinkToFit="1"/>
    </xf>
    <xf numFmtId="164" fontId="40" fillId="2" borderId="77" xfId="1" applyNumberFormat="1" applyFont="1" applyFill="1" applyBorder="1" applyAlignment="1" applyProtection="1">
      <alignment horizontal="center" vertical="center" wrapText="1" shrinkToFit="1"/>
    </xf>
    <xf numFmtId="38" fontId="33" fillId="3" borderId="77" xfId="0" applyNumberFormat="1" applyFont="1" applyFill="1" applyBorder="1" applyAlignment="1" applyProtection="1">
      <alignment horizontal="center" vertical="center" wrapText="1" shrinkToFit="1"/>
    </xf>
    <xf numFmtId="164" fontId="40" fillId="11" borderId="77" xfId="1" applyNumberFormat="1" applyFont="1" applyFill="1" applyBorder="1" applyAlignment="1" applyProtection="1">
      <alignment horizontal="center" vertical="center" wrapText="1" shrinkToFit="1"/>
    </xf>
    <xf numFmtId="0" fontId="32" fillId="0" borderId="132" xfId="0" applyFont="1" applyBorder="1" applyAlignment="1" applyProtection="1">
      <alignment horizontal="center" vertical="center" wrapText="1"/>
      <protection locked="0"/>
    </xf>
    <xf numFmtId="38" fontId="33" fillId="46" borderId="13" xfId="1" applyNumberFormat="1" applyFont="1" applyFill="1" applyBorder="1" applyAlignment="1" applyProtection="1">
      <alignment horizontal="center" vertical="center" wrapText="1" shrinkToFit="1"/>
    </xf>
    <xf numFmtId="38" fontId="40" fillId="24" borderId="20" xfId="1" applyNumberFormat="1" applyFont="1" applyFill="1" applyBorder="1" applyAlignment="1" applyProtection="1">
      <alignment horizontal="center" vertical="center" wrapText="1" shrinkToFit="1"/>
    </xf>
    <xf numFmtId="181" fontId="40" fillId="4" borderId="116" xfId="0" applyNumberFormat="1" applyFont="1" applyFill="1" applyBorder="1" applyAlignment="1" applyProtection="1">
      <alignment horizontal="center" vertical="center" wrapText="1"/>
    </xf>
    <xf numFmtId="164" fontId="40" fillId="4" borderId="116" xfId="1" applyNumberFormat="1" applyFont="1" applyFill="1" applyBorder="1" applyAlignment="1" applyProtection="1">
      <alignment horizontal="center" vertical="center" wrapText="1" shrinkToFit="1"/>
    </xf>
    <xf numFmtId="0" fontId="40" fillId="4" borderId="116" xfId="0" applyFont="1" applyFill="1" applyBorder="1" applyAlignment="1" applyProtection="1">
      <alignment horizontal="center" vertical="center" wrapText="1"/>
    </xf>
    <xf numFmtId="0" fontId="3" fillId="0" borderId="0" xfId="84" applyProtection="1"/>
    <xf numFmtId="0" fontId="32" fillId="0" borderId="0" xfId="0" applyFont="1" applyFill="1" applyBorder="1" applyAlignment="1" applyProtection="1">
      <alignment horizontal="left" vertical="center" wrapText="1"/>
      <protection hidden="1"/>
    </xf>
    <xf numFmtId="0" fontId="32" fillId="31" borderId="84" xfId="0" applyFont="1" applyFill="1" applyBorder="1" applyAlignment="1" applyProtection="1">
      <alignment horizontal="left" vertical="center" wrapText="1"/>
      <protection hidden="1"/>
    </xf>
    <xf numFmtId="0" fontId="34" fillId="31" borderId="84" xfId="0" applyFont="1" applyFill="1" applyBorder="1" applyAlignment="1" applyProtection="1">
      <alignment vertical="center" wrapText="1"/>
      <protection hidden="1"/>
    </xf>
    <xf numFmtId="0" fontId="45" fillId="11" borderId="81" xfId="0" applyFont="1" applyFill="1" applyBorder="1" applyAlignment="1" applyProtection="1">
      <alignment horizontal="left" vertical="center" textRotation="90" wrapText="1"/>
    </xf>
    <xf numFmtId="0" fontId="45" fillId="11" borderId="77" xfId="0" applyFont="1" applyFill="1" applyBorder="1" applyAlignment="1" applyProtection="1">
      <alignment horizontal="left" vertical="center" textRotation="90" wrapText="1"/>
    </xf>
    <xf numFmtId="0" fontId="45" fillId="11" borderId="77" xfId="0" applyFont="1" applyFill="1" applyBorder="1" applyAlignment="1" applyProtection="1">
      <alignment horizontal="left" vertical="center" wrapText="1"/>
    </xf>
    <xf numFmtId="0" fontId="45" fillId="11" borderId="77" xfId="0" applyFont="1" applyFill="1" applyBorder="1" applyAlignment="1" applyProtection="1">
      <alignment horizontal="left" vertical="center" wrapText="1" shrinkToFit="1"/>
    </xf>
    <xf numFmtId="0" fontId="32" fillId="11" borderId="77" xfId="0" applyFont="1" applyFill="1" applyBorder="1" applyAlignment="1" applyProtection="1">
      <alignment horizontal="left" vertical="center" wrapText="1" shrinkToFit="1"/>
    </xf>
    <xf numFmtId="164" fontId="34" fillId="11" borderId="77" xfId="1" applyNumberFormat="1" applyFont="1" applyFill="1" applyBorder="1" applyAlignment="1" applyProtection="1">
      <alignment horizontal="center" vertical="center" wrapText="1" shrinkToFit="1"/>
    </xf>
    <xf numFmtId="164" fontId="34" fillId="11" borderId="84" xfId="1" applyNumberFormat="1" applyFont="1" applyFill="1" applyBorder="1" applyAlignment="1" applyProtection="1">
      <alignment horizontal="center" vertical="center" wrapText="1" shrinkToFit="1"/>
    </xf>
    <xf numFmtId="0" fontId="45" fillId="11" borderId="77" xfId="0" applyFont="1" applyFill="1" applyBorder="1" applyAlignment="1" applyProtection="1">
      <alignment vertical="center" wrapText="1"/>
    </xf>
    <xf numFmtId="9" fontId="45" fillId="11" borderId="77" xfId="210" applyFont="1" applyFill="1" applyBorder="1" applyAlignment="1" applyProtection="1">
      <alignment horizontal="left" vertical="center" wrapText="1"/>
    </xf>
    <xf numFmtId="9" fontId="45" fillId="11" borderId="85" xfId="21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protection hidden="1"/>
    </xf>
    <xf numFmtId="0" fontId="32" fillId="31" borderId="114" xfId="0" applyFont="1" applyFill="1" applyBorder="1" applyAlignment="1" applyProtection="1">
      <alignment horizontal="left" vertical="center" wrapText="1"/>
      <protection hidden="1"/>
    </xf>
    <xf numFmtId="0" fontId="34" fillId="31" borderId="114" xfId="0" applyFont="1" applyFill="1" applyBorder="1" applyAlignment="1" applyProtection="1">
      <alignment horizontal="left" vertical="center" wrapText="1"/>
      <protection hidden="1"/>
    </xf>
    <xf numFmtId="0" fontId="8" fillId="0" borderId="136" xfId="0" applyFont="1" applyFill="1" applyBorder="1"/>
    <xf numFmtId="0" fontId="8" fillId="0" borderId="137" xfId="0" applyFont="1" applyFill="1" applyBorder="1"/>
    <xf numFmtId="0" fontId="8" fillId="0" borderId="138" xfId="0" applyFont="1" applyFill="1" applyBorder="1"/>
    <xf numFmtId="0" fontId="8" fillId="42" borderId="136" xfId="0" applyFont="1" applyFill="1" applyBorder="1"/>
    <xf numFmtId="0" fontId="8" fillId="42" borderId="137" xfId="0" applyFont="1" applyFill="1" applyBorder="1"/>
    <xf numFmtId="0" fontId="8" fillId="42" borderId="138" xfId="0" applyFont="1" applyFill="1" applyBorder="1"/>
    <xf numFmtId="0" fontId="8" fillId="21" borderId="136" xfId="0" applyFont="1" applyFill="1" applyBorder="1"/>
    <xf numFmtId="0" fontId="8" fillId="21" borderId="137" xfId="0" applyFont="1" applyFill="1" applyBorder="1"/>
    <xf numFmtId="0" fontId="8" fillId="21" borderId="138" xfId="0" applyFont="1" applyFill="1" applyBorder="1"/>
    <xf numFmtId="0" fontId="8" fillId="24" borderId="136" xfId="0" applyFont="1" applyFill="1" applyBorder="1"/>
    <xf numFmtId="0" fontId="8" fillId="24" borderId="137" xfId="0" applyFont="1" applyFill="1" applyBorder="1"/>
    <xf numFmtId="0" fontId="8" fillId="24" borderId="138" xfId="0" applyFont="1" applyFill="1" applyBorder="1"/>
    <xf numFmtId="0" fontId="8" fillId="36" borderId="135" xfId="0" applyFont="1" applyFill="1" applyBorder="1"/>
    <xf numFmtId="0" fontId="8" fillId="52" borderId="136" xfId="0" applyFont="1" applyFill="1" applyBorder="1"/>
    <xf numFmtId="0" fontId="8" fillId="52" borderId="138" xfId="0" applyFont="1" applyFill="1" applyBorder="1"/>
    <xf numFmtId="14" fontId="8" fillId="0" borderId="0" xfId="0" applyNumberFormat="1" applyFont="1" applyAlignment="1">
      <alignment horizontal="left"/>
    </xf>
    <xf numFmtId="0" fontId="32" fillId="0" borderId="0" xfId="84" applyFont="1" applyFill="1" applyBorder="1" applyAlignment="1" applyProtection="1">
      <alignment vertical="center" wrapText="1"/>
      <protection hidden="1"/>
    </xf>
    <xf numFmtId="0" fontId="111" fillId="50" borderId="128" xfId="84" applyFont="1" applyFill="1" applyBorder="1" applyAlignment="1" applyProtection="1">
      <alignment horizontal="center" vertical="center" wrapText="1" shrinkToFit="1"/>
    </xf>
    <xf numFmtId="0" fontId="32" fillId="31" borderId="132" xfId="84" applyFont="1" applyFill="1" applyBorder="1" applyAlignment="1" applyProtection="1">
      <alignment horizontal="left" vertical="center" wrapText="1"/>
      <protection hidden="1"/>
    </xf>
    <xf numFmtId="0" fontId="34" fillId="31" borderId="132" xfId="84" applyFont="1" applyFill="1" applyBorder="1" applyAlignment="1" applyProtection="1">
      <alignment horizontal="left" vertical="center" wrapText="1"/>
      <protection hidden="1"/>
    </xf>
    <xf numFmtId="174" fontId="40" fillId="31" borderId="132" xfId="84" applyNumberFormat="1" applyFont="1" applyFill="1" applyBorder="1" applyAlignment="1" applyProtection="1">
      <alignment horizontal="center" vertical="center" wrapText="1"/>
      <protection locked="0"/>
    </xf>
    <xf numFmtId="0" fontId="42" fillId="31" borderId="132" xfId="84" applyFont="1" applyFill="1" applyBorder="1" applyAlignment="1" applyProtection="1">
      <alignment horizontal="center" vertical="center" wrapText="1"/>
      <protection locked="0"/>
    </xf>
    <xf numFmtId="0" fontId="111" fillId="50" borderId="132" xfId="84" applyFont="1" applyFill="1" applyBorder="1" applyAlignment="1" applyProtection="1">
      <alignment horizontal="center" vertical="center" wrapText="1"/>
    </xf>
    <xf numFmtId="0" fontId="113" fillId="50" borderId="132" xfId="84" applyFont="1" applyFill="1" applyBorder="1" applyAlignment="1" applyProtection="1">
      <alignment horizontal="center" vertical="center" wrapText="1"/>
    </xf>
    <xf numFmtId="184" fontId="32" fillId="0" borderId="132" xfId="0" applyNumberFormat="1" applyFont="1" applyBorder="1" applyAlignment="1" applyProtection="1">
      <alignment horizontal="center" vertical="center" wrapText="1"/>
      <protection locked="0"/>
    </xf>
    <xf numFmtId="49" fontId="32" fillId="0" borderId="132" xfId="0" applyNumberFormat="1" applyFont="1" applyFill="1" applyBorder="1" applyAlignment="1" applyProtection="1">
      <alignment horizontal="center" vertical="center" wrapText="1"/>
      <protection locked="0"/>
    </xf>
    <xf numFmtId="0" fontId="32" fillId="0" borderId="132" xfId="0" applyFont="1" applyFill="1" applyBorder="1" applyAlignment="1" applyProtection="1">
      <alignment horizontal="center" vertical="center" wrapText="1"/>
      <protection locked="0"/>
    </xf>
    <xf numFmtId="184" fontId="32" fillId="0" borderId="132" xfId="0" applyNumberFormat="1" applyFont="1" applyFill="1" applyBorder="1" applyAlignment="1" applyProtection="1">
      <alignment horizontal="center" vertical="center" wrapText="1"/>
      <protection locked="0"/>
    </xf>
    <xf numFmtId="0" fontId="32" fillId="0" borderId="132" xfId="0" applyNumberFormat="1" applyFont="1" applyBorder="1" applyAlignment="1" applyProtection="1">
      <alignment horizontal="center" vertical="center" wrapText="1"/>
      <protection locked="0"/>
    </xf>
    <xf numFmtId="0" fontId="35" fillId="0" borderId="92" xfId="84" applyFont="1" applyBorder="1" applyAlignment="1" applyProtection="1">
      <alignment horizontal="center" vertical="center"/>
      <protection locked="0"/>
    </xf>
    <xf numFmtId="0" fontId="35" fillId="0" borderId="92" xfId="84" applyFont="1" applyBorder="1" applyAlignment="1" applyProtection="1">
      <alignment horizontal="center" vertical="center" wrapText="1"/>
      <protection locked="0"/>
    </xf>
    <xf numFmtId="0" fontId="43" fillId="31" borderId="84" xfId="0" applyFont="1" applyFill="1" applyBorder="1" applyAlignment="1" applyProtection="1">
      <alignment horizontal="left" vertical="center" wrapText="1"/>
      <protection hidden="1"/>
    </xf>
    <xf numFmtId="0" fontId="8" fillId="29" borderId="0" xfId="0" applyFont="1" applyFill="1"/>
    <xf numFmtId="0" fontId="8" fillId="29" borderId="0" xfId="84" applyFont="1" applyFill="1"/>
    <xf numFmtId="0" fontId="32" fillId="31" borderId="97" xfId="0" applyFont="1" applyFill="1" applyBorder="1" applyAlignment="1" applyProtection="1">
      <alignment horizontal="left" vertical="center" wrapText="1"/>
      <protection hidden="1"/>
    </xf>
    <xf numFmtId="0" fontId="34" fillId="31" borderId="97" xfId="0" applyFont="1" applyFill="1" applyBorder="1" applyAlignment="1" applyProtection="1">
      <alignment vertical="center" wrapText="1"/>
      <protection hidden="1"/>
    </xf>
    <xf numFmtId="0" fontId="32" fillId="0" borderId="12"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indent="3"/>
    </xf>
    <xf numFmtId="0" fontId="32" fillId="0" borderId="0" xfId="0" applyFont="1" applyFill="1" applyBorder="1" applyAlignment="1" applyProtection="1">
      <alignment horizontal="left" vertical="center" indent="1"/>
    </xf>
    <xf numFmtId="0" fontId="96" fillId="14" borderId="79" xfId="84" applyFont="1" applyFill="1" applyBorder="1" applyAlignment="1" applyProtection="1">
      <alignment horizontal="center" vertical="center" wrapText="1"/>
      <protection hidden="1"/>
    </xf>
    <xf numFmtId="0" fontId="96" fillId="14" borderId="83" xfId="84" applyFont="1" applyFill="1" applyBorder="1" applyAlignment="1" applyProtection="1">
      <alignment horizontal="center" vertical="center" wrapText="1"/>
      <protection hidden="1"/>
    </xf>
    <xf numFmtId="0" fontId="32" fillId="0" borderId="123" xfId="84" applyFont="1" applyFill="1" applyBorder="1" applyAlignment="1" applyProtection="1">
      <alignment horizontal="left" vertical="center" indent="2"/>
      <protection hidden="1"/>
    </xf>
    <xf numFmtId="0" fontId="32" fillId="0" borderId="122" xfId="84" applyFont="1" applyBorder="1" applyAlignment="1" applyProtection="1">
      <alignment horizontal="left" vertical="center" indent="1"/>
      <protection hidden="1"/>
    </xf>
    <xf numFmtId="0" fontId="32" fillId="0" borderId="122" xfId="84" applyFont="1" applyFill="1" applyBorder="1" applyAlignment="1" applyProtection="1">
      <alignment horizontal="left" vertical="center" indent="1"/>
      <protection hidden="1"/>
    </xf>
    <xf numFmtId="0" fontId="32" fillId="0" borderId="122" xfId="84" applyFont="1" applyBorder="1" applyAlignment="1" applyProtection="1">
      <alignment horizontal="left" vertical="center" wrapText="1" indent="1"/>
      <protection hidden="1"/>
    </xf>
    <xf numFmtId="0" fontId="32" fillId="0" borderId="123" xfId="84" applyFont="1" applyFill="1" applyBorder="1" applyAlignment="1" applyProtection="1">
      <alignment horizontal="left" vertical="center" wrapText="1" indent="2"/>
      <protection hidden="1"/>
    </xf>
    <xf numFmtId="0" fontId="32" fillId="0" borderId="134" xfId="84" applyFont="1" applyFill="1" applyBorder="1" applyAlignment="1" applyProtection="1">
      <alignment horizontal="left" vertical="center" indent="2"/>
      <protection hidden="1"/>
    </xf>
    <xf numFmtId="0" fontId="32" fillId="0" borderId="133" xfId="84" applyFont="1" applyFill="1" applyBorder="1" applyAlignment="1" applyProtection="1">
      <alignment horizontal="left" vertical="center" indent="1"/>
      <protection hidden="1"/>
    </xf>
    <xf numFmtId="0" fontId="114" fillId="0" borderId="0" xfId="84" applyFont="1" applyAlignment="1" applyProtection="1">
      <alignment wrapText="1"/>
    </xf>
    <xf numFmtId="10" fontId="40" fillId="15" borderId="107" xfId="84" applyNumberFormat="1" applyFont="1" applyFill="1" applyBorder="1" applyAlignment="1" applyProtection="1">
      <alignment horizontal="center" vertical="center"/>
      <protection locked="0"/>
    </xf>
    <xf numFmtId="176" fontId="40" fillId="15" borderId="107" xfId="84" applyNumberFormat="1" applyFont="1" applyFill="1" applyBorder="1" applyAlignment="1" applyProtection="1">
      <alignment horizontal="center" vertical="center"/>
      <protection locked="0"/>
    </xf>
    <xf numFmtId="0" fontId="32" fillId="0" borderId="132" xfId="1" applyNumberFormat="1" applyFont="1" applyBorder="1" applyAlignment="1" applyProtection="1">
      <alignment horizontal="center" vertical="center" wrapText="1"/>
      <protection locked="0"/>
    </xf>
    <xf numFmtId="38" fontId="32" fillId="0" borderId="132" xfId="1" applyNumberFormat="1" applyFont="1" applyFill="1" applyBorder="1" applyAlignment="1" applyProtection="1">
      <alignment horizontal="center" vertical="center" wrapText="1"/>
      <protection locked="0"/>
    </xf>
    <xf numFmtId="38" fontId="33" fillId="0" borderId="132" xfId="1" applyNumberFormat="1" applyFont="1" applyFill="1" applyBorder="1" applyAlignment="1" applyProtection="1">
      <alignment horizontal="center" vertical="center" wrapText="1"/>
      <protection locked="0"/>
    </xf>
    <xf numFmtId="0" fontId="32" fillId="0" borderId="132" xfId="1" applyNumberFormat="1" applyFont="1" applyFill="1" applyBorder="1" applyAlignment="1" applyProtection="1">
      <alignment horizontal="center" vertical="center" wrapText="1"/>
      <protection locked="0"/>
    </xf>
    <xf numFmtId="164" fontId="32" fillId="0" borderId="132" xfId="1" applyNumberFormat="1" applyFont="1" applyFill="1" applyBorder="1" applyAlignment="1" applyProtection="1">
      <alignment horizontal="center" vertical="center" wrapText="1"/>
      <protection locked="0"/>
    </xf>
    <xf numFmtId="14" fontId="32" fillId="0" borderId="132" xfId="1" applyNumberFormat="1" applyFont="1" applyFill="1" applyBorder="1" applyAlignment="1" applyProtection="1">
      <alignment horizontal="center" vertical="center" wrapText="1"/>
      <protection locked="0"/>
    </xf>
    <xf numFmtId="166" fontId="32" fillId="0" borderId="132" xfId="1" applyNumberFormat="1" applyFont="1" applyFill="1" applyBorder="1" applyAlignment="1" applyProtection="1">
      <alignment horizontal="center" vertical="center" wrapText="1"/>
      <protection locked="0"/>
    </xf>
    <xf numFmtId="0" fontId="32" fillId="0" borderId="132" xfId="0" applyFont="1" applyBorder="1" applyAlignment="1" applyProtection="1">
      <alignment horizontal="center" vertical="center" wrapText="1"/>
      <protection hidden="1"/>
    </xf>
    <xf numFmtId="0" fontId="32" fillId="0" borderId="132" xfId="84" applyFont="1" applyFill="1" applyBorder="1" applyAlignment="1" applyProtection="1">
      <alignment horizontal="center" vertical="center" wrapText="1"/>
      <protection locked="0"/>
    </xf>
    <xf numFmtId="181" fontId="33" fillId="0" borderId="132" xfId="1" applyNumberFormat="1" applyFont="1" applyFill="1" applyBorder="1" applyAlignment="1" applyProtection="1">
      <alignment horizontal="center" vertical="center" wrapText="1"/>
      <protection locked="0"/>
    </xf>
    <xf numFmtId="187" fontId="33" fillId="0" borderId="132" xfId="1" applyNumberFormat="1" applyFont="1" applyFill="1" applyBorder="1" applyAlignment="1" applyProtection="1">
      <alignment horizontal="center" vertical="center" wrapText="1"/>
      <protection locked="0"/>
    </xf>
    <xf numFmtId="10" fontId="32" fillId="0" borderId="132" xfId="1" applyNumberFormat="1" applyFont="1" applyBorder="1" applyAlignment="1" applyProtection="1">
      <alignment horizontal="center" vertical="center" wrapText="1"/>
      <protection locked="0"/>
    </xf>
    <xf numFmtId="186" fontId="40" fillId="4" borderId="105" xfId="0" applyNumberFormat="1" applyFont="1" applyFill="1" applyBorder="1" applyAlignment="1" applyProtection="1">
      <alignment horizontal="center" vertical="center" wrapText="1"/>
    </xf>
    <xf numFmtId="186" fontId="40" fillId="51" borderId="97" xfId="1" applyNumberFormat="1" applyFont="1" applyFill="1" applyBorder="1" applyAlignment="1" applyProtection="1">
      <alignment horizontal="center" vertical="center" wrapText="1" shrinkToFit="1"/>
    </xf>
    <xf numFmtId="0" fontId="32" fillId="0" borderId="132" xfId="0" applyFont="1" applyFill="1" applyBorder="1" applyAlignment="1" applyProtection="1">
      <alignment horizontal="left" vertical="center" indent="1"/>
    </xf>
    <xf numFmtId="187" fontId="32" fillId="0" borderId="132" xfId="1" applyNumberFormat="1" applyFont="1" applyFill="1" applyBorder="1" applyAlignment="1" applyProtection="1">
      <alignment horizontal="center" vertical="center" wrapText="1"/>
      <protection hidden="1"/>
    </xf>
    <xf numFmtId="0" fontId="106" fillId="19" borderId="117" xfId="0" applyFont="1" applyFill="1" applyBorder="1" applyAlignment="1" applyProtection="1">
      <alignment horizontal="center" vertical="center"/>
    </xf>
    <xf numFmtId="0" fontId="32" fillId="0" borderId="122" xfId="0" applyFont="1" applyFill="1" applyBorder="1" applyAlignment="1">
      <alignment horizontal="left" vertical="center" indent="1"/>
    </xf>
    <xf numFmtId="0" fontId="96" fillId="14" borderId="79" xfId="0" applyFont="1" applyFill="1" applyBorder="1" applyAlignment="1">
      <alignment horizontal="center" vertical="center"/>
    </xf>
    <xf numFmtId="0" fontId="96" fillId="14" borderId="83" xfId="0" applyFont="1" applyFill="1" applyBorder="1" applyAlignment="1">
      <alignment horizontal="center" vertical="center"/>
    </xf>
    <xf numFmtId="0" fontId="32" fillId="0" borderId="133" xfId="0" applyFont="1" applyFill="1" applyBorder="1" applyAlignment="1">
      <alignment horizontal="left" vertical="center" indent="1"/>
    </xf>
    <xf numFmtId="187" fontId="32" fillId="0" borderId="132" xfId="1" applyNumberFormat="1" applyFont="1" applyFill="1" applyBorder="1" applyAlignment="1" applyProtection="1">
      <alignment horizontal="center" vertical="center" wrapText="1"/>
    </xf>
    <xf numFmtId="0" fontId="32" fillId="28" borderId="21" xfId="0" applyNumberFormat="1" applyFont="1" applyFill="1" applyBorder="1" applyAlignment="1" applyProtection="1">
      <alignment horizontal="center" vertical="center" textRotation="90" wrapText="1"/>
    </xf>
    <xf numFmtId="0" fontId="32" fillId="28" borderId="22" xfId="0" applyNumberFormat="1" applyFont="1" applyFill="1" applyBorder="1" applyAlignment="1" applyProtection="1">
      <alignment horizontal="center" vertical="center" textRotation="90" wrapText="1"/>
    </xf>
    <xf numFmtId="0" fontId="32" fillId="28" borderId="22" xfId="0" applyNumberFormat="1" applyFont="1" applyFill="1" applyBorder="1" applyAlignment="1" applyProtection="1">
      <alignment horizontal="center" vertical="center" wrapText="1"/>
    </xf>
    <xf numFmtId="0" fontId="32" fillId="28" borderId="22" xfId="0" applyNumberFormat="1" applyFont="1" applyFill="1" applyBorder="1" applyAlignment="1" applyProtection="1">
      <alignment horizontal="center" vertical="center" wrapText="1" shrinkToFit="1"/>
    </xf>
    <xf numFmtId="0" fontId="34" fillId="28" borderId="22" xfId="1" applyNumberFormat="1" applyFont="1" applyFill="1" applyBorder="1" applyAlignment="1" applyProtection="1">
      <alignment horizontal="center" vertical="center" wrapText="1" shrinkToFit="1"/>
    </xf>
    <xf numFmtId="0" fontId="42" fillId="28" borderId="22" xfId="1" applyNumberFormat="1" applyFont="1" applyFill="1" applyBorder="1" applyAlignment="1" applyProtection="1">
      <alignment horizontal="center" vertical="center" wrapText="1" shrinkToFit="1"/>
    </xf>
    <xf numFmtId="0" fontId="34" fillId="28" borderId="116" xfId="1" applyNumberFormat="1" applyFont="1" applyFill="1" applyBorder="1" applyAlignment="1" applyProtection="1">
      <alignment horizontal="center" vertical="center" wrapText="1" shrinkToFit="1"/>
    </xf>
    <xf numFmtId="0" fontId="40" fillId="28" borderId="22" xfId="1" applyNumberFormat="1" applyFont="1" applyFill="1" applyBorder="1" applyAlignment="1" applyProtection="1">
      <alignment horizontal="center" vertical="center" wrapText="1" shrinkToFit="1"/>
    </xf>
    <xf numFmtId="0" fontId="105" fillId="48" borderId="100" xfId="0" applyNumberFormat="1" applyFont="1" applyFill="1" applyBorder="1" applyAlignment="1" applyProtection="1">
      <alignment horizontal="center" vertical="center" wrapText="1"/>
    </xf>
    <xf numFmtId="0" fontId="105" fillId="48" borderId="97" xfId="0" applyNumberFormat="1" applyFont="1" applyFill="1" applyBorder="1" applyAlignment="1" applyProtection="1">
      <alignment horizontal="center" vertical="center" wrapText="1"/>
    </xf>
    <xf numFmtId="0" fontId="32" fillId="2" borderId="78" xfId="0" applyNumberFormat="1" applyFont="1" applyFill="1" applyBorder="1" applyAlignment="1" applyProtection="1">
      <alignment horizontal="center" vertical="center" textRotation="90" wrapText="1"/>
    </xf>
    <xf numFmtId="0" fontId="32" fillId="2" borderId="77" xfId="0" applyNumberFormat="1" applyFont="1" applyFill="1" applyBorder="1" applyAlignment="1" applyProtection="1">
      <alignment horizontal="center" vertical="center" textRotation="90" wrapText="1"/>
    </xf>
    <xf numFmtId="0" fontId="29" fillId="2" borderId="77" xfId="0" applyNumberFormat="1" applyFont="1" applyFill="1" applyBorder="1" applyAlignment="1" applyProtection="1">
      <alignment horizontal="center" vertical="center" wrapText="1"/>
    </xf>
    <xf numFmtId="0" fontId="29" fillId="2" borderId="97" xfId="0" applyNumberFormat="1" applyFont="1" applyFill="1" applyBorder="1" applyAlignment="1" applyProtection="1">
      <alignment horizontal="center" vertical="center" wrapText="1"/>
    </xf>
    <xf numFmtId="0" fontId="34" fillId="2" borderId="77" xfId="1" applyNumberFormat="1" applyFont="1" applyFill="1" applyBorder="1" applyAlignment="1" applyProtection="1">
      <alignment horizontal="center" vertical="center" wrapText="1" shrinkToFit="1"/>
    </xf>
    <xf numFmtId="0" fontId="34" fillId="2" borderId="92" xfId="1" applyNumberFormat="1" applyFont="1" applyFill="1" applyBorder="1" applyAlignment="1" applyProtection="1">
      <alignment horizontal="center" vertical="center" wrapText="1" shrinkToFit="1"/>
    </xf>
    <xf numFmtId="186" fontId="40" fillId="50" borderId="127" xfId="1" applyNumberFormat="1" applyFont="1" applyFill="1" applyBorder="1" applyAlignment="1" applyProtection="1">
      <alignment horizontal="center" vertical="center" wrapText="1" shrinkToFit="1"/>
    </xf>
    <xf numFmtId="181" fontId="40" fillId="50" borderId="127" xfId="1" applyNumberFormat="1" applyFont="1" applyFill="1" applyBorder="1" applyAlignment="1" applyProtection="1">
      <alignment horizontal="center" vertical="center" wrapText="1" shrinkToFit="1"/>
    </xf>
    <xf numFmtId="164" fontId="40" fillId="50" borderId="127" xfId="1" applyNumberFormat="1" applyFont="1" applyFill="1" applyBorder="1" applyAlignment="1" applyProtection="1">
      <alignment horizontal="center" vertical="center" wrapText="1" shrinkToFit="1"/>
    </xf>
    <xf numFmtId="171" fontId="40" fillId="50" borderId="126" xfId="1" applyNumberFormat="1" applyFont="1" applyFill="1" applyBorder="1" applyAlignment="1" applyProtection="1">
      <alignment horizontal="center" vertical="center" wrapText="1" shrinkToFit="1"/>
    </xf>
    <xf numFmtId="0" fontId="111" fillId="6" borderId="82" xfId="0" applyNumberFormat="1" applyFont="1" applyFill="1" applyBorder="1" applyAlignment="1" applyProtection="1">
      <alignment horizontal="center" vertical="center" wrapText="1"/>
      <protection locked="0"/>
    </xf>
    <xf numFmtId="0" fontId="115" fillId="17" borderId="82" xfId="0" applyNumberFormat="1" applyFont="1" applyFill="1" applyBorder="1" applyAlignment="1" applyProtection="1">
      <alignment horizontal="center" vertical="center" wrapText="1"/>
      <protection locked="0"/>
    </xf>
    <xf numFmtId="0" fontId="46" fillId="48" borderId="132" xfId="0" applyNumberFormat="1" applyFont="1" applyFill="1" applyBorder="1" applyAlignment="1" applyProtection="1">
      <alignment horizontal="center" vertical="center" wrapText="1"/>
    </xf>
    <xf numFmtId="0" fontId="32" fillId="0" borderId="132"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wrapText="1"/>
    </xf>
    <xf numFmtId="171" fontId="105" fillId="48" borderId="122" xfId="1" applyNumberFormat="1" applyFont="1" applyFill="1" applyBorder="1" applyAlignment="1" applyProtection="1">
      <alignment horizontal="center" vertical="center" wrapText="1" shrinkToFit="1"/>
    </xf>
    <xf numFmtId="0" fontId="96" fillId="4" borderId="83" xfId="0" applyFont="1" applyFill="1" applyBorder="1" applyAlignment="1" applyProtection="1">
      <alignment horizontal="center" vertical="center" wrapText="1"/>
    </xf>
    <xf numFmtId="0" fontId="96" fillId="4" borderId="132" xfId="0" applyFont="1" applyFill="1" applyBorder="1" applyAlignment="1" applyProtection="1">
      <alignment horizontal="center" vertical="center" wrapText="1"/>
      <protection locked="0"/>
    </xf>
    <xf numFmtId="164" fontId="40" fillId="27" borderId="132" xfId="0" applyNumberFormat="1" applyFont="1" applyFill="1" applyBorder="1" applyAlignment="1" applyProtection="1">
      <alignment horizontal="center" vertical="center" wrapText="1"/>
      <protection locked="0"/>
    </xf>
    <xf numFmtId="0" fontId="40" fillId="27" borderId="132" xfId="0" applyFont="1" applyFill="1" applyBorder="1" applyAlignment="1" applyProtection="1">
      <alignment horizontal="center" vertical="center" wrapText="1"/>
      <protection locked="0"/>
    </xf>
    <xf numFmtId="0" fontId="96" fillId="28" borderId="83" xfId="0" applyFont="1" applyFill="1" applyBorder="1" applyAlignment="1" applyProtection="1">
      <alignment horizontal="center" vertical="center" wrapText="1"/>
    </xf>
    <xf numFmtId="0" fontId="105" fillId="48" borderId="122" xfId="1" applyNumberFormat="1" applyFont="1" applyFill="1" applyBorder="1" applyAlignment="1" applyProtection="1">
      <alignment horizontal="center" vertical="center" wrapText="1" shrinkToFit="1"/>
    </xf>
    <xf numFmtId="43" fontId="32" fillId="0" borderId="132" xfId="1" applyFont="1" applyBorder="1" applyAlignment="1" applyProtection="1">
      <alignment horizontal="center" vertical="center" wrapText="1" shrinkToFit="1"/>
      <protection locked="0"/>
    </xf>
    <xf numFmtId="0" fontId="32" fillId="0" borderId="132" xfId="1" applyNumberFormat="1" applyFont="1" applyBorder="1" applyAlignment="1" applyProtection="1">
      <alignment horizontal="center" vertical="center" wrapText="1" shrinkToFit="1"/>
      <protection locked="0"/>
    </xf>
    <xf numFmtId="0" fontId="40" fillId="27" borderId="132" xfId="0" applyNumberFormat="1" applyFont="1" applyFill="1" applyBorder="1" applyAlignment="1" applyProtection="1">
      <alignment horizontal="center" vertical="center" wrapText="1"/>
      <protection locked="0"/>
    </xf>
    <xf numFmtId="0" fontId="29" fillId="0" borderId="132" xfId="0" applyNumberFormat="1" applyFont="1" applyBorder="1" applyAlignment="1" applyProtection="1">
      <alignment horizontal="center" vertical="center" wrapText="1"/>
      <protection locked="0"/>
    </xf>
    <xf numFmtId="0" fontId="96" fillId="28" borderId="132" xfId="0" applyNumberFormat="1" applyFont="1" applyFill="1" applyBorder="1" applyAlignment="1" applyProtection="1">
      <alignment horizontal="center" vertical="center" wrapText="1"/>
      <protection locked="0"/>
    </xf>
    <xf numFmtId="0" fontId="40" fillId="28" borderId="132" xfId="1" applyNumberFormat="1" applyFont="1" applyFill="1" applyBorder="1" applyAlignment="1" applyProtection="1">
      <alignment horizontal="center" vertical="center" wrapText="1" shrinkToFit="1"/>
      <protection locked="0"/>
    </xf>
    <xf numFmtId="171" fontId="107" fillId="48" borderId="122" xfId="1" applyNumberFormat="1" applyFont="1" applyFill="1" applyBorder="1" applyAlignment="1" applyProtection="1">
      <alignment horizontal="center" vertical="center" wrapText="1"/>
    </xf>
    <xf numFmtId="0" fontId="96" fillId="2" borderId="132" xfId="0" applyNumberFormat="1" applyFont="1" applyFill="1" applyBorder="1" applyAlignment="1" applyProtection="1">
      <alignment horizontal="center" vertical="center" wrapText="1"/>
      <protection locked="0"/>
    </xf>
    <xf numFmtId="0" fontId="40" fillId="35" borderId="132" xfId="0" applyNumberFormat="1" applyFont="1" applyFill="1" applyBorder="1" applyAlignment="1" applyProtection="1">
      <alignment horizontal="center" vertical="center" wrapText="1"/>
      <protection locked="0"/>
    </xf>
    <xf numFmtId="0" fontId="96" fillId="3" borderId="83" xfId="0" applyFont="1" applyFill="1" applyBorder="1" applyAlignment="1" applyProtection="1">
      <alignment horizontal="center" vertical="center" wrapText="1"/>
    </xf>
    <xf numFmtId="171" fontId="106" fillId="48" borderId="122" xfId="1" applyNumberFormat="1" applyFont="1" applyFill="1" applyBorder="1" applyAlignment="1" applyProtection="1">
      <alignment horizontal="center" vertical="center" wrapText="1" shrinkToFit="1"/>
    </xf>
    <xf numFmtId="0" fontId="96" fillId="3" borderId="132" xfId="0" applyNumberFormat="1" applyFont="1" applyFill="1" applyBorder="1" applyAlignment="1" applyProtection="1">
      <alignment horizontal="center" vertical="center" wrapText="1"/>
      <protection locked="0"/>
    </xf>
    <xf numFmtId="0" fontId="40" fillId="14" borderId="132" xfId="0" applyNumberFormat="1" applyFont="1" applyFill="1" applyBorder="1" applyAlignment="1" applyProtection="1">
      <alignment horizontal="center" vertical="center" wrapText="1"/>
      <protection locked="0"/>
    </xf>
    <xf numFmtId="0" fontId="96" fillId="11" borderId="132" xfId="0" applyFont="1" applyFill="1" applyBorder="1" applyAlignment="1" applyProtection="1">
      <alignment horizontal="center" vertical="center" wrapText="1"/>
      <protection locked="0"/>
    </xf>
    <xf numFmtId="0" fontId="40" fillId="36" borderId="132" xfId="0" applyFont="1" applyFill="1" applyBorder="1" applyAlignment="1" applyProtection="1">
      <alignment horizontal="center" vertical="center" wrapText="1"/>
      <protection locked="0"/>
    </xf>
    <xf numFmtId="14" fontId="111" fillId="46" borderId="122" xfId="0" applyNumberFormat="1" applyFont="1" applyFill="1" applyBorder="1" applyAlignment="1" applyProtection="1">
      <alignment horizontal="center" vertical="center" wrapText="1"/>
    </xf>
    <xf numFmtId="0" fontId="32" fillId="0" borderId="0" xfId="0" applyNumberFormat="1" applyFont="1" applyAlignment="1" applyProtection="1">
      <alignment horizontal="center" vertical="center" wrapText="1"/>
    </xf>
    <xf numFmtId="0" fontId="32" fillId="0" borderId="0" xfId="0" applyFont="1" applyAlignment="1" applyProtection="1">
      <alignment horizontal="center" vertical="center"/>
    </xf>
    <xf numFmtId="0" fontId="34" fillId="0" borderId="0"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40" fillId="46" borderId="132" xfId="1" applyNumberFormat="1" applyFont="1" applyFill="1" applyBorder="1" applyAlignment="1" applyProtection="1">
      <alignment horizontal="center" vertical="center" wrapText="1" shrinkToFit="1"/>
      <protection locked="0"/>
    </xf>
    <xf numFmtId="0" fontId="40" fillId="46" borderId="82" xfId="1" applyNumberFormat="1" applyFont="1" applyFill="1" applyBorder="1" applyAlignment="1" applyProtection="1">
      <alignment horizontal="center" vertical="center" wrapText="1" shrinkToFit="1"/>
      <protection locked="0"/>
    </xf>
    <xf numFmtId="0" fontId="111" fillId="46" borderId="132" xfId="0" applyNumberFormat="1" applyFont="1" applyFill="1" applyBorder="1" applyAlignment="1" applyProtection="1">
      <alignment horizontal="center" vertical="center" wrapText="1"/>
      <protection locked="0"/>
    </xf>
    <xf numFmtId="0" fontId="111" fillId="46" borderId="82" xfId="0" applyNumberFormat="1" applyFont="1" applyFill="1" applyBorder="1" applyAlignment="1" applyProtection="1">
      <alignment horizontal="center" vertical="center" wrapText="1"/>
      <protection locked="0"/>
    </xf>
    <xf numFmtId="0" fontId="96" fillId="24" borderId="83" xfId="0" applyFont="1" applyFill="1" applyBorder="1" applyAlignment="1" applyProtection="1">
      <alignment horizontal="center" vertical="center" wrapText="1"/>
    </xf>
    <xf numFmtId="38" fontId="106" fillId="48" borderId="122" xfId="1" applyNumberFormat="1" applyFont="1" applyFill="1" applyBorder="1" applyAlignment="1" applyProtection="1">
      <alignment horizontal="center" vertical="center" wrapText="1" shrinkToFit="1"/>
    </xf>
    <xf numFmtId="0" fontId="96" fillId="24" borderId="83" xfId="0" applyFont="1" applyFill="1" applyBorder="1" applyAlignment="1" applyProtection="1">
      <alignment horizontal="center" vertical="center" wrapText="1"/>
      <protection locked="0"/>
    </xf>
    <xf numFmtId="186" fontId="40" fillId="24" borderId="122" xfId="1" applyNumberFormat="1" applyFont="1" applyFill="1" applyBorder="1" applyAlignment="1" applyProtection="1">
      <alignment horizontal="center" vertical="center" wrapText="1" shrinkToFit="1"/>
      <protection locked="0"/>
    </xf>
    <xf numFmtId="14" fontId="32" fillId="0" borderId="0" xfId="0" applyNumberFormat="1" applyFont="1" applyAlignment="1" applyProtection="1">
      <alignment horizontal="center" vertical="center"/>
    </xf>
    <xf numFmtId="171" fontId="40" fillId="4" borderId="125" xfId="1" applyNumberFormat="1" applyFont="1" applyFill="1" applyBorder="1" applyAlignment="1" applyProtection="1">
      <alignment horizontal="center" vertical="center" wrapText="1" shrinkToFit="1"/>
    </xf>
    <xf numFmtId="0" fontId="96" fillId="27" borderId="132" xfId="0" applyFont="1" applyFill="1" applyBorder="1" applyAlignment="1" applyProtection="1">
      <alignment horizontal="center" vertical="center"/>
      <protection locked="0"/>
    </xf>
    <xf numFmtId="38" fontId="40" fillId="27" borderId="132" xfId="0" applyNumberFormat="1" applyFont="1" applyFill="1" applyBorder="1" applyAlignment="1" applyProtection="1">
      <alignment horizontal="center" vertical="center" wrapText="1"/>
      <protection locked="0"/>
    </xf>
    <xf numFmtId="0" fontId="32" fillId="0" borderId="0" xfId="84" applyFont="1" applyAlignment="1" applyProtection="1">
      <alignment horizontal="center" vertical="center"/>
    </xf>
    <xf numFmtId="0" fontId="32" fillId="0" borderId="0" xfId="84" applyFont="1" applyFill="1" applyAlignment="1" applyProtection="1">
      <alignment horizontal="center" vertical="center"/>
    </xf>
    <xf numFmtId="38" fontId="32" fillId="0" borderId="0" xfId="84" applyNumberFormat="1" applyFont="1" applyAlignment="1" applyProtection="1">
      <alignment horizontal="center" vertical="center" wrapText="1"/>
    </xf>
    <xf numFmtId="0" fontId="32" fillId="0" borderId="0" xfId="84" applyFont="1" applyAlignment="1" applyProtection="1">
      <alignment horizontal="center" vertical="center" wrapText="1"/>
    </xf>
    <xf numFmtId="0" fontId="113" fillId="50" borderId="122" xfId="84" applyFont="1" applyFill="1" applyBorder="1" applyAlignment="1" applyProtection="1">
      <alignment horizontal="center" vertical="center" wrapText="1"/>
    </xf>
    <xf numFmtId="0" fontId="96" fillId="50" borderId="132" xfId="84" applyNumberFormat="1" applyFont="1" applyFill="1" applyBorder="1" applyAlignment="1" applyProtection="1">
      <alignment horizontal="center" vertical="center" wrapText="1"/>
      <protection locked="0"/>
    </xf>
    <xf numFmtId="0" fontId="40" fillId="38" borderId="132" xfId="1" applyNumberFormat="1" applyFont="1" applyFill="1" applyBorder="1" applyAlignment="1" applyProtection="1">
      <alignment horizontal="center" vertical="center" wrapText="1" shrinkToFit="1"/>
      <protection locked="0"/>
    </xf>
    <xf numFmtId="0" fontId="35" fillId="28" borderId="132" xfId="84" applyFont="1" applyFill="1" applyBorder="1" applyAlignment="1" applyProtection="1">
      <alignment horizontal="center" vertical="center" wrapText="1" shrinkToFit="1"/>
    </xf>
    <xf numFmtId="0" fontId="35" fillId="28" borderId="132" xfId="84" applyNumberFormat="1" applyFont="1" applyFill="1" applyBorder="1" applyAlignment="1" applyProtection="1">
      <alignment horizontal="center" vertical="center" wrapText="1" shrinkToFit="1"/>
      <protection locked="0"/>
    </xf>
    <xf numFmtId="0" fontId="35" fillId="0" borderId="132" xfId="84" applyNumberFormat="1" applyFont="1" applyBorder="1" applyAlignment="1" applyProtection="1">
      <alignment horizontal="center" vertical="center" wrapText="1"/>
      <protection locked="0"/>
    </xf>
    <xf numFmtId="0" fontId="42" fillId="28" borderId="132" xfId="84" applyNumberFormat="1" applyFont="1" applyFill="1" applyBorder="1" applyAlignment="1" applyProtection="1">
      <alignment horizontal="center" vertical="center" wrapText="1" shrinkToFit="1"/>
      <protection locked="0"/>
    </xf>
    <xf numFmtId="0" fontId="35" fillId="21" borderId="132" xfId="0" applyNumberFormat="1" applyFont="1" applyFill="1" applyBorder="1" applyAlignment="1" applyProtection="1">
      <alignment horizontal="center" vertical="center" wrapText="1"/>
      <protection locked="0"/>
    </xf>
    <xf numFmtId="0" fontId="35" fillId="28" borderId="132" xfId="84" applyFont="1" applyFill="1" applyBorder="1" applyAlignment="1" applyProtection="1">
      <alignment horizontal="center" vertical="center"/>
    </xf>
    <xf numFmtId="0" fontId="35" fillId="0" borderId="132" xfId="84" applyFont="1" applyFill="1" applyBorder="1" applyAlignment="1" applyProtection="1">
      <alignment horizontal="left" vertical="center" wrapText="1" indent="1"/>
    </xf>
    <xf numFmtId="171" fontId="35" fillId="0" borderId="132" xfId="84" applyNumberFormat="1" applyFont="1" applyBorder="1" applyAlignment="1" applyProtection="1">
      <alignment horizontal="center" vertical="center" wrapText="1"/>
      <protection locked="0"/>
    </xf>
    <xf numFmtId="180" fontId="35" fillId="0" borderId="132" xfId="84" applyNumberFormat="1" applyFont="1" applyFill="1" applyBorder="1" applyAlignment="1" applyProtection="1">
      <alignment horizontal="center" vertical="center" wrapText="1" shrinkToFit="1"/>
      <protection locked="0"/>
    </xf>
    <xf numFmtId="180" fontId="35" fillId="0" borderId="132" xfId="84"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wrapText="1" indent="1"/>
    </xf>
    <xf numFmtId="171" fontId="35" fillId="0" borderId="132" xfId="84" applyNumberFormat="1" applyFont="1" applyFill="1" applyBorder="1" applyAlignment="1" applyProtection="1">
      <alignment horizontal="center" vertical="center" wrapText="1" shrinkToFit="1"/>
      <protection locked="0"/>
    </xf>
    <xf numFmtId="180" fontId="40" fillId="21" borderId="132" xfId="0"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indent="1"/>
      <protection locked="0"/>
    </xf>
    <xf numFmtId="171" fontId="35" fillId="0" borderId="132" xfId="3" applyNumberFormat="1" applyFont="1" applyFill="1" applyBorder="1" applyAlignment="1" applyProtection="1">
      <alignment horizontal="center" vertical="center" wrapText="1" shrinkToFit="1"/>
      <protection locked="0"/>
    </xf>
    <xf numFmtId="180" fontId="35" fillId="0" borderId="132" xfId="3"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wrapText="1" indent="1"/>
      <protection locked="0"/>
    </xf>
    <xf numFmtId="0" fontId="40" fillId="21" borderId="132" xfId="0" applyNumberFormat="1" applyFont="1" applyFill="1" applyBorder="1" applyAlignment="1" applyProtection="1">
      <alignment horizontal="left" vertical="center" indent="1"/>
    </xf>
    <xf numFmtId="179" fontId="40" fillId="21" borderId="132" xfId="0" applyNumberFormat="1" applyFont="1" applyFill="1" applyBorder="1" applyAlignment="1" applyProtection="1">
      <alignment horizontal="center" vertical="center" wrapText="1" shrinkToFit="1"/>
    </xf>
    <xf numFmtId="180" fontId="40" fillId="21" borderId="132" xfId="3" applyNumberFormat="1" applyFont="1" applyFill="1" applyBorder="1" applyAlignment="1" applyProtection="1">
      <alignment horizontal="center" vertical="center" wrapText="1" shrinkToFit="1"/>
    </xf>
    <xf numFmtId="180" fontId="40" fillId="15" borderId="132" xfId="3" applyNumberFormat="1" applyFont="1" applyFill="1" applyBorder="1" applyAlignment="1" applyProtection="1">
      <alignment horizontal="center" vertical="center" wrapText="1" shrinkToFit="1"/>
      <protection locked="0"/>
    </xf>
    <xf numFmtId="0" fontId="116" fillId="21" borderId="132" xfId="0" applyNumberFormat="1" applyFont="1" applyFill="1" applyBorder="1" applyAlignment="1" applyProtection="1">
      <alignment horizontal="left" vertical="center" indent="1"/>
    </xf>
    <xf numFmtId="180" fontId="117" fillId="21" borderId="132" xfId="0" applyNumberFormat="1" applyFont="1" applyFill="1" applyBorder="1" applyAlignment="1" applyProtection="1">
      <alignment horizontal="center" vertical="center" wrapText="1" shrinkToFit="1"/>
    </xf>
    <xf numFmtId="0" fontId="118" fillId="21" borderId="132"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left" vertical="center" wrapText="1"/>
      <protection locked="0" hidden="1"/>
    </xf>
    <xf numFmtId="0" fontId="96" fillId="2" borderId="79" xfId="0" applyFont="1" applyFill="1" applyBorder="1" applyAlignment="1" applyProtection="1">
      <alignment horizontal="center" vertical="center" wrapText="1"/>
    </xf>
    <xf numFmtId="0" fontId="96" fillId="2" borderId="80" xfId="0" applyFont="1" applyFill="1" applyBorder="1" applyAlignment="1" applyProtection="1">
      <alignment horizontal="center" vertical="center" wrapText="1" shrinkToFit="1"/>
    </xf>
    <xf numFmtId="0" fontId="96" fillId="2" borderId="82" xfId="0" applyFont="1" applyFill="1" applyBorder="1" applyAlignment="1" applyProtection="1">
      <alignment horizontal="center" vertical="center" wrapText="1" shrinkToFit="1"/>
    </xf>
    <xf numFmtId="0" fontId="96" fillId="2" borderId="80" xfId="0" applyFont="1" applyFill="1" applyBorder="1" applyAlignment="1" applyProtection="1">
      <alignment horizontal="center" vertical="center" wrapText="1"/>
    </xf>
    <xf numFmtId="0" fontId="96" fillId="2" borderId="80" xfId="0" applyFont="1" applyFill="1" applyBorder="1" applyAlignment="1" applyProtection="1">
      <alignment horizontal="center" vertical="center" wrapText="1"/>
      <protection hidden="1"/>
    </xf>
    <xf numFmtId="0" fontId="96" fillId="2" borderId="83" xfId="0" applyFont="1" applyFill="1" applyBorder="1" applyAlignment="1" applyProtection="1">
      <alignment horizontal="center" vertical="center" wrapText="1"/>
    </xf>
    <xf numFmtId="0" fontId="30" fillId="27" borderId="87" xfId="0" applyFont="1" applyFill="1" applyBorder="1" applyAlignment="1" applyProtection="1">
      <alignment horizontal="center" vertical="center" wrapText="1"/>
    </xf>
    <xf numFmtId="0" fontId="32" fillId="4" borderId="104" xfId="0" applyFont="1" applyFill="1" applyBorder="1" applyAlignment="1" applyProtection="1">
      <alignment horizontal="center" textRotation="90" wrapText="1"/>
    </xf>
    <xf numFmtId="0" fontId="30" fillId="27" borderId="85" xfId="0" applyFont="1" applyFill="1" applyBorder="1" applyAlignment="1" applyProtection="1">
      <alignment horizontal="center" vertical="center" wrapText="1"/>
    </xf>
    <xf numFmtId="0" fontId="32" fillId="4" borderId="103" xfId="0" applyFont="1" applyFill="1" applyBorder="1" applyAlignment="1" applyProtection="1">
      <alignment horizontal="center" wrapText="1"/>
    </xf>
    <xf numFmtId="0" fontId="32" fillId="4" borderId="103" xfId="0" applyFont="1" applyFill="1" applyBorder="1" applyAlignment="1" applyProtection="1">
      <alignment horizontal="center" wrapText="1" shrinkToFit="1"/>
    </xf>
    <xf numFmtId="0" fontId="30" fillId="27" borderId="85" xfId="1" applyNumberFormat="1" applyFont="1" applyFill="1" applyBorder="1" applyAlignment="1" applyProtection="1">
      <alignment horizontal="center" vertical="center" wrapText="1"/>
    </xf>
    <xf numFmtId="164" fontId="34" fillId="4" borderId="103" xfId="1" applyNumberFormat="1" applyFont="1" applyFill="1" applyBorder="1" applyAlignment="1" applyProtection="1">
      <alignment horizontal="center" vertical="center" wrapText="1" shrinkToFit="1"/>
    </xf>
    <xf numFmtId="0" fontId="32" fillId="27" borderId="103" xfId="0" applyFont="1" applyFill="1" applyBorder="1" applyAlignment="1" applyProtection="1">
      <alignment wrapText="1" shrinkToFit="1"/>
    </xf>
    <xf numFmtId="186" fontId="40" fillId="4" borderId="103" xfId="1" applyNumberFormat="1" applyFont="1" applyFill="1" applyBorder="1" applyAlignment="1" applyProtection="1">
      <alignment horizontal="center" vertical="center" wrapText="1" shrinkToFit="1"/>
    </xf>
    <xf numFmtId="188" fontId="40" fillId="17" borderId="50" xfId="0" applyNumberFormat="1" applyFont="1" applyFill="1" applyBorder="1" applyAlignment="1" applyProtection="1">
      <alignment horizontal="center" vertical="center" wrapText="1"/>
    </xf>
    <xf numFmtId="188" fontId="33" fillId="0" borderId="132" xfId="1" applyNumberFormat="1" applyFont="1" applyFill="1" applyBorder="1" applyAlignment="1" applyProtection="1">
      <alignment horizontal="center" vertical="center" wrapText="1"/>
      <protection locked="0"/>
    </xf>
    <xf numFmtId="188" fontId="40" fillId="4" borderId="77" xfId="1" applyNumberFormat="1" applyFont="1" applyFill="1" applyBorder="1" applyAlignment="1" applyProtection="1">
      <alignment horizontal="center" vertical="center" wrapText="1" shrinkToFit="1"/>
    </xf>
    <xf numFmtId="188" fontId="40" fillId="4" borderId="122" xfId="1" applyNumberFormat="1" applyFont="1" applyFill="1" applyBorder="1" applyAlignment="1" applyProtection="1">
      <alignment horizontal="center" vertical="center" wrapText="1" shrinkToFit="1"/>
    </xf>
    <xf numFmtId="188" fontId="40" fillId="28" borderId="22" xfId="1" applyNumberFormat="1" applyFont="1" applyFill="1" applyBorder="1" applyAlignment="1" applyProtection="1">
      <alignment horizontal="center" vertical="center" wrapText="1" shrinkToFit="1"/>
    </xf>
    <xf numFmtId="188" fontId="40" fillId="28" borderId="122" xfId="1" applyNumberFormat="1" applyFont="1" applyFill="1" applyBorder="1" applyAlignment="1" applyProtection="1">
      <alignment horizontal="center" vertical="center" wrapText="1" shrinkToFit="1"/>
    </xf>
    <xf numFmtId="188" fontId="40" fillId="2" borderId="77" xfId="1" applyNumberFormat="1" applyFont="1" applyFill="1" applyBorder="1" applyAlignment="1" applyProtection="1">
      <alignment horizontal="center" vertical="center" wrapText="1" shrinkToFit="1"/>
    </xf>
    <xf numFmtId="188" fontId="40" fillId="2" borderId="122" xfId="1" applyNumberFormat="1" applyFont="1" applyFill="1" applyBorder="1" applyAlignment="1" applyProtection="1">
      <alignment horizontal="center" vertical="center" wrapText="1" shrinkToFit="1"/>
    </xf>
    <xf numFmtId="188" fontId="40" fillId="3" borderId="77" xfId="1" applyNumberFormat="1" applyFont="1" applyFill="1" applyBorder="1" applyAlignment="1" applyProtection="1">
      <alignment horizontal="center" vertical="center" wrapText="1" shrinkToFit="1"/>
    </xf>
    <xf numFmtId="188" fontId="40" fillId="3" borderId="122" xfId="1" applyNumberFormat="1" applyFont="1" applyFill="1" applyBorder="1" applyAlignment="1" applyProtection="1">
      <alignment horizontal="center" vertical="center" wrapText="1" shrinkToFit="1"/>
    </xf>
    <xf numFmtId="188" fontId="40" fillId="11" borderId="77" xfId="1" applyNumberFormat="1" applyFont="1" applyFill="1" applyBorder="1" applyAlignment="1" applyProtection="1">
      <alignment horizontal="center" vertical="center" wrapText="1" shrinkToFit="1"/>
    </xf>
    <xf numFmtId="188" fontId="40" fillId="11" borderId="122" xfId="1" applyNumberFormat="1" applyFont="1" applyFill="1" applyBorder="1" applyAlignment="1" applyProtection="1">
      <alignment horizontal="center" vertical="center" wrapText="1" shrinkToFit="1"/>
    </xf>
    <xf numFmtId="0" fontId="47" fillId="0" borderId="0" xfId="0" applyFont="1" applyAlignment="1" applyProtection="1">
      <alignment horizontal="left" vertical="top" wrapText="1"/>
    </xf>
    <xf numFmtId="0" fontId="46" fillId="0" borderId="0" xfId="0" applyFont="1" applyAlignment="1" applyProtection="1">
      <alignment horizontal="left" vertical="top" wrapText="1"/>
    </xf>
    <xf numFmtId="188" fontId="40" fillId="46" borderId="13" xfId="1" applyNumberFormat="1" applyFont="1" applyFill="1" applyBorder="1" applyAlignment="1" applyProtection="1">
      <alignment horizontal="center" vertical="center" wrapText="1" shrinkToFit="1"/>
    </xf>
    <xf numFmtId="188" fontId="40" fillId="46" borderId="122" xfId="1" applyNumberFormat="1" applyFont="1" applyFill="1" applyBorder="1" applyAlignment="1" applyProtection="1">
      <alignment horizontal="center" vertical="center" wrapText="1" shrinkToFit="1"/>
    </xf>
    <xf numFmtId="188" fontId="40" fillId="24" borderId="20" xfId="1" applyNumberFormat="1" applyFont="1" applyFill="1" applyBorder="1" applyAlignment="1" applyProtection="1">
      <alignment horizontal="center" vertical="center" wrapText="1" shrinkToFit="1"/>
    </xf>
    <xf numFmtId="188" fontId="40" fillId="24" borderId="122" xfId="1" applyNumberFormat="1" applyFont="1" applyFill="1" applyBorder="1" applyAlignment="1" applyProtection="1">
      <alignment horizontal="center" vertical="center" wrapText="1" shrinkToFit="1"/>
    </xf>
    <xf numFmtId="188" fontId="119" fillId="0" borderId="132" xfId="1" applyNumberFormat="1" applyFont="1" applyFill="1" applyBorder="1" applyAlignment="1" applyProtection="1">
      <alignment horizontal="center" vertical="center" wrapText="1"/>
      <protection locked="0"/>
    </xf>
    <xf numFmtId="184" fontId="47" fillId="0" borderId="132" xfId="0" applyNumberFormat="1" applyFont="1" applyFill="1" applyBorder="1" applyAlignment="1" applyProtection="1">
      <alignment horizontal="center" vertical="center" wrapText="1"/>
      <protection locked="0"/>
    </xf>
    <xf numFmtId="188" fontId="33" fillId="0" borderId="132" xfId="1" quotePrefix="1" applyNumberFormat="1" applyFont="1" applyFill="1" applyBorder="1" applyAlignment="1" applyProtection="1">
      <alignment horizontal="center" vertical="center" wrapText="1"/>
      <protection locked="0"/>
    </xf>
    <xf numFmtId="0" fontId="47" fillId="0" borderId="132" xfId="1" applyNumberFormat="1" applyFont="1" applyFill="1" applyBorder="1" applyAlignment="1" applyProtection="1">
      <alignment horizontal="center" vertical="center" wrapText="1"/>
      <protection locked="0"/>
    </xf>
    <xf numFmtId="188" fontId="40" fillId="27" borderId="85" xfId="1" applyNumberFormat="1" applyFont="1" applyFill="1" applyBorder="1" applyAlignment="1" applyProtection="1">
      <alignment horizontal="center" vertical="center" wrapText="1" shrinkToFit="1"/>
    </xf>
    <xf numFmtId="188" fontId="40" fillId="27" borderId="105" xfId="1" applyNumberFormat="1" applyFont="1" applyFill="1" applyBorder="1" applyAlignment="1" applyProtection="1">
      <alignment horizontal="center" vertical="center" wrapText="1" shrinkToFit="1"/>
    </xf>
    <xf numFmtId="38" fontId="33" fillId="27" borderId="116" xfId="1" applyNumberFormat="1" applyFont="1" applyFill="1" applyBorder="1" applyAlignment="1" applyProtection="1">
      <alignment horizontal="center" vertical="center" wrapText="1" shrinkToFit="1"/>
    </xf>
    <xf numFmtId="181" fontId="40" fillId="27" borderId="116" xfId="1" applyNumberFormat="1" applyFont="1" applyFill="1" applyBorder="1" applyAlignment="1" applyProtection="1">
      <alignment horizontal="center" vertical="center" wrapText="1" shrinkToFit="1"/>
    </xf>
    <xf numFmtId="171" fontId="40" fillId="27" borderId="125" xfId="1" applyNumberFormat="1" applyFont="1" applyFill="1" applyBorder="1" applyAlignment="1" applyProtection="1">
      <alignment horizontal="center" vertical="center" wrapText="1" shrinkToFit="1"/>
    </xf>
    <xf numFmtId="38" fontId="119" fillId="0" borderId="132" xfId="1" applyNumberFormat="1" applyFont="1" applyFill="1" applyBorder="1" applyAlignment="1" applyProtection="1">
      <alignment horizontal="center" vertical="center" wrapText="1"/>
      <protection locked="0"/>
    </xf>
    <xf numFmtId="188" fontId="40" fillId="50" borderId="130" xfId="1" applyNumberFormat="1" applyFont="1" applyFill="1" applyBorder="1" applyAlignment="1" applyProtection="1">
      <alignment horizontal="center" vertical="center" wrapText="1" shrinkToFit="1"/>
    </xf>
    <xf numFmtId="181" fontId="40" fillId="50" borderId="130" xfId="1" applyNumberFormat="1" applyFont="1" applyFill="1" applyBorder="1" applyAlignment="1" applyProtection="1">
      <alignment horizontal="center" vertical="center" wrapText="1" shrinkToFit="1"/>
    </xf>
    <xf numFmtId="38" fontId="33" fillId="38" borderId="130" xfId="1" applyNumberFormat="1" applyFont="1" applyFill="1" applyBorder="1" applyAlignment="1" applyProtection="1">
      <alignment horizontal="center" vertical="center" wrapText="1" shrinkToFit="1"/>
    </xf>
    <xf numFmtId="171" fontId="40" fillId="38" borderId="128" xfId="1" applyNumberFormat="1" applyFont="1" applyFill="1" applyBorder="1" applyAlignment="1" applyProtection="1">
      <alignment horizontal="center" vertical="center" wrapText="1" shrinkToFit="1"/>
    </xf>
    <xf numFmtId="0" fontId="47" fillId="0" borderId="132" xfId="0" applyFont="1" applyFill="1" applyBorder="1" applyAlignment="1" applyProtection="1">
      <alignment horizontal="center" vertical="center" wrapText="1"/>
      <protection locked="0"/>
    </xf>
    <xf numFmtId="38" fontId="47" fillId="0" borderId="132" xfId="1" applyNumberFormat="1" applyFont="1" applyFill="1" applyBorder="1" applyAlignment="1" applyProtection="1">
      <alignment horizontal="center" vertical="center" wrapText="1"/>
      <protection locked="0"/>
    </xf>
    <xf numFmtId="181" fontId="119" fillId="0" borderId="132" xfId="1" applyNumberFormat="1" applyFont="1" applyFill="1" applyBorder="1" applyAlignment="1" applyProtection="1">
      <alignment horizontal="center" vertical="center" wrapText="1"/>
      <protection locked="0"/>
    </xf>
    <xf numFmtId="0" fontId="47" fillId="0" borderId="132" xfId="0" applyFont="1" applyBorder="1" applyAlignment="1" applyProtection="1">
      <alignment horizontal="center" vertical="center" wrapText="1"/>
      <protection locked="0"/>
    </xf>
    <xf numFmtId="188" fontId="119" fillId="0" borderId="132" xfId="1" quotePrefix="1" applyNumberFormat="1" applyFont="1" applyFill="1" applyBorder="1" applyAlignment="1" applyProtection="1">
      <alignment horizontal="center" vertical="center" wrapText="1"/>
      <protection locked="0"/>
    </xf>
    <xf numFmtId="38" fontId="33" fillId="0" borderId="132" xfId="1" quotePrefix="1" applyNumberFormat="1" applyFont="1" applyFill="1" applyBorder="1" applyAlignment="1" applyProtection="1">
      <alignment horizontal="center" vertical="center" wrapText="1"/>
      <protection locked="0"/>
    </xf>
    <xf numFmtId="171" fontId="35" fillId="0" borderId="132" xfId="3" quotePrefix="1" applyNumberFormat="1" applyFont="1" applyFill="1" applyBorder="1" applyAlignment="1" applyProtection="1">
      <alignment horizontal="center" vertical="center" wrapText="1" shrinkToFit="1"/>
      <protection locked="0"/>
    </xf>
    <xf numFmtId="0" fontId="32" fillId="0" borderId="132" xfId="84" applyFont="1" applyBorder="1" applyAlignment="1" applyProtection="1">
      <alignment horizontal="left" vertical="center" indent="1"/>
      <protection locked="0"/>
    </xf>
    <xf numFmtId="171" fontId="32" fillId="0" borderId="132" xfId="3" applyNumberFormat="1" applyFont="1" applyFill="1" applyBorder="1" applyAlignment="1" applyProtection="1">
      <alignment horizontal="center" vertical="center" wrapText="1" shrinkToFit="1"/>
      <protection locked="0"/>
    </xf>
    <xf numFmtId="180" fontId="32" fillId="0" borderId="132" xfId="3" applyNumberFormat="1" applyFont="1" applyFill="1" applyBorder="1" applyAlignment="1" applyProtection="1">
      <alignment horizontal="center" vertical="center" wrapText="1" shrinkToFit="1"/>
    </xf>
    <xf numFmtId="0" fontId="31" fillId="0" borderId="0" xfId="84" applyNumberFormat="1" applyFont="1" applyAlignment="1" applyProtection="1">
      <alignment horizontal="center" readingOrder="1"/>
      <protection hidden="1"/>
    </xf>
    <xf numFmtId="0" fontId="33" fillId="30" borderId="82" xfId="84" applyFont="1" applyFill="1" applyBorder="1" applyAlignment="1" applyProtection="1">
      <alignment horizontal="center" vertical="center"/>
      <protection hidden="1"/>
    </xf>
    <xf numFmtId="0" fontId="104" fillId="0" borderId="0" xfId="84" applyNumberFormat="1" applyFont="1" applyFill="1" applyBorder="1" applyAlignment="1" applyProtection="1">
      <alignment vertical="center" readingOrder="1"/>
      <protection hidden="1"/>
    </xf>
    <xf numFmtId="0" fontId="32" fillId="0" borderId="0" xfId="84" applyNumberFormat="1" applyFont="1" applyAlignment="1" applyProtection="1">
      <alignment vertical="center" readingOrder="1"/>
      <protection hidden="1"/>
    </xf>
    <xf numFmtId="0" fontId="120" fillId="0" borderId="0" xfId="84" applyNumberFormat="1" applyFont="1" applyAlignment="1" applyProtection="1">
      <alignment readingOrder="1"/>
      <protection hidden="1"/>
    </xf>
    <xf numFmtId="0" fontId="111" fillId="6" borderId="79" xfId="0" applyFont="1" applyFill="1" applyBorder="1" applyAlignment="1" applyProtection="1">
      <alignment horizontal="center" vertical="center" wrapText="1"/>
    </xf>
    <xf numFmtId="178" fontId="33" fillId="17" borderId="123" xfId="0" applyNumberFormat="1" applyFont="1" applyFill="1" applyBorder="1" applyAlignment="1" applyProtection="1">
      <alignment horizontal="center" vertical="center" wrapText="1"/>
    </xf>
    <xf numFmtId="0" fontId="105" fillId="48" borderId="123" xfId="0" applyNumberFormat="1" applyFont="1" applyFill="1" applyBorder="1" applyAlignment="1" applyProtection="1">
      <alignment horizontal="center" vertical="center" wrapText="1"/>
      <protection hidden="1"/>
    </xf>
    <xf numFmtId="187" fontId="32" fillId="0" borderId="132" xfId="1" quotePrefix="1" applyNumberFormat="1" applyFont="1" applyFill="1" applyBorder="1" applyAlignment="1" applyProtection="1">
      <alignment horizontal="center" vertical="center" wrapText="1"/>
      <protection hidden="1"/>
    </xf>
    <xf numFmtId="188" fontId="33" fillId="0" borderId="132" xfId="1" applyNumberFormat="1" applyFont="1" applyFill="1" applyBorder="1" applyAlignment="1" applyProtection="1">
      <alignment horizontal="center" vertical="center" wrapText="1"/>
    </xf>
    <xf numFmtId="188" fontId="33" fillId="0" borderId="132" xfId="1" quotePrefix="1" applyNumberFormat="1" applyFont="1" applyFill="1" applyBorder="1" applyAlignment="1" applyProtection="1">
      <alignment horizontal="center" vertical="center" wrapText="1"/>
    </xf>
    <xf numFmtId="178" fontId="33" fillId="0" borderId="132" xfId="210" applyNumberFormat="1" applyFont="1" applyFill="1" applyBorder="1" applyAlignment="1" applyProtection="1">
      <alignment horizontal="center" vertical="center" wrapText="1"/>
    </xf>
    <xf numFmtId="188" fontId="33" fillId="0" borderId="132" xfId="0" applyNumberFormat="1" applyFont="1" applyFill="1" applyBorder="1" applyAlignment="1" applyProtection="1">
      <alignment horizontal="center" vertical="center" wrapText="1"/>
    </xf>
    <xf numFmtId="188" fontId="33" fillId="0" borderId="132" xfId="0" applyNumberFormat="1" applyFont="1" applyFill="1" applyBorder="1" applyAlignment="1" applyProtection="1">
      <alignment horizontal="center" vertical="center" wrapText="1"/>
      <protection locked="0"/>
    </xf>
    <xf numFmtId="0" fontId="123" fillId="0" borderId="125" xfId="0" applyFont="1" applyBorder="1" applyAlignment="1" applyProtection="1">
      <alignment horizontal="left" vertical="center" wrapText="1" indent="1"/>
    </xf>
    <xf numFmtId="0" fontId="123" fillId="0" borderId="123" xfId="0" applyFont="1" applyFill="1" applyBorder="1" applyAlignment="1" applyProtection="1">
      <alignment horizontal="left" vertical="center" wrapText="1" indent="3"/>
    </xf>
    <xf numFmtId="0" fontId="32" fillId="0" borderId="35" xfId="229" applyFont="1" applyBorder="1" applyAlignment="1" applyProtection="1">
      <alignment horizontal="left" vertical="center" wrapText="1" indent="1"/>
    </xf>
    <xf numFmtId="0" fontId="32" fillId="0" borderId="132" xfId="0" applyFont="1" applyFill="1" applyBorder="1" applyAlignment="1" applyProtection="1">
      <alignment horizontal="left" vertical="center" indent="3"/>
    </xf>
    <xf numFmtId="0" fontId="32" fillId="0" borderId="32" xfId="0" applyFont="1" applyFill="1" applyBorder="1" applyAlignment="1" applyProtection="1">
      <alignment horizontal="left" vertical="center" indent="3"/>
    </xf>
    <xf numFmtId="0" fontId="32" fillId="0" borderId="123" xfId="0" applyFont="1" applyFill="1" applyBorder="1" applyAlignment="1">
      <alignment horizontal="left" vertical="center" indent="3"/>
    </xf>
    <xf numFmtId="0" fontId="32" fillId="0" borderId="134" xfId="0" applyFont="1" applyFill="1" applyBorder="1" applyAlignment="1">
      <alignment horizontal="left" vertical="center" indent="3"/>
    </xf>
    <xf numFmtId="0" fontId="42" fillId="53" borderId="0" xfId="0" applyFont="1" applyFill="1" applyBorder="1" applyAlignment="1" applyProtection="1">
      <alignment horizontal="center" vertical="center"/>
      <protection hidden="1"/>
    </xf>
    <xf numFmtId="0" fontId="42" fillId="53" borderId="51" xfId="0" applyFont="1" applyFill="1" applyBorder="1" applyAlignment="1" applyProtection="1">
      <alignment horizontal="center" vertical="center"/>
      <protection hidden="1"/>
    </xf>
    <xf numFmtId="0" fontId="42" fillId="53" borderId="17" xfId="0" applyFont="1" applyFill="1" applyBorder="1" applyAlignment="1" applyProtection="1">
      <alignment horizontal="center" vertical="center"/>
      <protection hidden="1"/>
    </xf>
    <xf numFmtId="0" fontId="32" fillId="0" borderId="116" xfId="0" applyFont="1" applyFill="1" applyBorder="1" applyAlignment="1" applyProtection="1">
      <alignment horizontal="left" vertical="center" wrapText="1" shrinkToFit="1"/>
      <protection hidden="1"/>
    </xf>
    <xf numFmtId="0" fontId="32" fillId="0" borderId="116" xfId="0" applyFont="1" applyFill="1" applyBorder="1" applyAlignment="1" applyProtection="1">
      <alignment horizontal="center" vertical="center" wrapText="1" shrinkToFit="1"/>
      <protection hidden="1"/>
    </xf>
    <xf numFmtId="0" fontId="80" fillId="0" borderId="116" xfId="229" applyFont="1" applyFill="1" applyBorder="1" applyAlignment="1" applyProtection="1">
      <alignment horizontal="center" vertical="center" wrapText="1" shrinkToFit="1"/>
      <protection hidden="1"/>
    </xf>
    <xf numFmtId="0" fontId="32" fillId="0" borderId="45" xfId="0" applyFont="1" applyFill="1" applyBorder="1" applyAlignment="1" applyProtection="1">
      <alignment horizontal="center" vertical="center" wrapText="1" shrinkToFit="1"/>
      <protection locked="0"/>
    </xf>
    <xf numFmtId="0" fontId="32" fillId="0" borderId="48" xfId="0" applyFont="1" applyFill="1" applyBorder="1" applyAlignment="1" applyProtection="1">
      <alignment horizontal="center" vertical="center" wrapText="1" shrinkToFit="1"/>
      <protection locked="0"/>
    </xf>
    <xf numFmtId="172" fontId="32" fillId="0" borderId="48" xfId="0" applyNumberFormat="1" applyFont="1" applyFill="1" applyBorder="1" applyAlignment="1" applyProtection="1">
      <alignment horizontal="center" vertical="center" wrapText="1" shrinkToFit="1"/>
      <protection locked="0"/>
    </xf>
    <xf numFmtId="167" fontId="32" fillId="0" borderId="48" xfId="0" applyNumberFormat="1" applyFont="1" applyFill="1" applyBorder="1" applyAlignment="1" applyProtection="1">
      <alignment horizontal="center" vertical="center" wrapText="1" shrinkToFit="1"/>
      <protection locked="0"/>
    </xf>
    <xf numFmtId="0" fontId="80" fillId="0" borderId="48" xfId="229" applyFont="1" applyFill="1" applyBorder="1" applyAlignment="1" applyProtection="1">
      <alignment horizontal="center" vertical="center" wrapText="1" shrinkToFit="1"/>
      <protection locked="0"/>
    </xf>
    <xf numFmtId="0" fontId="32" fillId="0" borderId="113" xfId="0" applyFont="1" applyFill="1" applyBorder="1" applyAlignment="1" applyProtection="1">
      <alignment horizontal="center" vertical="center" wrapText="1" shrinkToFit="1"/>
      <protection locked="0"/>
    </xf>
    <xf numFmtId="0" fontId="32" fillId="0" borderId="112" xfId="0" applyFont="1" applyFill="1" applyBorder="1" applyAlignment="1" applyProtection="1">
      <alignment horizontal="center" vertical="center" wrapText="1" shrinkToFit="1"/>
      <protection locked="0"/>
    </xf>
    <xf numFmtId="172" fontId="32" fillId="0" borderId="112" xfId="0" applyNumberFormat="1" applyFont="1" applyFill="1" applyBorder="1" applyAlignment="1" applyProtection="1">
      <alignment horizontal="center" vertical="center" wrapText="1" shrinkToFit="1"/>
      <protection locked="0"/>
    </xf>
    <xf numFmtId="167" fontId="32" fillId="0" borderId="112" xfId="0" applyNumberFormat="1" applyFont="1" applyFill="1" applyBorder="1" applyAlignment="1" applyProtection="1">
      <alignment horizontal="center" vertical="center" wrapText="1" shrinkToFit="1"/>
      <protection locked="0"/>
    </xf>
    <xf numFmtId="0" fontId="80" fillId="0" borderId="112" xfId="0" applyFont="1" applyFill="1" applyBorder="1" applyAlignment="1" applyProtection="1">
      <alignment horizontal="center" vertical="center" wrapText="1" shrinkToFit="1"/>
      <protection locked="0"/>
    </xf>
    <xf numFmtId="0" fontId="32" fillId="0" borderId="116" xfId="0" applyFont="1" applyFill="1" applyBorder="1" applyAlignment="1" applyProtection="1">
      <alignment horizontal="center" vertical="center" shrinkToFit="1"/>
      <protection locked="0"/>
    </xf>
    <xf numFmtId="172" fontId="32" fillId="0" borderId="116" xfId="0" applyNumberFormat="1" applyFont="1" applyFill="1" applyBorder="1" applyAlignment="1" applyProtection="1">
      <alignment horizontal="center" vertical="center" shrinkToFit="1"/>
      <protection locked="0"/>
    </xf>
    <xf numFmtId="167" fontId="32" fillId="0" borderId="116" xfId="0" applyNumberFormat="1" applyFont="1" applyFill="1" applyBorder="1" applyAlignment="1" applyProtection="1">
      <alignment horizontal="center" vertical="center" shrinkToFit="1"/>
      <protection locked="0"/>
    </xf>
    <xf numFmtId="0" fontId="80" fillId="0" borderId="116" xfId="0" applyFont="1" applyFill="1" applyBorder="1" applyAlignment="1" applyProtection="1">
      <alignment horizontal="center" vertical="center" shrinkToFit="1"/>
      <protection locked="0"/>
    </xf>
    <xf numFmtId="0" fontId="32" fillId="0" borderId="120" xfId="0" applyFont="1" applyFill="1" applyBorder="1" applyAlignment="1" applyProtection="1">
      <alignment horizontal="center" vertical="center" shrinkToFit="1"/>
      <protection locked="0"/>
    </xf>
    <xf numFmtId="0" fontId="32" fillId="0" borderId="119" xfId="0" applyFont="1" applyFill="1" applyBorder="1" applyAlignment="1" applyProtection="1">
      <alignment horizontal="center" vertical="center" shrinkToFit="1"/>
      <protection locked="0"/>
    </xf>
    <xf numFmtId="172" fontId="32" fillId="0" borderId="119" xfId="0" applyNumberFormat="1" applyFont="1" applyFill="1" applyBorder="1" applyAlignment="1" applyProtection="1">
      <alignment horizontal="center" vertical="center" shrinkToFit="1"/>
      <protection locked="0"/>
    </xf>
    <xf numFmtId="167" fontId="32" fillId="0" borderId="119" xfId="0" applyNumberFormat="1" applyFont="1" applyFill="1" applyBorder="1" applyAlignment="1" applyProtection="1">
      <alignment horizontal="center" vertical="center" shrinkToFit="1"/>
      <protection locked="0"/>
    </xf>
    <xf numFmtId="0" fontId="80" fillId="0" borderId="119" xfId="0" applyFont="1" applyFill="1" applyBorder="1" applyAlignment="1" applyProtection="1">
      <alignment horizontal="center" vertical="center" shrinkToFit="1"/>
      <protection locked="0"/>
    </xf>
    <xf numFmtId="187" fontId="33" fillId="0" borderId="132" xfId="1" applyNumberFormat="1" applyFont="1" applyFill="1" applyBorder="1" applyAlignment="1" applyProtection="1">
      <alignment horizontal="center" vertical="center" wrapText="1"/>
    </xf>
    <xf numFmtId="37" fontId="32" fillId="0" borderId="132" xfId="1" applyNumberFormat="1" applyFont="1" applyFill="1" applyBorder="1" applyAlignment="1" applyProtection="1">
      <alignment horizontal="center" vertical="center" wrapText="1"/>
      <protection locked="0"/>
    </xf>
    <xf numFmtId="0" fontId="127" fillId="0" borderId="0" xfId="0" applyFont="1" applyBorder="1" applyAlignment="1">
      <alignment horizontal="center" vertical="center"/>
    </xf>
    <xf numFmtId="0" fontId="29" fillId="0" borderId="0" xfId="0" applyFont="1" applyBorder="1"/>
    <xf numFmtId="0" fontId="29" fillId="0" borderId="122" xfId="0" applyFont="1" applyBorder="1" applyAlignment="1">
      <alignment horizontal="left" indent="1"/>
    </xf>
    <xf numFmtId="0" fontId="29" fillId="0" borderId="133" xfId="0" applyFont="1" applyBorder="1" applyAlignment="1">
      <alignment horizontal="left" indent="1"/>
    </xf>
    <xf numFmtId="0" fontId="29" fillId="0" borderId="123" xfId="0" applyFont="1" applyBorder="1" applyAlignment="1">
      <alignment horizontal="center" vertical="center"/>
    </xf>
    <xf numFmtId="0" fontId="29" fillId="0" borderId="134" xfId="0" applyFont="1" applyBorder="1" applyAlignment="1">
      <alignment horizontal="center" vertical="center"/>
    </xf>
    <xf numFmtId="0" fontId="30" fillId="42" borderId="79" xfId="0" applyFont="1" applyFill="1" applyBorder="1" applyAlignment="1">
      <alignment horizontal="center" vertical="center"/>
    </xf>
    <xf numFmtId="0" fontId="30" fillId="42" borderId="83" xfId="0" applyFont="1" applyFill="1" applyBorder="1" applyAlignment="1">
      <alignment horizontal="center" vertical="center"/>
    </xf>
    <xf numFmtId="0" fontId="30" fillId="25" borderId="79" xfId="0" applyFont="1" applyFill="1" applyBorder="1" applyAlignment="1">
      <alignment horizontal="center"/>
    </xf>
    <xf numFmtId="0" fontId="29" fillId="0" borderId="123" xfId="0" applyFont="1" applyFill="1" applyBorder="1" applyAlignment="1">
      <alignment horizontal="center" vertical="center"/>
    </xf>
    <xf numFmtId="0" fontId="30" fillId="25" borderId="83" xfId="0" applyFont="1" applyFill="1" applyBorder="1" applyAlignment="1">
      <alignment horizontal="center"/>
    </xf>
    <xf numFmtId="0" fontId="29" fillId="0" borderId="134" xfId="0" applyFont="1" applyFill="1" applyBorder="1" applyAlignment="1">
      <alignment horizontal="center" vertical="center"/>
    </xf>
    <xf numFmtId="0" fontId="33" fillId="0" borderId="132" xfId="1" applyNumberFormat="1" applyFont="1" applyFill="1" applyBorder="1" applyAlignment="1" applyProtection="1">
      <alignment horizontal="center" vertical="center" wrapText="1"/>
      <protection locked="0"/>
    </xf>
    <xf numFmtId="188" fontId="33" fillId="0" borderId="132" xfId="0" quotePrefix="1" applyNumberFormat="1" applyFont="1" applyFill="1" applyBorder="1" applyAlignment="1" applyProtection="1">
      <alignment horizontal="center" vertical="center" wrapText="1"/>
      <protection locked="0"/>
    </xf>
    <xf numFmtId="38" fontId="33" fillId="0" borderId="132" xfId="0" applyNumberFormat="1" applyFont="1" applyFill="1" applyBorder="1" applyAlignment="1" applyProtection="1">
      <alignment horizontal="center" vertical="center" wrapText="1"/>
      <protection locked="0"/>
    </xf>
    <xf numFmtId="0" fontId="96" fillId="11" borderId="81" xfId="0" applyFont="1" applyFill="1" applyBorder="1" applyAlignment="1" applyProtection="1">
      <alignment horizontal="center" vertical="center" wrapText="1"/>
      <protection hidden="1"/>
    </xf>
    <xf numFmtId="0" fontId="96" fillId="11" borderId="82" xfId="0" applyFont="1" applyFill="1" applyBorder="1" applyAlignment="1" applyProtection="1">
      <alignment horizontal="center" vertical="center" wrapText="1" shrinkToFit="1"/>
      <protection hidden="1"/>
    </xf>
    <xf numFmtId="0" fontId="96" fillId="11" borderId="83" xfId="0" applyFont="1" applyFill="1" applyBorder="1" applyAlignment="1" applyProtection="1">
      <alignment horizontal="center" vertical="center" wrapText="1"/>
      <protection hidden="1"/>
    </xf>
    <xf numFmtId="0" fontId="33" fillId="0" borderId="132" xfId="0" applyFont="1" applyFill="1" applyBorder="1" applyAlignment="1" applyProtection="1">
      <alignment horizontal="center" vertical="center" wrapText="1"/>
      <protection locked="0"/>
    </xf>
    <xf numFmtId="0" fontId="32" fillId="27" borderId="132" xfId="0" applyNumberFormat="1" applyFont="1" applyFill="1" applyBorder="1" applyAlignment="1" applyProtection="1">
      <alignment horizontal="center" vertical="center" wrapText="1"/>
      <protection locked="0"/>
    </xf>
    <xf numFmtId="0" fontId="32" fillId="0" borderId="0" xfId="84" applyFont="1" applyAlignment="1" applyProtection="1">
      <alignment wrapText="1"/>
    </xf>
    <xf numFmtId="0" fontId="3" fillId="0" borderId="0" xfId="0" applyFont="1"/>
    <xf numFmtId="0" fontId="29" fillId="0" borderId="132" xfId="0" applyFont="1" applyFill="1" applyBorder="1" applyAlignment="1">
      <alignment horizontal="center" vertical="center"/>
    </xf>
    <xf numFmtId="20" fontId="0" fillId="0" borderId="0" xfId="0" applyNumberFormat="1"/>
    <xf numFmtId="0" fontId="0" fillId="0" borderId="132" xfId="0" applyBorder="1" applyAlignment="1">
      <alignment horizontal="left" indent="1"/>
    </xf>
    <xf numFmtId="0" fontId="3" fillId="0" borderId="132" xfId="0" applyFont="1" applyBorder="1" applyAlignment="1">
      <alignment horizontal="left" indent="1"/>
    </xf>
    <xf numFmtId="0" fontId="30" fillId="38" borderId="79" xfId="0" applyFont="1" applyFill="1" applyBorder="1" applyAlignment="1">
      <alignment horizontal="center" vertical="center"/>
    </xf>
    <xf numFmtId="0" fontId="30" fillId="38" borderId="83" xfId="0" applyFont="1" applyFill="1" applyBorder="1" applyAlignment="1">
      <alignment horizontal="center" vertical="center"/>
    </xf>
    <xf numFmtId="0" fontId="30" fillId="52" borderId="79" xfId="0" applyFont="1" applyFill="1" applyBorder="1" applyAlignment="1">
      <alignment horizontal="center" vertical="center"/>
    </xf>
    <xf numFmtId="0" fontId="30" fillId="52" borderId="83" xfId="0" applyFont="1" applyFill="1" applyBorder="1" applyAlignment="1">
      <alignment horizontal="center" vertical="center"/>
    </xf>
    <xf numFmtId="0" fontId="30" fillId="21" borderId="79" xfId="0" applyFont="1" applyFill="1" applyBorder="1" applyAlignment="1">
      <alignment horizontal="center" vertical="center"/>
    </xf>
    <xf numFmtId="0" fontId="30" fillId="21" borderId="83" xfId="0" applyFont="1" applyFill="1" applyBorder="1" applyAlignment="1">
      <alignment horizontal="center" vertical="center"/>
    </xf>
    <xf numFmtId="0" fontId="30" fillId="54" borderId="79" xfId="0" applyFont="1" applyFill="1" applyBorder="1" applyAlignment="1">
      <alignment horizontal="center" vertical="center"/>
    </xf>
    <xf numFmtId="0" fontId="30" fillId="54" borderId="83" xfId="0" applyFont="1" applyFill="1" applyBorder="1" applyAlignment="1">
      <alignment horizontal="center" vertical="center"/>
    </xf>
    <xf numFmtId="0" fontId="30" fillId="49" borderId="79" xfId="0" applyFont="1" applyFill="1" applyBorder="1" applyAlignment="1">
      <alignment horizontal="center" vertical="center"/>
    </xf>
    <xf numFmtId="0" fontId="30" fillId="49" borderId="83" xfId="0" applyFont="1" applyFill="1" applyBorder="1" applyAlignment="1">
      <alignment horizontal="center" vertical="center"/>
    </xf>
    <xf numFmtId="0" fontId="0" fillId="0" borderId="122" xfId="0" applyBorder="1" applyAlignment="1">
      <alignment horizontal="left" indent="1"/>
    </xf>
    <xf numFmtId="0" fontId="0" fillId="0" borderId="133" xfId="0" applyBorder="1" applyAlignment="1">
      <alignment horizontal="left" indent="1"/>
    </xf>
    <xf numFmtId="0" fontId="29" fillId="0" borderId="0" xfId="0" applyFont="1" applyFill="1" applyBorder="1" applyAlignment="1">
      <alignment horizontal="center" vertical="center"/>
    </xf>
    <xf numFmtId="0" fontId="3" fillId="0" borderId="0" xfId="0" applyFont="1" applyBorder="1" applyAlignment="1">
      <alignment horizontal="left" indent="1"/>
    </xf>
    <xf numFmtId="0" fontId="32" fillId="0" borderId="122" xfId="0" applyFont="1" applyFill="1" applyBorder="1" applyAlignment="1" applyProtection="1">
      <alignment horizontal="left" vertical="center" wrapText="1"/>
      <protection hidden="1"/>
    </xf>
    <xf numFmtId="0" fontId="32" fillId="0" borderId="132" xfId="0" applyFont="1" applyFill="1" applyBorder="1" applyAlignment="1" applyProtection="1">
      <alignment horizontal="left" vertical="center" wrapText="1"/>
      <protection hidden="1"/>
    </xf>
    <xf numFmtId="14" fontId="32" fillId="0" borderId="132" xfId="0" applyNumberFormat="1" applyFont="1" applyFill="1" applyBorder="1" applyAlignment="1" applyProtection="1">
      <alignment horizontal="left" vertical="center" wrapText="1"/>
      <protection locked="0" hidden="1"/>
    </xf>
    <xf numFmtId="0" fontId="32" fillId="0" borderId="132" xfId="0" applyFont="1" applyFill="1" applyBorder="1" applyAlignment="1" applyProtection="1">
      <alignment horizontal="left" vertical="center" wrapText="1"/>
      <protection locked="0" hidden="1"/>
    </xf>
    <xf numFmtId="0" fontId="32" fillId="0" borderId="132" xfId="0" applyFont="1" applyBorder="1" applyAlignment="1" applyProtection="1">
      <alignment horizontal="left" vertical="center" wrapText="1"/>
      <protection hidden="1"/>
    </xf>
    <xf numFmtId="0" fontId="32" fillId="0" borderId="132" xfId="0" applyFont="1" applyBorder="1" applyAlignment="1" applyProtection="1">
      <alignment horizontal="left" vertical="center" wrapText="1"/>
      <protection locked="0" hidden="1"/>
    </xf>
    <xf numFmtId="0" fontId="32" fillId="19" borderId="132" xfId="0" applyFont="1" applyFill="1" applyBorder="1" applyAlignment="1" applyProtection="1">
      <alignment horizontal="left" vertical="center" wrapText="1"/>
      <protection hidden="1"/>
    </xf>
    <xf numFmtId="170" fontId="32" fillId="0" borderId="132" xfId="0" applyNumberFormat="1" applyFont="1" applyFill="1" applyBorder="1" applyAlignment="1" applyProtection="1">
      <alignment horizontal="left" vertical="center" wrapText="1"/>
      <protection locked="0"/>
    </xf>
    <xf numFmtId="0" fontId="32" fillId="0" borderId="132" xfId="0" applyFont="1" applyFill="1" applyBorder="1" applyAlignment="1" applyProtection="1">
      <alignment horizontal="left" vertical="center" wrapText="1"/>
      <protection locked="0"/>
    </xf>
    <xf numFmtId="0" fontId="32" fillId="0" borderId="132" xfId="0" applyNumberFormat="1" applyFont="1" applyFill="1" applyBorder="1" applyAlignment="1" applyProtection="1">
      <alignment vertical="center" wrapText="1"/>
      <protection locked="0" hidden="1"/>
    </xf>
    <xf numFmtId="0" fontId="32" fillId="0" borderId="132" xfId="84" applyFont="1" applyFill="1" applyBorder="1" applyAlignment="1" applyProtection="1">
      <alignment horizontal="left" vertical="center" wrapText="1"/>
      <protection hidden="1"/>
    </xf>
    <xf numFmtId="0" fontId="32" fillId="0" borderId="132" xfId="84" applyFont="1" applyFill="1" applyBorder="1" applyAlignment="1" applyProtection="1">
      <alignment horizontal="left" vertical="center" wrapText="1"/>
      <protection locked="0" hidden="1"/>
    </xf>
    <xf numFmtId="0" fontId="32" fillId="0" borderId="29" xfId="0" applyFont="1" applyFill="1" applyBorder="1" applyAlignment="1" applyProtection="1">
      <alignment horizontal="left" vertical="center" wrapText="1" indent="1"/>
    </xf>
    <xf numFmtId="0" fontId="76" fillId="10" borderId="39" xfId="229" applyFont="1" applyFill="1" applyBorder="1" applyAlignment="1" applyProtection="1">
      <alignment horizontal="center" vertical="center"/>
    </xf>
    <xf numFmtId="0" fontId="76" fillId="10" borderId="33" xfId="229" applyFont="1" applyFill="1" applyBorder="1" applyAlignment="1" applyProtection="1">
      <alignment horizontal="center" vertical="center"/>
    </xf>
    <xf numFmtId="0" fontId="32" fillId="0" borderId="6" xfId="0" applyFont="1" applyFill="1" applyBorder="1" applyAlignment="1" applyProtection="1">
      <alignment horizontal="left" vertical="center" indent="1"/>
    </xf>
    <xf numFmtId="0" fontId="32" fillId="0" borderId="44" xfId="0" applyFont="1" applyFill="1" applyBorder="1" applyAlignment="1" applyProtection="1">
      <alignment horizontal="left" vertical="center" indent="1"/>
    </xf>
    <xf numFmtId="0" fontId="32" fillId="0" borderId="49" xfId="0" applyFont="1" applyFill="1" applyBorder="1" applyAlignment="1" applyProtection="1">
      <alignment horizontal="left" vertical="center" indent="1"/>
    </xf>
    <xf numFmtId="0" fontId="109" fillId="0" borderId="18" xfId="0" applyFont="1" applyFill="1" applyBorder="1" applyAlignment="1" applyProtection="1">
      <alignment horizontal="center" vertical="center"/>
    </xf>
    <xf numFmtId="0" fontId="108" fillId="0" borderId="0" xfId="0" applyFont="1" applyAlignment="1" applyProtection="1">
      <alignment horizontal="center"/>
    </xf>
    <xf numFmtId="0" fontId="32" fillId="0" borderId="6" xfId="0" applyFont="1" applyFill="1" applyBorder="1" applyAlignment="1" applyProtection="1">
      <alignment horizontal="left" vertical="center" wrapText="1" indent="1"/>
    </xf>
    <xf numFmtId="0" fontId="84" fillId="41" borderId="27" xfId="0" applyFont="1" applyFill="1" applyBorder="1" applyAlignment="1" applyProtection="1">
      <alignment horizontal="center" vertical="center" wrapText="1"/>
    </xf>
    <xf numFmtId="0" fontId="84" fillId="41" borderId="27"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indent="1"/>
    </xf>
    <xf numFmtId="0" fontId="81" fillId="0" borderId="0" xfId="0" applyFont="1" applyFill="1" applyBorder="1" applyAlignment="1" applyProtection="1">
      <alignment horizontal="left" vertical="center" indent="1"/>
    </xf>
    <xf numFmtId="0" fontId="76" fillId="10" borderId="28" xfId="229" applyFont="1" applyFill="1" applyBorder="1" applyAlignment="1" applyProtection="1">
      <alignment horizontal="center" vertical="center"/>
    </xf>
    <xf numFmtId="0" fontId="76" fillId="10" borderId="5" xfId="229" applyFont="1" applyFill="1" applyBorder="1" applyAlignment="1" applyProtection="1">
      <alignment horizontal="center" vertical="center"/>
    </xf>
    <xf numFmtId="0" fontId="32" fillId="0" borderId="45" xfId="0" applyFont="1" applyFill="1" applyBorder="1" applyAlignment="1" applyProtection="1">
      <alignment horizontal="left" vertical="center" wrapText="1" indent="1"/>
    </xf>
    <xf numFmtId="0" fontId="32" fillId="0" borderId="45" xfId="0" applyFont="1" applyFill="1" applyBorder="1" applyAlignment="1" applyProtection="1">
      <alignment horizontal="left" vertical="center" indent="1"/>
    </xf>
    <xf numFmtId="0" fontId="78" fillId="10" borderId="39" xfId="0" applyFont="1" applyFill="1" applyBorder="1" applyAlignment="1" applyProtection="1">
      <alignment horizontal="center" vertical="center"/>
    </xf>
    <xf numFmtId="0" fontId="78" fillId="10" borderId="33"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indent="2"/>
    </xf>
    <xf numFmtId="0" fontId="77" fillId="10" borderId="27" xfId="0" applyFont="1" applyFill="1" applyBorder="1" applyAlignment="1" applyProtection="1">
      <alignment horizontal="center" vertical="center" wrapText="1"/>
    </xf>
    <xf numFmtId="0" fontId="77" fillId="10" borderId="27" xfId="0" applyFont="1" applyFill="1" applyBorder="1" applyAlignment="1" applyProtection="1">
      <alignment horizontal="center" vertical="center"/>
    </xf>
    <xf numFmtId="0" fontId="32" fillId="0" borderId="0" xfId="0" applyFont="1" applyBorder="1" applyAlignment="1" applyProtection="1">
      <alignment horizontal="left" vertical="center" wrapText="1" indent="1"/>
    </xf>
    <xf numFmtId="0" fontId="32" fillId="19" borderId="0" xfId="0" applyFont="1" applyFill="1" applyBorder="1" applyAlignment="1" applyProtection="1">
      <alignment horizontal="left" vertical="center" indent="1"/>
    </xf>
    <xf numFmtId="0" fontId="109" fillId="0" borderId="0" xfId="0" applyFont="1" applyAlignment="1" applyProtection="1">
      <alignment horizontal="center" vertical="center" wrapText="1"/>
    </xf>
    <xf numFmtId="0" fontId="110" fillId="10" borderId="28" xfId="229" applyFont="1" applyFill="1" applyBorder="1" applyAlignment="1" applyProtection="1">
      <alignment horizontal="center" vertical="center"/>
    </xf>
    <xf numFmtId="0" fontId="110" fillId="10" borderId="5" xfId="229" applyFont="1" applyFill="1" applyBorder="1" applyAlignment="1" applyProtection="1">
      <alignment horizontal="center" vertical="center"/>
    </xf>
    <xf numFmtId="0" fontId="32" fillId="0" borderId="6" xfId="0" applyFont="1" applyBorder="1" applyAlignment="1" applyProtection="1">
      <alignment horizontal="left" vertical="center" wrapText="1" indent="1"/>
    </xf>
    <xf numFmtId="0" fontId="32" fillId="0" borderId="44" xfId="0" applyFont="1" applyFill="1" applyBorder="1" applyAlignment="1" applyProtection="1">
      <alignment horizontal="left" vertical="center" wrapText="1" indent="1"/>
    </xf>
    <xf numFmtId="0" fontId="76" fillId="10" borderId="27" xfId="229" applyFont="1" applyFill="1" applyBorder="1" applyAlignment="1" applyProtection="1">
      <alignment horizontal="center" vertical="center" wrapText="1"/>
    </xf>
    <xf numFmtId="0" fontId="76" fillId="10" borderId="27" xfId="229" applyFont="1" applyFill="1" applyBorder="1" applyAlignment="1" applyProtection="1">
      <alignment horizontal="center" vertical="center"/>
    </xf>
    <xf numFmtId="0" fontId="109" fillId="0" borderId="117" xfId="0" applyFont="1" applyFill="1" applyBorder="1" applyAlignment="1" applyProtection="1">
      <alignment horizontal="center" vertical="center"/>
    </xf>
    <xf numFmtId="0" fontId="106" fillId="0" borderId="18" xfId="0" applyFont="1" applyFill="1" applyBorder="1" applyAlignment="1" applyProtection="1">
      <alignment horizontal="center" vertical="center"/>
    </xf>
    <xf numFmtId="0" fontId="128" fillId="49" borderId="133" xfId="0" applyFont="1" applyFill="1" applyBorder="1" applyAlignment="1">
      <alignment horizontal="center"/>
    </xf>
    <xf numFmtId="0" fontId="128" fillId="49" borderId="134" xfId="0" applyFont="1" applyFill="1" applyBorder="1" applyAlignment="1">
      <alignment horizontal="center"/>
    </xf>
    <xf numFmtId="0" fontId="128" fillId="54" borderId="122" xfId="0" applyFont="1" applyFill="1" applyBorder="1" applyAlignment="1">
      <alignment horizontal="center"/>
    </xf>
    <xf numFmtId="0" fontId="128" fillId="54" borderId="123" xfId="0" applyFont="1" applyFill="1" applyBorder="1" applyAlignment="1">
      <alignment horizontal="center"/>
    </xf>
    <xf numFmtId="0" fontId="3" fillId="0" borderId="0" xfId="0" applyFont="1" applyAlignment="1">
      <alignment horizontal="center"/>
    </xf>
    <xf numFmtId="0" fontId="128" fillId="38" borderId="122" xfId="0" applyFont="1" applyFill="1" applyBorder="1" applyAlignment="1">
      <alignment horizontal="center"/>
    </xf>
    <xf numFmtId="0" fontId="128" fillId="38" borderId="123" xfId="0" applyFont="1" applyFill="1" applyBorder="1" applyAlignment="1">
      <alignment horizontal="center"/>
    </xf>
    <xf numFmtId="0" fontId="128" fillId="42" borderId="122" xfId="0" applyFont="1" applyFill="1" applyBorder="1" applyAlignment="1">
      <alignment horizontal="center"/>
    </xf>
    <xf numFmtId="0" fontId="128" fillId="42" borderId="123" xfId="0" applyFont="1" applyFill="1" applyBorder="1" applyAlignment="1">
      <alignment horizontal="center"/>
    </xf>
    <xf numFmtId="0" fontId="128" fillId="52" borderId="132" xfId="0" applyFont="1" applyFill="1" applyBorder="1" applyAlignment="1">
      <alignment horizontal="center"/>
    </xf>
    <xf numFmtId="0" fontId="34" fillId="25" borderId="132" xfId="0" applyFont="1" applyFill="1" applyBorder="1" applyAlignment="1">
      <alignment horizontal="center"/>
    </xf>
    <xf numFmtId="0" fontId="128" fillId="21" borderId="122" xfId="0" applyFont="1" applyFill="1" applyBorder="1" applyAlignment="1">
      <alignment horizontal="center"/>
    </xf>
    <xf numFmtId="0" fontId="128" fillId="21" borderId="123" xfId="0" applyFont="1" applyFill="1" applyBorder="1" applyAlignment="1">
      <alignment horizontal="center"/>
    </xf>
    <xf numFmtId="0" fontId="3" fillId="0" borderId="0" xfId="84" applyFont="1" applyBorder="1" applyAlignment="1" applyProtection="1">
      <alignment horizontal="center"/>
    </xf>
    <xf numFmtId="0" fontId="42" fillId="37" borderId="92" xfId="84" applyFont="1" applyFill="1" applyBorder="1" applyAlignment="1" applyProtection="1">
      <alignment horizontal="center" vertical="center"/>
    </xf>
    <xf numFmtId="0" fontId="32" fillId="8" borderId="91" xfId="84" applyFont="1" applyFill="1" applyBorder="1" applyAlignment="1" applyProtection="1">
      <alignment horizontal="left" wrapText="1"/>
    </xf>
    <xf numFmtId="0" fontId="35" fillId="19" borderId="18" xfId="84" applyFont="1" applyFill="1" applyBorder="1" applyAlignment="1" applyProtection="1">
      <alignment horizontal="center" vertical="center"/>
    </xf>
    <xf numFmtId="0" fontId="34" fillId="8" borderId="91" xfId="84" applyFont="1" applyFill="1" applyBorder="1" applyAlignment="1" applyProtection="1">
      <alignment horizontal="left" vertical="top"/>
    </xf>
    <xf numFmtId="0" fontId="34" fillId="19" borderId="91" xfId="84" applyFont="1" applyFill="1" applyBorder="1" applyAlignment="1" applyProtection="1">
      <alignment horizontal="left" vertical="top"/>
    </xf>
    <xf numFmtId="0" fontId="100" fillId="19" borderId="18" xfId="84" applyFont="1" applyFill="1" applyBorder="1" applyAlignment="1" applyProtection="1">
      <alignment horizontal="center" wrapText="1"/>
    </xf>
    <xf numFmtId="0" fontId="42" fillId="0" borderId="0" xfId="84" applyNumberFormat="1" applyFont="1" applyBorder="1" applyAlignment="1" applyProtection="1">
      <alignment horizontal="left" wrapText="1"/>
    </xf>
    <xf numFmtId="0" fontId="42" fillId="0" borderId="18" xfId="84" applyNumberFormat="1" applyFont="1" applyBorder="1" applyAlignment="1" applyProtection="1">
      <alignment horizontal="left" vertical="center" wrapText="1"/>
    </xf>
    <xf numFmtId="0" fontId="42" fillId="0" borderId="91" xfId="84" applyFont="1" applyFill="1" applyBorder="1" applyAlignment="1" applyProtection="1">
      <alignment horizontal="left"/>
    </xf>
    <xf numFmtId="0" fontId="35" fillId="0" borderId="18" xfId="84" applyFont="1" applyFill="1" applyBorder="1" applyAlignment="1" applyProtection="1">
      <alignment horizontal="left" indent="1"/>
      <protection locked="0"/>
    </xf>
    <xf numFmtId="0" fontId="35" fillId="0" borderId="0" xfId="84" applyFont="1" applyFill="1" applyBorder="1" applyAlignment="1" applyProtection="1">
      <alignment horizontal="left"/>
    </xf>
    <xf numFmtId="0" fontId="35" fillId="0" borderId="95" xfId="84" applyFont="1" applyFill="1" applyBorder="1" applyAlignment="1" applyProtection="1">
      <alignment horizontal="left"/>
      <protection locked="0"/>
    </xf>
    <xf numFmtId="172" fontId="35" fillId="0" borderId="95" xfId="84" applyNumberFormat="1" applyFont="1" applyFill="1" applyBorder="1" applyAlignment="1" applyProtection="1">
      <alignment horizontal="left" indent="1"/>
      <protection locked="0"/>
    </xf>
    <xf numFmtId="0" fontId="33" fillId="0" borderId="18" xfId="84" applyFont="1" applyFill="1" applyBorder="1" applyAlignment="1" applyProtection="1">
      <alignment horizontal="left"/>
    </xf>
    <xf numFmtId="175" fontId="35" fillId="0" borderId="18" xfId="84" applyNumberFormat="1" applyFont="1" applyFill="1" applyBorder="1" applyAlignment="1" applyProtection="1">
      <alignment horizontal="center"/>
      <protection locked="0"/>
    </xf>
    <xf numFmtId="0" fontId="42" fillId="19" borderId="0" xfId="84" applyFont="1" applyFill="1" applyBorder="1" applyAlignment="1" applyProtection="1">
      <alignment horizontal="left"/>
    </xf>
    <xf numFmtId="185" fontId="35" fillId="19" borderId="18" xfId="84" applyNumberFormat="1" applyFont="1" applyFill="1" applyBorder="1" applyAlignment="1" applyProtection="1">
      <alignment horizontal="center"/>
      <protection locked="0"/>
    </xf>
    <xf numFmtId="0" fontId="42" fillId="19" borderId="0" xfId="84" applyFont="1" applyFill="1" applyBorder="1" applyAlignment="1" applyProtection="1">
      <alignment horizontal="center"/>
    </xf>
    <xf numFmtId="0" fontId="35" fillId="0" borderId="0" xfId="84" applyFont="1" applyBorder="1" applyAlignment="1" applyProtection="1">
      <alignment horizontal="center" vertical="center"/>
    </xf>
    <xf numFmtId="0" fontId="32" fillId="19" borderId="0" xfId="84" applyFont="1" applyFill="1" applyBorder="1" applyAlignment="1" applyProtection="1">
      <alignment horizontal="center"/>
    </xf>
    <xf numFmtId="0" fontId="42" fillId="0" borderId="0" xfId="84" applyFont="1" applyFill="1" applyBorder="1" applyAlignment="1" applyProtection="1">
      <alignment horizontal="center" vertical="center" wrapText="1" shrinkToFit="1"/>
    </xf>
    <xf numFmtId="0" fontId="32" fillId="0" borderId="0" xfId="84" applyFont="1" applyFill="1" applyBorder="1" applyAlignment="1" applyProtection="1">
      <alignment horizontal="center"/>
    </xf>
    <xf numFmtId="0" fontId="32" fillId="0" borderId="91" xfId="84" applyFont="1" applyFill="1" applyBorder="1" applyAlignment="1" applyProtection="1">
      <alignment horizontal="left" vertical="top"/>
    </xf>
    <xf numFmtId="0" fontId="42" fillId="0" borderId="0" xfId="84" applyFont="1" applyFill="1" applyBorder="1" applyAlignment="1" applyProtection="1">
      <alignment horizontal="left"/>
    </xf>
    <xf numFmtId="0" fontId="35" fillId="0" borderId="18" xfId="84" applyNumberFormat="1" applyFont="1" applyFill="1" applyBorder="1" applyAlignment="1" applyProtection="1">
      <alignment horizontal="center" shrinkToFit="1"/>
      <protection locked="0"/>
    </xf>
    <xf numFmtId="0" fontId="42" fillId="0" borderId="0" xfId="84" applyNumberFormat="1" applyFont="1" applyFill="1" applyBorder="1" applyAlignment="1" applyProtection="1">
      <alignment horizontal="right" vertical="center" wrapText="1"/>
    </xf>
    <xf numFmtId="14" fontId="42" fillId="0" borderId="0" xfId="84" applyNumberFormat="1" applyFont="1" applyFill="1" applyBorder="1" applyAlignment="1" applyProtection="1">
      <alignment horizontal="center" vertical="center" wrapText="1"/>
    </xf>
    <xf numFmtId="0" fontId="35" fillId="0" borderId="18" xfId="84" applyFont="1" applyFill="1" applyBorder="1" applyAlignment="1" applyProtection="1">
      <alignment horizontal="center"/>
      <protection locked="0"/>
    </xf>
    <xf numFmtId="0" fontId="35" fillId="0" borderId="0" xfId="84" applyFont="1" applyAlignment="1" applyProtection="1">
      <alignment horizontal="right"/>
    </xf>
    <xf numFmtId="0" fontId="33" fillId="0" borderId="0" xfId="84" applyFont="1" applyFill="1" applyBorder="1" applyAlignment="1" applyProtection="1">
      <alignment horizontal="center" vertical="center" wrapText="1"/>
    </xf>
    <xf numFmtId="0" fontId="23" fillId="0" borderId="0" xfId="84" applyFont="1" applyFill="1" applyBorder="1" applyAlignment="1" applyProtection="1">
      <alignment horizontal="center"/>
    </xf>
    <xf numFmtId="0" fontId="35" fillId="0" borderId="18" xfId="84" applyFont="1" applyFill="1" applyBorder="1" applyAlignment="1" applyProtection="1">
      <alignment horizontal="left"/>
      <protection locked="0"/>
    </xf>
    <xf numFmtId="172" fontId="35" fillId="0" borderId="18" xfId="84" applyNumberFormat="1" applyFont="1" applyFill="1" applyBorder="1" applyAlignment="1" applyProtection="1">
      <alignment horizontal="left" shrinkToFit="1"/>
      <protection locked="0"/>
    </xf>
    <xf numFmtId="0" fontId="35" fillId="19" borderId="18" xfId="84" applyFont="1" applyFill="1" applyBorder="1" applyAlignment="1" applyProtection="1">
      <alignment horizontal="left" indent="1" shrinkToFit="1"/>
      <protection locked="0"/>
    </xf>
    <xf numFmtId="49" fontId="35" fillId="0" borderId="18" xfId="84" applyNumberFormat="1" applyFont="1" applyFill="1" applyBorder="1" applyAlignment="1" applyProtection="1">
      <alignment horizontal="center" shrinkToFit="1"/>
      <protection locked="0"/>
    </xf>
    <xf numFmtId="0" fontId="35" fillId="19" borderId="95" xfId="84" applyFont="1" applyFill="1" applyBorder="1" applyAlignment="1" applyProtection="1">
      <alignment horizontal="left" indent="1" shrinkToFit="1"/>
      <protection locked="0"/>
    </xf>
    <xf numFmtId="49" fontId="35" fillId="0" borderId="95" xfId="84" applyNumberFormat="1" applyFont="1" applyFill="1" applyBorder="1" applyAlignment="1" applyProtection="1">
      <alignment horizontal="center" shrinkToFit="1"/>
      <protection locked="0"/>
    </xf>
    <xf numFmtId="0" fontId="35" fillId="19" borderId="95" xfId="84" applyFont="1" applyFill="1" applyBorder="1" applyAlignment="1" applyProtection="1">
      <alignment horizontal="left" shrinkToFit="1"/>
      <protection locked="0"/>
    </xf>
    <xf numFmtId="0" fontId="35" fillId="0" borderId="18" xfId="84" applyFont="1" applyFill="1" applyBorder="1" applyAlignment="1" applyProtection="1">
      <alignment horizontal="left" shrinkToFit="1"/>
      <protection locked="0"/>
    </xf>
    <xf numFmtId="0" fontId="35" fillId="19" borderId="0" xfId="84" applyFont="1" applyFill="1" applyBorder="1" applyAlignment="1" applyProtection="1">
      <alignment horizontal="left"/>
    </xf>
    <xf numFmtId="0" fontId="42" fillId="0" borderId="18" xfId="84" applyFont="1" applyBorder="1" applyAlignment="1" applyProtection="1">
      <alignment horizontal="center" vertical="center"/>
    </xf>
    <xf numFmtId="0" fontId="35" fillId="30" borderId="92" xfId="84" applyFont="1" applyFill="1" applyBorder="1" applyAlignment="1" applyProtection="1">
      <alignment horizontal="center" vertical="center"/>
    </xf>
    <xf numFmtId="177" fontId="42" fillId="0" borderId="92" xfId="84" applyNumberFormat="1" applyFont="1" applyFill="1" applyBorder="1" applyAlignment="1" applyProtection="1">
      <alignment horizontal="center" vertical="center"/>
    </xf>
    <xf numFmtId="0" fontId="97" fillId="0" borderId="91" xfId="84" applyFont="1" applyBorder="1" applyAlignment="1" applyProtection="1">
      <alignment horizontal="center"/>
    </xf>
    <xf numFmtId="0" fontId="97" fillId="19" borderId="0" xfId="84" applyFont="1" applyFill="1" applyBorder="1" applyAlignment="1" applyProtection="1">
      <alignment horizontal="center" vertical="center" wrapText="1"/>
    </xf>
    <xf numFmtId="0" fontId="32" fillId="0" borderId="51" xfId="0" applyFont="1" applyFill="1" applyBorder="1" applyAlignment="1" applyProtection="1">
      <alignment vertical="top"/>
      <protection hidden="1"/>
    </xf>
    <xf numFmtId="0" fontId="32" fillId="0" borderId="0" xfId="0" applyFont="1" applyFill="1" applyBorder="1" applyAlignment="1" applyProtection="1">
      <alignment vertical="top"/>
      <protection hidden="1"/>
    </xf>
    <xf numFmtId="0" fontId="40" fillId="53" borderId="47" xfId="0" applyFont="1" applyFill="1" applyBorder="1" applyAlignment="1" applyProtection="1">
      <alignment horizontal="center" vertical="center"/>
      <protection hidden="1"/>
    </xf>
    <xf numFmtId="0" fontId="40" fillId="53" borderId="30" xfId="0" applyFont="1" applyFill="1" applyBorder="1" applyAlignment="1" applyProtection="1">
      <alignment horizontal="center" vertical="center"/>
      <protection hidden="1"/>
    </xf>
    <xf numFmtId="0" fontId="40" fillId="53" borderId="46" xfId="0" applyFont="1" applyFill="1" applyBorder="1" applyAlignment="1" applyProtection="1">
      <alignment horizontal="center" vertical="center"/>
      <protection hidden="1"/>
    </xf>
    <xf numFmtId="0" fontId="40" fillId="53" borderId="50" xfId="0" applyFont="1" applyFill="1" applyBorder="1" applyAlignment="1" applyProtection="1">
      <alignment horizontal="center" vertical="center"/>
      <protection hidden="1"/>
    </xf>
    <xf numFmtId="0" fontId="106" fillId="0" borderId="18" xfId="0" applyFont="1" applyFill="1" applyBorder="1" applyAlignment="1" applyProtection="1">
      <alignment horizontal="center" vertical="center" wrapText="1" shrinkToFit="1"/>
      <protection hidden="1"/>
    </xf>
    <xf numFmtId="0" fontId="48" fillId="53" borderId="47" xfId="0" applyFont="1" applyFill="1" applyBorder="1" applyAlignment="1" applyProtection="1">
      <alignment horizontal="center" vertical="center" wrapText="1"/>
    </xf>
    <xf numFmtId="0" fontId="48" fillId="53" borderId="30" xfId="0" applyFont="1" applyFill="1" applyBorder="1" applyAlignment="1" applyProtection="1">
      <alignment horizontal="center" vertical="center" wrapText="1"/>
    </xf>
    <xf numFmtId="0" fontId="48" fillId="53" borderId="46" xfId="0" applyFont="1" applyFill="1" applyBorder="1" applyAlignment="1" applyProtection="1">
      <alignment horizontal="center" vertical="center" wrapText="1"/>
    </xf>
    <xf numFmtId="0" fontId="48" fillId="0" borderId="0" xfId="0" applyFont="1" applyFill="1" applyBorder="1" applyAlignment="1" applyProtection="1">
      <alignment horizontal="left"/>
      <protection hidden="1"/>
    </xf>
    <xf numFmtId="177" fontId="33" fillId="0" borderId="0" xfId="0" applyNumberFormat="1" applyFont="1" applyFill="1" applyBorder="1" applyAlignment="1" applyProtection="1">
      <alignment horizontal="left"/>
      <protection hidden="1"/>
    </xf>
    <xf numFmtId="0" fontId="33" fillId="0" borderId="0" xfId="0" applyFont="1" applyFill="1" applyBorder="1" applyAlignment="1" applyProtection="1">
      <alignment horizontal="left" vertical="top"/>
      <protection hidden="1"/>
    </xf>
    <xf numFmtId="0" fontId="122" fillId="31" borderId="132" xfId="0" applyFont="1" applyFill="1" applyBorder="1" applyAlignment="1" applyProtection="1">
      <alignment horizontal="center" vertical="center" wrapText="1"/>
      <protection hidden="1"/>
    </xf>
    <xf numFmtId="0" fontId="109" fillId="0" borderId="0" xfId="0" applyFont="1" applyFill="1" applyBorder="1" applyAlignment="1" applyProtection="1">
      <alignment horizontal="center" vertical="top"/>
      <protection hidden="1"/>
    </xf>
    <xf numFmtId="0" fontId="109" fillId="0" borderId="51" xfId="0" applyFont="1" applyFill="1" applyBorder="1" applyAlignment="1" applyProtection="1">
      <alignment vertical="top"/>
      <protection hidden="1"/>
    </xf>
    <xf numFmtId="0" fontId="109" fillId="0" borderId="0" xfId="0" applyFont="1" applyFill="1" applyBorder="1" applyAlignment="1" applyProtection="1">
      <alignment vertical="top"/>
      <protection hidden="1"/>
    </xf>
    <xf numFmtId="177" fontId="33" fillId="0" borderId="0" xfId="0" applyNumberFormat="1" applyFont="1" applyBorder="1" applyAlignment="1" applyProtection="1">
      <protection hidden="1"/>
    </xf>
    <xf numFmtId="182" fontId="33" fillId="0" borderId="0" xfId="0" applyNumberFormat="1" applyFont="1" applyFill="1" applyBorder="1" applyAlignment="1" applyProtection="1">
      <alignment vertical="top"/>
      <protection hidden="1"/>
    </xf>
    <xf numFmtId="0" fontId="30" fillId="0" borderId="0" xfId="0" applyFont="1" applyFill="1" applyProtection="1">
      <protection hidden="1"/>
    </xf>
    <xf numFmtId="0" fontId="30" fillId="0" borderId="0" xfId="0" applyFont="1" applyFill="1" applyBorder="1" applyProtection="1">
      <protection hidden="1"/>
    </xf>
    <xf numFmtId="0" fontId="30" fillId="0" borderId="0" xfId="0" applyFont="1" applyFill="1" applyAlignment="1" applyProtection="1">
      <alignment horizontal="center" vertical="center"/>
      <protection hidden="1"/>
    </xf>
    <xf numFmtId="0" fontId="30" fillId="0" borderId="7" xfId="0" applyFont="1" applyFill="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0" borderId="7" xfId="0" applyFont="1" applyFill="1" applyBorder="1" applyAlignment="1" applyProtection="1">
      <alignment horizontal="center" vertical="center"/>
      <protection hidden="1"/>
    </xf>
    <xf numFmtId="0" fontId="32" fillId="31" borderId="52" xfId="0" applyFont="1" applyFill="1" applyBorder="1" applyAlignment="1" applyProtection="1">
      <alignment vertical="center" wrapText="1"/>
    </xf>
    <xf numFmtId="175" fontId="33" fillId="34" borderId="118" xfId="0" applyNumberFormat="1" applyFont="1" applyFill="1" applyBorder="1" applyAlignment="1" applyProtection="1">
      <alignment horizontal="center" vertical="center"/>
      <protection hidden="1"/>
    </xf>
    <xf numFmtId="175" fontId="32" fillId="34" borderId="118" xfId="0" applyNumberFormat="1" applyFont="1" applyFill="1" applyBorder="1" applyAlignment="1" applyProtection="1">
      <alignment horizontal="center" vertical="center"/>
      <protection hidden="1"/>
    </xf>
    <xf numFmtId="175" fontId="39" fillId="34" borderId="132" xfId="0" applyNumberFormat="1" applyFont="1" applyFill="1" applyBorder="1" applyAlignment="1" applyProtection="1">
      <alignment horizontal="center" vertical="center"/>
      <protection locked="0" hidden="1"/>
    </xf>
    <xf numFmtId="175" fontId="33" fillId="34" borderId="132" xfId="0" applyNumberFormat="1" applyFont="1" applyFill="1" applyBorder="1" applyAlignment="1" applyProtection="1">
      <alignment horizontal="center" vertical="center"/>
      <protection locked="0" hidden="1"/>
    </xf>
    <xf numFmtId="0" fontId="40" fillId="34" borderId="132" xfId="81" applyNumberFormat="1" applyFont="1" applyFill="1" applyBorder="1" applyAlignment="1" applyProtection="1">
      <alignment horizontal="center" vertical="center"/>
      <protection locked="0"/>
    </xf>
    <xf numFmtId="175" fontId="33" fillId="34" borderId="132" xfId="0" applyNumberFormat="1" applyFont="1" applyFill="1" applyBorder="1" applyAlignment="1" applyProtection="1">
      <alignment horizontal="center" vertical="center"/>
      <protection hidden="1"/>
    </xf>
    <xf numFmtId="175" fontId="32" fillId="34" borderId="132" xfId="0" applyNumberFormat="1" applyFont="1" applyFill="1" applyBorder="1" applyAlignment="1" applyProtection="1">
      <alignment horizontal="center" vertical="center"/>
      <protection hidden="1"/>
    </xf>
    <xf numFmtId="177" fontId="32" fillId="0" borderId="132" xfId="0" applyNumberFormat="1" applyFont="1" applyBorder="1" applyAlignment="1" applyProtection="1">
      <alignment vertical="center"/>
      <protection locked="0" hidden="1"/>
    </xf>
    <xf numFmtId="182" fontId="32" fillId="0" borderId="132" xfId="0" applyNumberFormat="1" applyFont="1" applyFill="1" applyBorder="1" applyAlignment="1" applyProtection="1">
      <alignment horizontal="left" vertical="center"/>
      <protection locked="0" hidden="1"/>
    </xf>
    <xf numFmtId="0" fontId="32" fillId="0" borderId="132" xfId="0" applyFont="1" applyFill="1" applyBorder="1" applyAlignment="1" applyProtection="1">
      <alignment vertical="center" wrapText="1"/>
      <protection hidden="1"/>
    </xf>
    <xf numFmtId="0" fontId="32" fillId="0" borderId="50" xfId="0" applyFont="1" applyFill="1" applyBorder="1" applyAlignment="1" applyProtection="1">
      <alignment vertical="center" wrapText="1"/>
      <protection hidden="1"/>
    </xf>
    <xf numFmtId="0" fontId="48" fillId="6" borderId="88" xfId="0" applyFont="1" applyFill="1" applyBorder="1" applyAlignment="1" applyProtection="1">
      <alignment horizontal="center" vertical="center"/>
    </xf>
    <xf numFmtId="0" fontId="48" fillId="6" borderId="125" xfId="0" applyFont="1" applyFill="1" applyBorder="1" applyAlignment="1" applyProtection="1">
      <alignment horizontal="center" vertical="center"/>
    </xf>
    <xf numFmtId="0" fontId="48" fillId="6" borderId="89" xfId="0" applyFont="1" applyFill="1" applyBorder="1" applyAlignment="1" applyProtection="1">
      <alignment horizontal="center" vertical="center"/>
    </xf>
    <xf numFmtId="0" fontId="48" fillId="6" borderId="90" xfId="0" applyFont="1" applyFill="1" applyBorder="1" applyAlignment="1" applyProtection="1">
      <alignment horizontal="center" vertical="center"/>
    </xf>
    <xf numFmtId="0" fontId="40" fillId="34" borderId="132" xfId="0" applyFont="1" applyFill="1" applyBorder="1" applyAlignment="1" applyProtection="1">
      <alignment horizontal="center" vertical="center"/>
      <protection locked="0" hidden="1"/>
    </xf>
    <xf numFmtId="0" fontId="42" fillId="9" borderId="101" xfId="0" applyFont="1" applyFill="1" applyBorder="1" applyAlignment="1" applyProtection="1">
      <alignment horizontal="center" vertical="center"/>
      <protection hidden="1"/>
    </xf>
    <xf numFmtId="0" fontId="42" fillId="9" borderId="125" xfId="0" applyFont="1" applyFill="1" applyBorder="1" applyAlignment="1" applyProtection="1">
      <alignment horizontal="center" vertical="center"/>
      <protection hidden="1"/>
    </xf>
    <xf numFmtId="0" fontId="42" fillId="9" borderId="102" xfId="0" applyFont="1" applyFill="1" applyBorder="1" applyAlignment="1" applyProtection="1">
      <alignment horizontal="center" vertical="center"/>
      <protection hidden="1"/>
    </xf>
    <xf numFmtId="0" fontId="42" fillId="9" borderId="100" xfId="0" applyFont="1" applyFill="1" applyBorder="1" applyAlignment="1" applyProtection="1">
      <alignment horizontal="center" vertical="center"/>
      <protection hidden="1"/>
    </xf>
    <xf numFmtId="0" fontId="48" fillId="0" borderId="0" xfId="0" applyFont="1" applyFill="1" applyBorder="1" applyAlignment="1" applyProtection="1">
      <protection hidden="1"/>
    </xf>
    <xf numFmtId="0" fontId="29" fillId="0" borderId="0" xfId="0" applyFont="1" applyProtection="1">
      <protection hidden="1"/>
    </xf>
    <xf numFmtId="0" fontId="29" fillId="0" borderId="8" xfId="0" applyFont="1" applyBorder="1" applyProtection="1">
      <protection hidden="1"/>
    </xf>
    <xf numFmtId="0" fontId="40" fillId="27" borderId="132" xfId="0" applyFont="1" applyFill="1" applyBorder="1" applyAlignment="1" applyProtection="1">
      <alignment horizontal="center" vertical="center"/>
      <protection locked="0"/>
    </xf>
    <xf numFmtId="175" fontId="33" fillId="0" borderId="0" xfId="0" applyNumberFormat="1" applyFont="1" applyFill="1" applyBorder="1" applyAlignment="1" applyProtection="1">
      <alignment horizontal="center" vertical="center"/>
      <protection hidden="1"/>
    </xf>
    <xf numFmtId="175" fontId="32" fillId="0" borderId="0" xfId="0" applyNumberFormat="1" applyFont="1" applyFill="1" applyBorder="1" applyAlignment="1" applyProtection="1">
      <alignment horizontal="center" vertical="center"/>
      <protection hidden="1"/>
    </xf>
    <xf numFmtId="182" fontId="33" fillId="0" borderId="0" xfId="0" applyNumberFormat="1" applyFont="1" applyBorder="1" applyAlignment="1" applyProtection="1">
      <alignment horizontal="left" vertical="top"/>
      <protection hidden="1"/>
    </xf>
    <xf numFmtId="0" fontId="32" fillId="0" borderId="0" xfId="0" applyNumberFormat="1" applyFont="1" applyBorder="1" applyAlignment="1" applyProtection="1">
      <alignment horizontal="left" vertical="top"/>
      <protection hidden="1"/>
    </xf>
    <xf numFmtId="0" fontId="29" fillId="0" borderId="0" xfId="0" applyFont="1" applyBorder="1" applyProtection="1">
      <protection hidden="1"/>
    </xf>
    <xf numFmtId="0" fontId="48" fillId="4" borderId="97" xfId="0" applyFont="1" applyFill="1" applyBorder="1" applyAlignment="1" applyProtection="1">
      <alignment horizontal="center" vertical="center"/>
    </xf>
    <xf numFmtId="0" fontId="40" fillId="4" borderId="132" xfId="0" applyFont="1" applyFill="1" applyBorder="1" applyAlignment="1" applyProtection="1">
      <alignment horizontal="center" vertical="center"/>
      <protection locked="0" hidden="1"/>
    </xf>
    <xf numFmtId="0" fontId="33" fillId="4" borderId="132" xfId="0" applyFont="1" applyFill="1" applyBorder="1" applyAlignment="1" applyProtection="1">
      <alignment horizontal="center" vertical="center"/>
      <protection locked="0" hidden="1"/>
    </xf>
    <xf numFmtId="175" fontId="33" fillId="27" borderId="132" xfId="0" applyNumberFormat="1" applyFont="1" applyFill="1" applyBorder="1" applyAlignment="1" applyProtection="1">
      <alignment horizontal="center" vertical="center"/>
      <protection locked="0" hidden="1"/>
    </xf>
    <xf numFmtId="0" fontId="48" fillId="0" borderId="0" xfId="0" applyFont="1" applyFill="1" applyBorder="1" applyAlignment="1" applyProtection="1">
      <alignment horizontal="left" vertical="center"/>
      <protection hidden="1"/>
    </xf>
    <xf numFmtId="0" fontId="48" fillId="0" borderId="7" xfId="0" applyFont="1" applyFill="1" applyBorder="1" applyAlignment="1" applyProtection="1">
      <alignment horizontal="left" vertical="center"/>
      <protection hidden="1"/>
    </xf>
    <xf numFmtId="177" fontId="33" fillId="0" borderId="0" xfId="0" applyNumberFormat="1" applyFont="1" applyAlignment="1" applyProtection="1">
      <alignment horizontal="left"/>
      <protection hidden="1"/>
    </xf>
    <xf numFmtId="0" fontId="42" fillId="9" borderId="97" xfId="0" applyFont="1" applyFill="1" applyBorder="1" applyAlignment="1" applyProtection="1">
      <alignment horizontal="center" vertical="center"/>
      <protection hidden="1"/>
    </xf>
    <xf numFmtId="0" fontId="48" fillId="28" borderId="97" xfId="0" applyFont="1" applyFill="1" applyBorder="1" applyAlignment="1" applyProtection="1">
      <alignment horizontal="center" vertical="center"/>
    </xf>
    <xf numFmtId="0" fontId="48" fillId="28" borderId="116" xfId="0" applyFont="1" applyFill="1" applyBorder="1" applyAlignment="1" applyProtection="1">
      <alignment horizontal="center" vertical="center"/>
    </xf>
    <xf numFmtId="0" fontId="40" fillId="28" borderId="132" xfId="0" applyFont="1" applyFill="1" applyBorder="1" applyAlignment="1" applyProtection="1">
      <alignment horizontal="center" vertical="center"/>
      <protection locked="0" hidden="1"/>
    </xf>
    <xf numFmtId="0" fontId="33" fillId="28" borderId="132" xfId="0" applyFont="1" applyFill="1" applyBorder="1" applyAlignment="1" applyProtection="1">
      <alignment horizontal="center" vertical="center"/>
      <protection locked="0" hidden="1"/>
    </xf>
    <xf numFmtId="175" fontId="33" fillId="28" borderId="132" xfId="0" applyNumberFormat="1" applyFont="1" applyFill="1" applyBorder="1" applyAlignment="1" applyProtection="1">
      <alignment horizontal="center" vertical="center"/>
      <protection locked="0" hidden="1"/>
    </xf>
    <xf numFmtId="0" fontId="40" fillId="28" borderId="132" xfId="0" applyFont="1" applyFill="1" applyBorder="1" applyAlignment="1" applyProtection="1">
      <alignment horizontal="center" vertical="center"/>
      <protection locked="0"/>
    </xf>
    <xf numFmtId="0" fontId="42" fillId="9" borderId="116" xfId="0" applyFont="1" applyFill="1" applyBorder="1" applyAlignment="1" applyProtection="1">
      <alignment horizontal="center" vertical="center"/>
      <protection hidden="1"/>
    </xf>
    <xf numFmtId="0" fontId="106" fillId="0" borderId="0" xfId="0" applyFont="1" applyBorder="1" applyProtection="1">
      <protection hidden="1"/>
    </xf>
    <xf numFmtId="0" fontId="32" fillId="0" borderId="0" xfId="0" applyFont="1" applyFill="1" applyBorder="1" applyAlignment="1" applyProtection="1">
      <alignment horizontal="left" vertical="center"/>
      <protection hidden="1"/>
    </xf>
    <xf numFmtId="177" fontId="32" fillId="0" borderId="0" xfId="0" applyNumberFormat="1" applyFont="1" applyAlignment="1" applyProtection="1">
      <alignment horizontal="left"/>
      <protection hidden="1"/>
    </xf>
    <xf numFmtId="0" fontId="106" fillId="0" borderId="0" xfId="0" applyFont="1" applyProtection="1">
      <protection hidden="1"/>
    </xf>
    <xf numFmtId="0" fontId="44" fillId="0" borderId="0" xfId="0" applyFont="1" applyAlignment="1" applyProtection="1">
      <protection hidden="1"/>
    </xf>
    <xf numFmtId="0" fontId="44" fillId="0" borderId="124" xfId="0" applyFont="1" applyBorder="1" applyAlignment="1" applyProtection="1">
      <protection hidden="1"/>
    </xf>
    <xf numFmtId="0" fontId="36" fillId="35" borderId="93" xfId="0" applyFont="1" applyFill="1" applyBorder="1" applyAlignment="1" applyProtection="1">
      <alignment horizontal="center" vertical="center"/>
    </xf>
    <xf numFmtId="0" fontId="36" fillId="35" borderId="95" xfId="0" applyFont="1" applyFill="1" applyBorder="1" applyAlignment="1" applyProtection="1">
      <alignment horizontal="center" vertical="center"/>
    </xf>
    <xf numFmtId="0" fontId="36" fillId="35" borderId="98" xfId="0" applyFont="1" applyFill="1" applyBorder="1" applyAlignment="1" applyProtection="1">
      <alignment horizontal="center" vertical="center"/>
    </xf>
    <xf numFmtId="0" fontId="36" fillId="35" borderId="96" xfId="0" applyFont="1" applyFill="1" applyBorder="1" applyAlignment="1" applyProtection="1">
      <alignment horizontal="center" vertical="center"/>
    </xf>
    <xf numFmtId="175" fontId="39" fillId="35" borderId="132" xfId="0" applyNumberFormat="1" applyFont="1" applyFill="1" applyBorder="1" applyAlignment="1" applyProtection="1">
      <alignment horizontal="center" vertical="center" wrapText="1"/>
      <protection locked="0" hidden="1"/>
    </xf>
    <xf numFmtId="175" fontId="33" fillId="35" borderId="132" xfId="0" applyNumberFormat="1" applyFont="1" applyFill="1" applyBorder="1" applyAlignment="1" applyProtection="1">
      <alignment horizontal="center" vertical="center" wrapText="1"/>
      <protection locked="0" hidden="1"/>
    </xf>
    <xf numFmtId="0" fontId="122" fillId="31" borderId="95" xfId="0" applyFont="1" applyFill="1" applyBorder="1" applyAlignment="1" applyProtection="1">
      <alignment horizontal="center" vertical="center" wrapText="1"/>
      <protection hidden="1"/>
    </xf>
    <xf numFmtId="0" fontId="31" fillId="31" borderId="95" xfId="0" applyFont="1" applyFill="1" applyBorder="1" applyAlignment="1" applyProtection="1">
      <alignment horizontal="center" vertical="center" wrapText="1"/>
      <protection hidden="1"/>
    </xf>
    <xf numFmtId="0" fontId="31" fillId="31" borderId="98" xfId="0" applyFont="1" applyFill="1" applyBorder="1" applyAlignment="1" applyProtection="1">
      <alignment horizontal="center" vertical="center" wrapText="1"/>
      <protection hidden="1"/>
    </xf>
    <xf numFmtId="0" fontId="40" fillId="35" borderId="132" xfId="0" applyNumberFormat="1" applyFont="1" applyFill="1" applyBorder="1" applyAlignment="1" applyProtection="1">
      <alignment horizontal="center" vertical="center" wrapText="1"/>
      <protection locked="0"/>
    </xf>
    <xf numFmtId="0" fontId="40" fillId="35" borderId="132" xfId="0" applyNumberFormat="1" applyFont="1" applyFill="1" applyBorder="1" applyAlignment="1" applyProtection="1">
      <alignment horizontal="center" vertical="center"/>
      <protection locked="0" hidden="1"/>
    </xf>
    <xf numFmtId="182" fontId="33" fillId="0" borderId="0" xfId="0" applyNumberFormat="1" applyFont="1" applyBorder="1" applyAlignment="1" applyProtection="1">
      <alignment vertical="top"/>
      <protection hidden="1"/>
    </xf>
    <xf numFmtId="0" fontId="29" fillId="0" borderId="0" xfId="0" applyFont="1" applyAlignment="1" applyProtection="1">
      <protection hidden="1"/>
    </xf>
    <xf numFmtId="175" fontId="33" fillId="0" borderId="18" xfId="0" applyNumberFormat="1" applyFont="1" applyFill="1" applyBorder="1" applyAlignment="1" applyProtection="1">
      <alignment horizontal="center" vertical="center"/>
      <protection hidden="1"/>
    </xf>
    <xf numFmtId="0" fontId="48" fillId="3" borderId="97" xfId="0" applyFont="1" applyFill="1" applyBorder="1" applyAlignment="1" applyProtection="1">
      <alignment horizontal="center" vertical="center"/>
    </xf>
    <xf numFmtId="0" fontId="48" fillId="0" borderId="97" xfId="0" applyFont="1" applyBorder="1" applyAlignment="1" applyProtection="1"/>
    <xf numFmtId="0" fontId="34" fillId="0" borderId="0" xfId="0" applyFont="1" applyFill="1" applyBorder="1" applyAlignment="1" applyProtection="1">
      <alignment horizontal="center" vertical="center"/>
      <protection hidden="1"/>
    </xf>
    <xf numFmtId="0" fontId="40" fillId="14" borderId="132" xfId="0" applyFont="1" applyFill="1" applyBorder="1" applyAlignment="1" applyProtection="1">
      <alignment horizontal="center" vertical="center"/>
      <protection locked="0"/>
    </xf>
    <xf numFmtId="0" fontId="33" fillId="14" borderId="132" xfId="0" applyFont="1" applyFill="1" applyBorder="1" applyAlignment="1" applyProtection="1">
      <alignment horizontal="center" vertical="center"/>
      <protection locked="0"/>
    </xf>
    <xf numFmtId="0" fontId="35" fillId="0" borderId="0" xfId="0" applyFont="1" applyProtection="1">
      <protection hidden="1"/>
    </xf>
    <xf numFmtId="0" fontId="35" fillId="0" borderId="0" xfId="0" applyFont="1" applyBorder="1" applyProtection="1">
      <protection hidden="1"/>
    </xf>
    <xf numFmtId="0" fontId="48" fillId="0" borderId="0" xfId="0" applyFont="1" applyFill="1" applyBorder="1" applyAlignment="1" applyProtection="1">
      <alignment horizontal="left" vertical="center" wrapText="1"/>
      <protection hidden="1"/>
    </xf>
    <xf numFmtId="177" fontId="33" fillId="0" borderId="0" xfId="0" applyNumberFormat="1" applyFont="1" applyBorder="1" applyAlignment="1" applyProtection="1">
      <alignment horizontal="left"/>
      <protection hidden="1"/>
    </xf>
    <xf numFmtId="182" fontId="33" fillId="0" borderId="0" xfId="0" applyNumberFormat="1" applyFont="1" applyAlignment="1" applyProtection="1">
      <alignment vertical="top"/>
      <protection hidden="1"/>
    </xf>
    <xf numFmtId="0" fontId="33" fillId="0" borderId="0" xfId="0" applyFont="1" applyAlignment="1" applyProtection="1">
      <alignment vertical="top"/>
      <protection hidden="1"/>
    </xf>
    <xf numFmtId="0" fontId="33" fillId="0" borderId="0" xfId="0" applyFont="1" applyBorder="1" applyAlignment="1" applyProtection="1">
      <alignment vertical="top"/>
      <protection hidden="1"/>
    </xf>
    <xf numFmtId="0" fontId="40" fillId="14" borderId="132" xfId="0" applyNumberFormat="1" applyFont="1" applyFill="1" applyBorder="1" applyAlignment="1" applyProtection="1">
      <alignment horizontal="center" vertical="center"/>
      <protection locked="0"/>
    </xf>
    <xf numFmtId="175" fontId="33" fillId="14" borderId="132" xfId="0" applyNumberFormat="1" applyFont="1" applyFill="1" applyBorder="1" applyAlignment="1" applyProtection="1">
      <alignment horizontal="center" vertical="center"/>
      <protection locked="0"/>
    </xf>
    <xf numFmtId="0" fontId="122" fillId="31" borderId="97" xfId="0" applyFont="1" applyFill="1" applyBorder="1" applyAlignment="1" applyProtection="1">
      <alignment horizontal="center" vertical="center" wrapText="1"/>
      <protection hidden="1"/>
    </xf>
    <xf numFmtId="0" fontId="31" fillId="31" borderId="97" xfId="0" applyFont="1" applyFill="1" applyBorder="1" applyAlignment="1" applyProtection="1">
      <alignment horizontal="center" vertical="center" wrapText="1"/>
      <protection hidden="1"/>
    </xf>
    <xf numFmtId="0" fontId="11" fillId="0" borderId="0" xfId="0" applyFont="1" applyAlignment="1" applyProtection="1">
      <alignment horizontal="center"/>
      <protection hidden="1"/>
    </xf>
    <xf numFmtId="0" fontId="48" fillId="11" borderId="97" xfId="0" applyFont="1" applyFill="1" applyBorder="1" applyAlignment="1" applyProtection="1">
      <alignment horizontal="center" vertical="center"/>
    </xf>
    <xf numFmtId="0" fontId="48"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40" fillId="36" borderId="132" xfId="0" applyFont="1" applyFill="1" applyBorder="1" applyAlignment="1" applyProtection="1">
      <alignment horizontal="center" vertical="center"/>
      <protection locked="0" hidden="1"/>
    </xf>
    <xf numFmtId="0" fontId="33" fillId="36" borderId="132" xfId="0" applyFont="1" applyFill="1" applyBorder="1" applyAlignment="1" applyProtection="1">
      <alignment horizontal="center" vertical="center"/>
      <protection locked="0" hidden="1"/>
    </xf>
    <xf numFmtId="0" fontId="30" fillId="0" borderId="0" xfId="0" applyFont="1" applyProtection="1">
      <protection hidden="1"/>
    </xf>
    <xf numFmtId="0" fontId="30" fillId="0" borderId="0" xfId="0" applyFont="1" applyBorder="1" applyProtection="1">
      <protection hidden="1"/>
    </xf>
    <xf numFmtId="175" fontId="33" fillId="36" borderId="132" xfId="0" applyNumberFormat="1" applyFont="1" applyFill="1" applyBorder="1" applyAlignment="1" applyProtection="1">
      <alignment horizontal="center" vertical="center"/>
      <protection locked="0" hidden="1"/>
    </xf>
    <xf numFmtId="0" fontId="40" fillId="36" borderId="132" xfId="0" applyNumberFormat="1" applyFont="1" applyFill="1" applyBorder="1" applyAlignment="1" applyProtection="1">
      <alignment horizontal="center" vertical="center"/>
      <protection locked="0"/>
    </xf>
    <xf numFmtId="172" fontId="33" fillId="0" borderId="0" xfId="0" applyNumberFormat="1" applyFont="1" applyFill="1" applyBorder="1" applyAlignment="1" applyProtection="1">
      <alignment horizontal="left"/>
      <protection hidden="1"/>
    </xf>
    <xf numFmtId="0" fontId="33" fillId="0" borderId="0" xfId="0" applyFont="1" applyFill="1" applyBorder="1" applyAlignment="1" applyProtection="1">
      <alignment horizontal="center" vertical="center"/>
      <protection hidden="1"/>
    </xf>
    <xf numFmtId="0" fontId="48" fillId="46" borderId="97" xfId="0" applyFont="1" applyFill="1" applyBorder="1" applyAlignment="1" applyProtection="1">
      <alignment horizontal="center" vertical="center"/>
    </xf>
    <xf numFmtId="0" fontId="40" fillId="46" borderId="132" xfId="0" applyFont="1" applyFill="1" applyBorder="1" applyAlignment="1" applyProtection="1">
      <alignment horizontal="center" vertical="center"/>
      <protection locked="0" hidden="1"/>
    </xf>
    <xf numFmtId="0" fontId="7" fillId="46" borderId="132" xfId="0" applyFont="1" applyFill="1" applyBorder="1" applyAlignment="1" applyProtection="1">
      <alignment horizontal="center" vertical="center"/>
      <protection locked="0" hidden="1"/>
    </xf>
    <xf numFmtId="0" fontId="48" fillId="0" borderId="0" xfId="0" applyFont="1" applyFill="1" applyBorder="1" applyAlignment="1" applyProtection="1">
      <alignment horizontal="left" vertical="top"/>
      <protection hidden="1"/>
    </xf>
    <xf numFmtId="0" fontId="36" fillId="0" borderId="0" xfId="0" applyFont="1" applyFill="1" applyBorder="1" applyAlignment="1" applyProtection="1">
      <alignment horizontal="left" vertical="top"/>
      <protection hidden="1"/>
    </xf>
    <xf numFmtId="0" fontId="11" fillId="0" borderId="0"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15" xfId="0" applyFont="1" applyBorder="1" applyAlignment="1" applyProtection="1">
      <alignment horizontal="center"/>
      <protection hidden="1"/>
    </xf>
    <xf numFmtId="175" fontId="33" fillId="46" borderId="132" xfId="0" applyNumberFormat="1" applyFont="1" applyFill="1" applyBorder="1" applyAlignment="1" applyProtection="1">
      <alignment horizontal="center" vertical="center"/>
      <protection locked="0" hidden="1"/>
    </xf>
    <xf numFmtId="175" fontId="12" fillId="46" borderId="132" xfId="0" applyNumberFormat="1" applyFont="1" applyFill="1" applyBorder="1" applyAlignment="1" applyProtection="1">
      <alignment horizontal="center" vertical="center"/>
      <protection locked="0" hidden="1"/>
    </xf>
    <xf numFmtId="0" fontId="40" fillId="46" borderId="132" xfId="0" applyFont="1" applyFill="1" applyBorder="1" applyAlignment="1" applyProtection="1">
      <alignment horizontal="center" vertical="center"/>
      <protection locked="0"/>
    </xf>
    <xf numFmtId="0" fontId="33" fillId="0" borderId="0" xfId="0" applyNumberFormat="1" applyFont="1" applyBorder="1" applyAlignment="1" applyProtection="1">
      <alignment horizontal="left" vertical="top"/>
      <protection hidden="1"/>
    </xf>
    <xf numFmtId="0" fontId="48" fillId="24" borderId="97" xfId="0" applyFont="1" applyFill="1" applyBorder="1" applyAlignment="1" applyProtection="1">
      <alignment horizontal="center" vertical="center"/>
    </xf>
    <xf numFmtId="0" fontId="113" fillId="24" borderId="122" xfId="0" applyFont="1" applyFill="1" applyBorder="1" applyAlignment="1">
      <alignment horizontal="center" vertical="center"/>
    </xf>
    <xf numFmtId="0" fontId="113" fillId="24" borderId="125" xfId="0" applyFont="1" applyFill="1" applyBorder="1" applyAlignment="1">
      <alignment horizontal="center" vertical="center"/>
    </xf>
    <xf numFmtId="0" fontId="113" fillId="24" borderId="123" xfId="0" applyFont="1" applyFill="1" applyBorder="1" applyAlignment="1">
      <alignment horizontal="center" vertical="center"/>
    </xf>
    <xf numFmtId="0" fontId="32" fillId="0" borderId="0" xfId="0" applyFont="1" applyAlignment="1" applyProtection="1">
      <alignment horizontal="center"/>
      <protection hidden="1"/>
    </xf>
    <xf numFmtId="0" fontId="32" fillId="0" borderId="7" xfId="0" applyFont="1" applyBorder="1" applyAlignment="1" applyProtection="1">
      <alignment horizontal="center"/>
      <protection hidden="1"/>
    </xf>
    <xf numFmtId="0" fontId="33" fillId="0" borderId="0" xfId="0" applyFont="1" applyAlignment="1" applyProtection="1">
      <alignment horizontal="center"/>
      <protection hidden="1"/>
    </xf>
    <xf numFmtId="0" fontId="33" fillId="0" borderId="0" xfId="0" applyFont="1" applyBorder="1" applyAlignment="1" applyProtection="1">
      <alignment horizontal="center"/>
      <protection hidden="1"/>
    </xf>
    <xf numFmtId="0" fontId="32" fillId="0" borderId="0" xfId="0" applyFont="1" applyBorder="1" applyAlignment="1" applyProtection="1">
      <alignment horizontal="center"/>
      <protection hidden="1"/>
    </xf>
    <xf numFmtId="0" fontId="48" fillId="4" borderId="103" xfId="0" applyFont="1" applyFill="1" applyBorder="1" applyAlignment="1" applyProtection="1">
      <alignment horizontal="center" vertical="center"/>
    </xf>
    <xf numFmtId="0" fontId="30" fillId="0" borderId="0" xfId="0" applyFont="1" applyFill="1" applyBorder="1" applyAlignment="1" applyProtection="1">
      <alignment horizontal="left" vertical="center"/>
      <protection hidden="1"/>
    </xf>
    <xf numFmtId="168" fontId="33" fillId="0" borderId="0" xfId="0" applyNumberFormat="1" applyFont="1" applyFill="1" applyBorder="1" applyAlignment="1" applyProtection="1">
      <alignment horizontal="center" vertical="center"/>
      <protection hidden="1"/>
    </xf>
    <xf numFmtId="168" fontId="30" fillId="0" borderId="0" xfId="0" applyNumberFormat="1" applyFont="1" applyFill="1" applyBorder="1" applyAlignment="1" applyProtection="1">
      <alignment horizontal="center" vertical="center"/>
      <protection hidden="1"/>
    </xf>
    <xf numFmtId="0" fontId="42" fillId="9" borderId="103" xfId="0" applyFont="1" applyFill="1" applyBorder="1" applyAlignment="1" applyProtection="1">
      <alignment horizontal="center" vertical="center"/>
      <protection hidden="1"/>
    </xf>
    <xf numFmtId="0" fontId="32" fillId="0" borderId="0" xfId="84" applyFont="1" applyAlignment="1" applyProtection="1">
      <protection hidden="1"/>
    </xf>
    <xf numFmtId="0" fontId="32" fillId="0" borderId="0" xfId="84" applyFont="1" applyBorder="1" applyAlignment="1" applyProtection="1">
      <protection hidden="1"/>
    </xf>
    <xf numFmtId="177" fontId="33" fillId="0" borderId="0" xfId="84" applyNumberFormat="1" applyFont="1" applyAlignment="1" applyProtection="1">
      <alignment horizontal="left"/>
      <protection hidden="1"/>
    </xf>
    <xf numFmtId="175" fontId="39" fillId="38" borderId="132" xfId="84" applyNumberFormat="1" applyFont="1" applyFill="1" applyBorder="1" applyAlignment="1" applyProtection="1">
      <alignment horizontal="center" vertical="center"/>
      <protection locked="0" hidden="1"/>
    </xf>
    <xf numFmtId="175" fontId="33" fillId="38" borderId="132" xfId="84" applyNumberFormat="1" applyFont="1" applyFill="1" applyBorder="1" applyAlignment="1" applyProtection="1">
      <alignment horizontal="center" vertical="center"/>
      <protection locked="0" hidden="1"/>
    </xf>
    <xf numFmtId="0" fontId="33" fillId="0" borderId="0" xfId="84" applyNumberFormat="1" applyFont="1" applyBorder="1" applyAlignment="1" applyProtection="1">
      <alignment vertical="top"/>
      <protection hidden="1"/>
    </xf>
    <xf numFmtId="0" fontId="32" fillId="0" borderId="0" xfId="84" applyNumberFormat="1" applyFont="1" applyBorder="1" applyAlignment="1" applyProtection="1">
      <alignment vertical="top"/>
      <protection hidden="1"/>
    </xf>
    <xf numFmtId="0" fontId="40" fillId="38" borderId="132" xfId="84" applyFont="1" applyFill="1" applyBorder="1" applyAlignment="1" applyProtection="1">
      <alignment horizontal="center" vertical="center"/>
      <protection locked="0"/>
    </xf>
    <xf numFmtId="175" fontId="33" fillId="0" borderId="0" xfId="84" applyNumberFormat="1" applyFont="1" applyFill="1" applyBorder="1" applyAlignment="1" applyProtection="1">
      <alignment horizontal="center" vertical="center"/>
      <protection hidden="1"/>
    </xf>
    <xf numFmtId="175" fontId="32" fillId="0" borderId="0" xfId="84" applyNumberFormat="1" applyFont="1" applyFill="1" applyBorder="1" applyAlignment="1" applyProtection="1">
      <alignment horizontal="center" vertical="center"/>
      <protection hidden="1"/>
    </xf>
    <xf numFmtId="0" fontId="48" fillId="50" borderId="122" xfId="84" applyFont="1" applyFill="1" applyBorder="1" applyAlignment="1" applyProtection="1">
      <alignment horizontal="center" vertical="center"/>
    </xf>
    <xf numFmtId="0" fontId="48" fillId="50" borderId="125" xfId="84" applyFont="1" applyFill="1" applyBorder="1" applyAlignment="1" applyProtection="1">
      <alignment horizontal="center" vertical="center"/>
    </xf>
    <xf numFmtId="0" fontId="48" fillId="50" borderId="123" xfId="84" applyFont="1" applyFill="1" applyBorder="1" applyAlignment="1" applyProtection="1">
      <alignment horizontal="center" vertical="center"/>
    </xf>
    <xf numFmtId="0" fontId="42" fillId="47" borderId="121" xfId="84" applyFont="1" applyFill="1" applyBorder="1" applyAlignment="1" applyProtection="1">
      <alignment horizontal="center" vertical="center"/>
      <protection hidden="1"/>
    </xf>
    <xf numFmtId="0" fontId="48" fillId="0" borderId="0" xfId="84" applyFont="1" applyFill="1" applyBorder="1" applyAlignment="1" applyProtection="1">
      <alignment horizontal="left" vertical="center"/>
      <protection hidden="1"/>
    </xf>
    <xf numFmtId="0" fontId="32" fillId="0" borderId="0" xfId="84" applyFont="1" applyFill="1" applyBorder="1" applyAlignment="1" applyProtection="1">
      <alignment horizontal="left" vertical="center"/>
      <protection hidden="1"/>
    </xf>
    <xf numFmtId="0" fontId="40" fillId="38" borderId="132" xfId="84" applyFont="1" applyFill="1" applyBorder="1" applyAlignment="1" applyProtection="1">
      <alignment horizontal="center" vertical="center"/>
      <protection locked="0" hidden="1"/>
    </xf>
    <xf numFmtId="0" fontId="33" fillId="38" borderId="132" xfId="84" applyFont="1" applyFill="1" applyBorder="1" applyAlignment="1" applyProtection="1">
      <alignment horizontal="center" vertical="center"/>
      <protection locked="0" hidden="1"/>
    </xf>
    <xf numFmtId="0" fontId="30" fillId="0" borderId="18" xfId="0" applyFont="1" applyFill="1" applyBorder="1" applyProtection="1">
      <protection hidden="1"/>
    </xf>
    <xf numFmtId="0" fontId="30" fillId="0" borderId="15" xfId="0" applyFont="1" applyFill="1" applyBorder="1" applyProtection="1">
      <protection hidden="1"/>
    </xf>
    <xf numFmtId="0" fontId="40" fillId="0" borderId="0" xfId="0" applyNumberFormat="1" applyFont="1" applyFill="1" applyBorder="1" applyAlignment="1" applyProtection="1">
      <alignment horizontal="center" vertical="center"/>
      <protection locked="0"/>
    </xf>
    <xf numFmtId="168" fontId="33" fillId="0" borderId="0" xfId="0" applyNumberFormat="1" applyFont="1" applyFill="1" applyBorder="1" applyAlignment="1" applyProtection="1">
      <alignment horizontal="center" vertical="center"/>
    </xf>
    <xf numFmtId="168" fontId="32" fillId="0" borderId="0" xfId="0" applyNumberFormat="1" applyFont="1" applyFill="1" applyBorder="1" applyAlignment="1" applyProtection="1">
      <alignment horizontal="center" vertical="center"/>
    </xf>
    <xf numFmtId="0" fontId="48" fillId="51" borderId="23" xfId="0" applyFont="1" applyFill="1" applyBorder="1" applyAlignment="1" applyProtection="1">
      <alignment horizontal="center" vertical="center"/>
      <protection hidden="1"/>
    </xf>
    <xf numFmtId="0" fontId="40" fillId="51" borderId="103" xfId="0" applyFont="1" applyFill="1" applyBorder="1" applyAlignment="1" applyProtection="1">
      <alignment horizontal="center" vertical="center"/>
      <protection hidden="1"/>
    </xf>
    <xf numFmtId="0" fontId="33" fillId="51" borderId="103" xfId="0" applyFont="1" applyFill="1" applyBorder="1" applyAlignment="1" applyProtection="1">
      <alignment horizontal="center" vertical="center"/>
      <protection hidden="1"/>
    </xf>
    <xf numFmtId="175" fontId="33" fillId="0" borderId="0" xfId="0" applyNumberFormat="1" applyFont="1" applyFill="1" applyBorder="1" applyAlignment="1" applyProtection="1">
      <alignment horizontal="center" vertical="center"/>
    </xf>
    <xf numFmtId="182" fontId="33" fillId="0" borderId="0" xfId="0" applyNumberFormat="1" applyFont="1" applyFill="1" applyBorder="1" applyAlignment="1" applyProtection="1">
      <alignment horizontal="left" vertical="top"/>
      <protection hidden="1"/>
    </xf>
    <xf numFmtId="0" fontId="33" fillId="0" borderId="0" xfId="0" applyNumberFormat="1" applyFont="1" applyFill="1" applyBorder="1" applyAlignment="1" applyProtection="1">
      <alignment horizontal="left" vertical="top"/>
      <protection hidden="1"/>
    </xf>
    <xf numFmtId="0" fontId="122" fillId="31" borderId="105" xfId="0" applyFont="1" applyFill="1" applyBorder="1" applyAlignment="1" applyProtection="1">
      <alignment horizontal="center" vertical="center" wrapText="1"/>
      <protection hidden="1"/>
    </xf>
    <xf numFmtId="0" fontId="31" fillId="31" borderId="106" xfId="0" applyFont="1" applyFill="1" applyBorder="1" applyAlignment="1" applyProtection="1">
      <alignment horizontal="center" vertical="center" wrapText="1"/>
      <protection hidden="1"/>
    </xf>
    <xf numFmtId="0" fontId="32" fillId="0" borderId="0" xfId="84" applyNumberFormat="1" applyFont="1" applyBorder="1" applyAlignment="1" applyProtection="1">
      <alignment horizontal="center" readingOrder="1"/>
      <protection hidden="1"/>
    </xf>
    <xf numFmtId="0" fontId="32" fillId="0" borderId="19" xfId="84" applyNumberFormat="1" applyFont="1" applyBorder="1" applyAlignment="1" applyProtection="1">
      <alignment horizontal="center" vertical="center" readingOrder="1"/>
      <protection hidden="1"/>
    </xf>
    <xf numFmtId="0" fontId="42" fillId="0" borderId="0" xfId="84" applyNumberFormat="1" applyFont="1" applyAlignment="1" applyProtection="1">
      <alignment horizontal="center" readingOrder="1"/>
      <protection hidden="1"/>
    </xf>
    <xf numFmtId="0" fontId="32" fillId="0" borderId="0" xfId="84" applyNumberFormat="1" applyFont="1" applyBorder="1" applyAlignment="1" applyProtection="1">
      <alignment horizontal="center" vertical="center" wrapText="1" readingOrder="1"/>
      <protection hidden="1"/>
    </xf>
    <xf numFmtId="0" fontId="40" fillId="0" borderId="0" xfId="84" applyNumberFormat="1" applyFont="1" applyFill="1" applyBorder="1" applyAlignment="1" applyProtection="1">
      <alignment horizontal="center" vertical="center" wrapText="1" readingOrder="1"/>
      <protection locked="0" hidden="1"/>
    </xf>
    <xf numFmtId="0" fontId="40" fillId="0" borderId="11" xfId="84" applyNumberFormat="1" applyFont="1" applyFill="1" applyBorder="1" applyAlignment="1" applyProtection="1">
      <alignment horizontal="center" vertical="center" wrapText="1" readingOrder="1"/>
      <protection locked="0" hidden="1"/>
    </xf>
    <xf numFmtId="0" fontId="32" fillId="0" borderId="0" xfId="84" applyNumberFormat="1" applyFont="1" applyAlignment="1" applyProtection="1">
      <alignment horizontal="center" vertical="center" readingOrder="1"/>
      <protection hidden="1"/>
    </xf>
    <xf numFmtId="14" fontId="39" fillId="0" borderId="0" xfId="84" applyNumberFormat="1" applyFont="1" applyFill="1" applyBorder="1" applyAlignment="1" applyProtection="1">
      <alignment horizontal="center" vertical="center" wrapText="1" readingOrder="1"/>
      <protection locked="0" hidden="1"/>
    </xf>
    <xf numFmtId="14" fontId="40" fillId="0" borderId="0" xfId="84" applyNumberFormat="1" applyFont="1" applyFill="1" applyBorder="1" applyAlignment="1" applyProtection="1">
      <alignment horizontal="center" vertical="center" wrapText="1" readingOrder="1"/>
      <protection locked="0" hidden="1"/>
    </xf>
    <xf numFmtId="14" fontId="40" fillId="0" borderId="11" xfId="84" applyNumberFormat="1" applyFont="1" applyFill="1" applyBorder="1" applyAlignment="1" applyProtection="1">
      <alignment horizontal="center" vertical="center" wrapText="1" readingOrder="1"/>
      <protection locked="0" hidden="1"/>
    </xf>
    <xf numFmtId="0" fontId="59" fillId="0" borderId="0" xfId="84" applyNumberFormat="1" applyFont="1" applyAlignment="1" applyProtection="1">
      <alignment horizontal="center" vertical="center" wrapText="1" readingOrder="1"/>
      <protection hidden="1"/>
    </xf>
    <xf numFmtId="0" fontId="36" fillId="0" borderId="11" xfId="84" applyNumberFormat="1" applyFont="1" applyFill="1" applyBorder="1" applyAlignment="1" applyProtection="1">
      <alignment horizontal="center" vertical="center" readingOrder="1"/>
      <protection locked="0" hidden="1"/>
    </xf>
    <xf numFmtId="171" fontId="36" fillId="0" borderId="11" xfId="84" applyNumberFormat="1" applyFont="1" applyFill="1" applyBorder="1" applyAlignment="1" applyProtection="1">
      <alignment horizontal="center" vertical="center" readingOrder="1"/>
      <protection locked="0" hidden="1"/>
    </xf>
    <xf numFmtId="0" fontId="31" fillId="0" borderId="0" xfId="84" applyNumberFormat="1" applyFont="1" applyAlignment="1" applyProtection="1">
      <alignment horizontal="center" readingOrder="1"/>
      <protection hidden="1"/>
    </xf>
    <xf numFmtId="0" fontId="34" fillId="0" borderId="0" xfId="84" applyFont="1" applyAlignment="1" applyProtection="1">
      <alignment horizontal="center" vertical="center"/>
      <protection hidden="1"/>
    </xf>
    <xf numFmtId="0" fontId="40" fillId="0" borderId="0" xfId="84" applyNumberFormat="1" applyFont="1" applyAlignment="1" applyProtection="1">
      <alignment horizontal="left" vertical="center" readingOrder="1"/>
      <protection hidden="1"/>
    </xf>
    <xf numFmtId="0" fontId="35" fillId="0" borderId="0" xfId="84" applyNumberFormat="1" applyFont="1" applyAlignment="1" applyProtection="1">
      <alignment horizontal="left" vertical="top" wrapText="1" readingOrder="1"/>
      <protection hidden="1"/>
    </xf>
    <xf numFmtId="0" fontId="40" fillId="0" borderId="0" xfId="84" applyNumberFormat="1" applyFont="1" applyAlignment="1" applyProtection="1">
      <alignment horizontal="left" vertical="center" wrapText="1" readingOrder="1"/>
      <protection hidden="1"/>
    </xf>
    <xf numFmtId="0" fontId="35" fillId="0" borderId="0" xfId="84" applyNumberFormat="1" applyFont="1" applyAlignment="1" applyProtection="1">
      <alignment horizontal="center" readingOrder="1"/>
      <protection hidden="1"/>
    </xf>
    <xf numFmtId="0" fontId="32" fillId="0" borderId="19" xfId="84" applyNumberFormat="1" applyFont="1" applyFill="1" applyBorder="1" applyAlignment="1" applyProtection="1">
      <alignment horizontal="center" vertical="center" readingOrder="1"/>
      <protection hidden="1"/>
    </xf>
    <xf numFmtId="0" fontId="32" fillId="0" borderId="0" xfId="84" applyNumberFormat="1" applyFont="1" applyBorder="1" applyAlignment="1" applyProtection="1">
      <alignment horizontal="center" vertical="center" readingOrder="1"/>
      <protection hidden="1"/>
    </xf>
    <xf numFmtId="0" fontId="48" fillId="2" borderId="132" xfId="84" applyFont="1" applyFill="1" applyBorder="1" applyAlignment="1" applyProtection="1">
      <alignment horizontal="center" vertical="center"/>
    </xf>
    <xf numFmtId="0" fontId="42" fillId="31" borderId="132" xfId="84" applyFont="1" applyFill="1" applyBorder="1" applyAlignment="1" applyProtection="1">
      <alignment horizontal="center" vertical="center"/>
      <protection hidden="1"/>
    </xf>
    <xf numFmtId="0" fontId="35" fillId="31" borderId="132" xfId="84" applyFont="1" applyFill="1" applyBorder="1" applyAlignment="1" applyProtection="1">
      <alignment horizontal="center" vertical="center"/>
      <protection hidden="1"/>
    </xf>
    <xf numFmtId="0" fontId="36" fillId="0" borderId="0" xfId="84" applyFont="1" applyFill="1" applyBorder="1" applyAlignment="1" applyProtection="1">
      <alignment horizontal="left" wrapText="1"/>
      <protection hidden="1"/>
    </xf>
    <xf numFmtId="0" fontId="33" fillId="0" borderId="82" xfId="84" applyFont="1" applyFill="1" applyBorder="1" applyAlignment="1" applyProtection="1">
      <alignment horizontal="center" vertical="center" shrinkToFit="1"/>
      <protection hidden="1"/>
    </xf>
    <xf numFmtId="0" fontId="33" fillId="0" borderId="82" xfId="84" applyFont="1" applyBorder="1" applyAlignment="1" applyProtection="1">
      <alignment horizontal="center" vertical="center" shrinkToFit="1"/>
      <protection hidden="1"/>
    </xf>
    <xf numFmtId="0" fontId="33" fillId="0" borderId="0" xfId="84" applyFont="1" applyFill="1" applyAlignment="1" applyProtection="1">
      <alignment horizontal="left"/>
      <protection hidden="1"/>
    </xf>
    <xf numFmtId="177" fontId="33" fillId="0" borderId="0" xfId="84" applyNumberFormat="1" applyFont="1" applyFill="1" applyAlignment="1" applyProtection="1">
      <alignment horizontal="left" vertical="top"/>
      <protection hidden="1"/>
    </xf>
    <xf numFmtId="0" fontId="36" fillId="0" borderId="0" xfId="84" applyNumberFormat="1" applyFont="1" applyAlignment="1" applyProtection="1">
      <alignment horizontal="center" vertical="top" wrapText="1" readingOrder="1"/>
      <protection hidden="1"/>
    </xf>
    <xf numFmtId="0" fontId="35" fillId="0" borderId="0" xfId="84" applyNumberFormat="1" applyFont="1" applyAlignment="1" applyProtection="1">
      <alignment horizontal="left" readingOrder="1"/>
      <protection hidden="1"/>
    </xf>
    <xf numFmtId="168" fontId="36" fillId="0" borderId="11" xfId="84" applyNumberFormat="1" applyFont="1" applyFill="1" applyBorder="1" applyAlignment="1" applyProtection="1">
      <alignment horizontal="center" vertical="center" readingOrder="1"/>
      <protection hidden="1"/>
    </xf>
    <xf numFmtId="0" fontId="40" fillId="19" borderId="132" xfId="84" applyFont="1" applyFill="1" applyBorder="1" applyAlignment="1" applyProtection="1">
      <alignment horizontal="center" vertical="center"/>
    </xf>
    <xf numFmtId="0" fontId="3" fillId="0" borderId="108" xfId="84" applyBorder="1" applyProtection="1"/>
    <xf numFmtId="0" fontId="3" fillId="0" borderId="0" xfId="84" applyProtection="1"/>
    <xf numFmtId="0" fontId="106" fillId="0" borderId="0" xfId="84" applyFont="1" applyFill="1" applyBorder="1" applyAlignment="1" applyProtection="1">
      <alignment horizontal="center" vertical="center"/>
    </xf>
    <xf numFmtId="0" fontId="106" fillId="0" borderId="18" xfId="84" applyFont="1" applyFill="1" applyBorder="1" applyAlignment="1" applyProtection="1">
      <alignment horizontal="center" vertical="center"/>
    </xf>
    <xf numFmtId="0" fontId="106" fillId="0" borderId="111" xfId="84" applyFont="1" applyBorder="1" applyAlignment="1" applyProtection="1">
      <alignment horizontal="center" vertical="center"/>
    </xf>
    <xf numFmtId="0" fontId="106" fillId="0" borderId="0" xfId="84" applyFont="1" applyBorder="1" applyAlignment="1" applyProtection="1">
      <alignment horizontal="center" vertical="center"/>
    </xf>
    <xf numFmtId="0" fontId="106" fillId="0" borderId="18" xfId="84" applyFont="1" applyBorder="1" applyAlignment="1" applyProtection="1">
      <alignment horizontal="center" vertical="center"/>
    </xf>
    <xf numFmtId="0" fontId="48" fillId="28" borderId="107" xfId="84" applyFont="1" applyFill="1" applyBorder="1" applyAlignment="1" applyProtection="1">
      <alignment horizontal="center" vertical="center"/>
    </xf>
    <xf numFmtId="0" fontId="42" fillId="47" borderId="107" xfId="84" applyFont="1" applyFill="1" applyBorder="1" applyAlignment="1" applyProtection="1">
      <alignment horizontal="center" vertical="center" wrapText="1"/>
    </xf>
    <xf numFmtId="0" fontId="35" fillId="47" borderId="107" xfId="84" applyFont="1" applyFill="1" applyBorder="1" applyAlignment="1" applyProtection="1">
      <alignment horizontal="center" vertical="center" wrapText="1"/>
    </xf>
    <xf numFmtId="176" fontId="48" fillId="0" borderId="0" xfId="84" applyNumberFormat="1" applyFont="1" applyFill="1" applyBorder="1" applyAlignment="1" applyProtection="1">
      <alignment horizontal="left" vertical="center"/>
      <protection hidden="1"/>
    </xf>
    <xf numFmtId="0" fontId="35" fillId="0" borderId="0" xfId="84" applyFont="1" applyFill="1" applyBorder="1" applyAlignment="1" applyProtection="1">
      <alignment horizontal="right" vertical="center"/>
    </xf>
    <xf numFmtId="0" fontId="35" fillId="0" borderId="7" xfId="84" applyFont="1" applyFill="1" applyBorder="1" applyAlignment="1" applyProtection="1">
      <alignment horizontal="right" vertical="center"/>
    </xf>
    <xf numFmtId="0" fontId="106" fillId="0" borderId="0" xfId="84" applyFont="1" applyAlignment="1" applyProtection="1">
      <alignment horizontal="center"/>
    </xf>
  </cellXfs>
  <cellStyles count="256">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3 2" xfId="228" xr:uid="{00000000-0005-0000-0000-00004F000000}"/>
    <cellStyle name="Hyperlink" xfId="80" builtinId="8" hidden="1"/>
    <cellStyle name="Hyperlink" xfId="229" builtinId="8" customBuiltin="1"/>
    <cellStyle name="Input" xfId="81" builtinId="20"/>
    <cellStyle name="Normal" xfId="0" builtinId="0"/>
    <cellStyle name="Normal 2" xfId="82" xr:uid="{00000000-0005-0000-0000-000054000000}"/>
    <cellStyle name="Normal 2 2" xfId="83" xr:uid="{00000000-0005-0000-0000-000055000000}"/>
    <cellStyle name="Normal 2 2 2" xfId="84" xr:uid="{00000000-0005-0000-0000-000056000000}"/>
    <cellStyle name="Normal 2 2 2 2" xfId="231" xr:uid="{00000000-0005-0000-0000-000057000000}"/>
    <cellStyle name="Normal 2 2 3" xfId="85" xr:uid="{00000000-0005-0000-0000-000058000000}"/>
    <cellStyle name="Normal 2 3" xfId="86" xr:uid="{00000000-0005-0000-0000-000059000000}"/>
    <cellStyle name="Normal 2 3 2" xfId="87" xr:uid="{00000000-0005-0000-0000-00005A000000}"/>
    <cellStyle name="Normal 2 3 3" xfId="88" xr:uid="{00000000-0005-0000-0000-00005B000000}"/>
    <cellStyle name="Normal 2 4" xfId="89" xr:uid="{00000000-0005-0000-0000-00005C000000}"/>
    <cellStyle name="Normal 2 4 2" xfId="90" xr:uid="{00000000-0005-0000-0000-00005D000000}"/>
    <cellStyle name="Normal 2 4 3" xfId="91" xr:uid="{00000000-0005-0000-0000-00005E000000}"/>
    <cellStyle name="Normal 2 5" xfId="92" xr:uid="{00000000-0005-0000-0000-00005F000000}"/>
    <cellStyle name="Normal 2 5 2" xfId="93" xr:uid="{00000000-0005-0000-0000-000060000000}"/>
    <cellStyle name="Normal 2 5 3" xfId="94" xr:uid="{00000000-0005-0000-0000-000061000000}"/>
    <cellStyle name="Normal 2 6" xfId="95" xr:uid="{00000000-0005-0000-0000-000062000000}"/>
    <cellStyle name="Normal 2 6 2" xfId="96" xr:uid="{00000000-0005-0000-0000-000063000000}"/>
    <cellStyle name="Normal 2 6 3" xfId="97" xr:uid="{00000000-0005-0000-0000-000064000000}"/>
    <cellStyle name="Normal 2 7" xfId="98" xr:uid="{00000000-0005-0000-0000-000065000000}"/>
    <cellStyle name="Normal 2 8" xfId="99" xr:uid="{00000000-0005-0000-0000-000066000000}"/>
    <cellStyle name="Normal 3" xfId="100" xr:uid="{00000000-0005-0000-0000-000067000000}"/>
    <cellStyle name="Normal 3 2" xfId="101" xr:uid="{00000000-0005-0000-0000-000068000000}"/>
    <cellStyle name="Normal 3 2 2" xfId="102" xr:uid="{00000000-0005-0000-0000-000069000000}"/>
    <cellStyle name="Normal 3 2 3" xfId="103" xr:uid="{00000000-0005-0000-0000-00006A000000}"/>
    <cellStyle name="Normal 3 3" xfId="104" xr:uid="{00000000-0005-0000-0000-00006B000000}"/>
    <cellStyle name="Normal 3 3 2" xfId="105" xr:uid="{00000000-0005-0000-0000-00006C000000}"/>
    <cellStyle name="Normal 3 3 3" xfId="106" xr:uid="{00000000-0005-0000-0000-00006D000000}"/>
    <cellStyle name="Normal 3 4" xfId="107" xr:uid="{00000000-0005-0000-0000-00006E000000}"/>
    <cellStyle name="Normal 3 4 2" xfId="108" xr:uid="{00000000-0005-0000-0000-00006F000000}"/>
    <cellStyle name="Normal 3 4 3" xfId="109" xr:uid="{00000000-0005-0000-0000-000070000000}"/>
    <cellStyle name="Normal 3 5" xfId="110" xr:uid="{00000000-0005-0000-0000-000071000000}"/>
    <cellStyle name="Normal 3 6" xfId="111" xr:uid="{00000000-0005-0000-0000-000072000000}"/>
    <cellStyle name="Normal 4" xfId="112" xr:uid="{00000000-0005-0000-0000-000073000000}"/>
    <cellStyle name="Normal 4 2" xfId="113" xr:uid="{00000000-0005-0000-0000-000074000000}"/>
    <cellStyle name="Normal 4 2 2" xfId="114" xr:uid="{00000000-0005-0000-0000-000075000000}"/>
    <cellStyle name="Normal 4 2 3" xfId="115" xr:uid="{00000000-0005-0000-0000-000076000000}"/>
    <cellStyle name="Normal 4 3" xfId="116" xr:uid="{00000000-0005-0000-0000-000077000000}"/>
    <cellStyle name="Normal 4 3 2" xfId="117" xr:uid="{00000000-0005-0000-0000-000078000000}"/>
    <cellStyle name="Normal 4 3 3" xfId="118" xr:uid="{00000000-0005-0000-0000-000079000000}"/>
    <cellStyle name="Normal 4 4" xfId="119" xr:uid="{00000000-0005-0000-0000-00007A000000}"/>
    <cellStyle name="Normal 4 4 2" xfId="120" xr:uid="{00000000-0005-0000-0000-00007B000000}"/>
    <cellStyle name="Normal 4 4 3" xfId="121" xr:uid="{00000000-0005-0000-0000-00007C000000}"/>
    <cellStyle name="Normal 4 5" xfId="122" xr:uid="{00000000-0005-0000-0000-00007D000000}"/>
    <cellStyle name="Normal 4 6" xfId="123" xr:uid="{00000000-0005-0000-0000-00007E000000}"/>
    <cellStyle name="Normal 5" xfId="124" xr:uid="{00000000-0005-0000-0000-00007F000000}"/>
    <cellStyle name="Normal 5 2" xfId="125" xr:uid="{00000000-0005-0000-0000-000080000000}"/>
    <cellStyle name="Normal 5 2 2" xfId="126" xr:uid="{00000000-0005-0000-0000-000081000000}"/>
    <cellStyle name="Normal 5 2 3" xfId="127" xr:uid="{00000000-0005-0000-0000-000082000000}"/>
    <cellStyle name="Normal 5 3" xfId="128" xr:uid="{00000000-0005-0000-0000-000083000000}"/>
    <cellStyle name="Normal 5 3 2" xfId="129" xr:uid="{00000000-0005-0000-0000-000084000000}"/>
    <cellStyle name="Normal 5 3 3" xfId="130" xr:uid="{00000000-0005-0000-0000-000085000000}"/>
    <cellStyle name="Normal 5 4" xfId="131" xr:uid="{00000000-0005-0000-0000-000086000000}"/>
    <cellStyle name="Normal 5 4 2" xfId="132" xr:uid="{00000000-0005-0000-0000-000087000000}"/>
    <cellStyle name="Normal 5 4 3" xfId="133" xr:uid="{00000000-0005-0000-0000-000088000000}"/>
    <cellStyle name="Normal 5 5" xfId="134" xr:uid="{00000000-0005-0000-0000-000089000000}"/>
    <cellStyle name="Normal 5 6" xfId="135" xr:uid="{00000000-0005-0000-0000-00008A000000}"/>
    <cellStyle name="Normal 6" xfId="136" xr:uid="{00000000-0005-0000-0000-00008B000000}"/>
    <cellStyle name="Normal 6 10" xfId="230" xr:uid="{00000000-0005-0000-0000-00008C000000}"/>
    <cellStyle name="Normal 6 11" xfId="232" xr:uid="{00000000-0005-0000-0000-00008D000000}"/>
    <cellStyle name="Normal 6 2" xfId="137" xr:uid="{00000000-0005-0000-0000-00008E000000}"/>
    <cellStyle name="Normal 6 2 2" xfId="138" xr:uid="{00000000-0005-0000-0000-00008F000000}"/>
    <cellStyle name="Normal 6 2 2 2" xfId="139" xr:uid="{00000000-0005-0000-0000-000090000000}"/>
    <cellStyle name="Normal 6 2 2 2 2" xfId="140" xr:uid="{00000000-0005-0000-0000-000091000000}"/>
    <cellStyle name="Normal 6 2 2 2 2 2" xfId="141" xr:uid="{00000000-0005-0000-0000-000092000000}"/>
    <cellStyle name="Normal 6 2 2 2 2 3" xfId="142" xr:uid="{00000000-0005-0000-0000-000093000000}"/>
    <cellStyle name="Normal 6 2 2 2 2 4" xfId="236" xr:uid="{00000000-0005-0000-0000-000094000000}"/>
    <cellStyle name="Normal 6 2 2 2 3" xfId="143" xr:uid="{00000000-0005-0000-0000-000095000000}"/>
    <cellStyle name="Normal 6 2 2 2 4" xfId="144" xr:uid="{00000000-0005-0000-0000-000096000000}"/>
    <cellStyle name="Normal 6 2 2 2 5" xfId="235" xr:uid="{00000000-0005-0000-0000-000097000000}"/>
    <cellStyle name="Normal 6 2 2 3" xfId="145" xr:uid="{00000000-0005-0000-0000-000098000000}"/>
    <cellStyle name="Normal 6 2 2 3 2" xfId="146" xr:uid="{00000000-0005-0000-0000-000099000000}"/>
    <cellStyle name="Normal 6 2 2 3 3" xfId="147" xr:uid="{00000000-0005-0000-0000-00009A000000}"/>
    <cellStyle name="Normal 6 2 2 3 4" xfId="237" xr:uid="{00000000-0005-0000-0000-00009B000000}"/>
    <cellStyle name="Normal 6 2 2 4" xfId="148" xr:uid="{00000000-0005-0000-0000-00009C000000}"/>
    <cellStyle name="Normal 6 2 2 4 2" xfId="149" xr:uid="{00000000-0005-0000-0000-00009D000000}"/>
    <cellStyle name="Normal 6 2 2 4 3" xfId="150" xr:uid="{00000000-0005-0000-0000-00009E000000}"/>
    <cellStyle name="Normal 6 2 2 4 4" xfId="238" xr:uid="{00000000-0005-0000-0000-00009F000000}"/>
    <cellStyle name="Normal 6 2 2 5" xfId="151" xr:uid="{00000000-0005-0000-0000-0000A0000000}"/>
    <cellStyle name="Normal 6 2 2 6" xfId="152" xr:uid="{00000000-0005-0000-0000-0000A1000000}"/>
    <cellStyle name="Normal 6 2 2 7" xfId="234" xr:uid="{00000000-0005-0000-0000-0000A2000000}"/>
    <cellStyle name="Normal 6 2 3" xfId="153" xr:uid="{00000000-0005-0000-0000-0000A3000000}"/>
    <cellStyle name="Normal 6 2 3 2" xfId="154" xr:uid="{00000000-0005-0000-0000-0000A4000000}"/>
    <cellStyle name="Normal 6 2 3 2 2" xfId="155" xr:uid="{00000000-0005-0000-0000-0000A5000000}"/>
    <cellStyle name="Normal 6 2 3 2 3" xfId="156" xr:uid="{00000000-0005-0000-0000-0000A6000000}"/>
    <cellStyle name="Normal 6 2 3 2 4" xfId="240" xr:uid="{00000000-0005-0000-0000-0000A7000000}"/>
    <cellStyle name="Normal 6 2 3 3" xfId="157" xr:uid="{00000000-0005-0000-0000-0000A8000000}"/>
    <cellStyle name="Normal 6 2 3 4" xfId="158" xr:uid="{00000000-0005-0000-0000-0000A9000000}"/>
    <cellStyle name="Normal 6 2 3 5" xfId="239" xr:uid="{00000000-0005-0000-0000-0000AA000000}"/>
    <cellStyle name="Normal 6 2 4" xfId="159" xr:uid="{00000000-0005-0000-0000-0000AB000000}"/>
    <cellStyle name="Normal 6 2 4 2" xfId="160" xr:uid="{00000000-0005-0000-0000-0000AC000000}"/>
    <cellStyle name="Normal 6 2 4 3" xfId="161" xr:uid="{00000000-0005-0000-0000-0000AD000000}"/>
    <cellStyle name="Normal 6 2 4 4" xfId="241" xr:uid="{00000000-0005-0000-0000-0000AE000000}"/>
    <cellStyle name="Normal 6 2 5" xfId="162" xr:uid="{00000000-0005-0000-0000-0000AF000000}"/>
    <cellStyle name="Normal 6 2 5 2" xfId="163" xr:uid="{00000000-0005-0000-0000-0000B0000000}"/>
    <cellStyle name="Normal 6 2 5 3" xfId="164" xr:uid="{00000000-0005-0000-0000-0000B1000000}"/>
    <cellStyle name="Normal 6 2 5 4" xfId="242" xr:uid="{00000000-0005-0000-0000-0000B2000000}"/>
    <cellStyle name="Normal 6 2 6" xfId="165" xr:uid="{00000000-0005-0000-0000-0000B3000000}"/>
    <cellStyle name="Normal 6 2 7" xfId="166" xr:uid="{00000000-0005-0000-0000-0000B4000000}"/>
    <cellStyle name="Normal 6 2 8" xfId="233" xr:uid="{00000000-0005-0000-0000-0000B5000000}"/>
    <cellStyle name="Normal 6 3" xfId="167" xr:uid="{00000000-0005-0000-0000-0000B6000000}"/>
    <cellStyle name="Normal 6 3 2" xfId="168" xr:uid="{00000000-0005-0000-0000-0000B7000000}"/>
    <cellStyle name="Normal 6 3 2 2" xfId="169" xr:uid="{00000000-0005-0000-0000-0000B8000000}"/>
    <cellStyle name="Normal 6 3 2 2 2" xfId="170" xr:uid="{00000000-0005-0000-0000-0000B9000000}"/>
    <cellStyle name="Normal 6 3 2 2 3" xfId="171" xr:uid="{00000000-0005-0000-0000-0000BA000000}"/>
    <cellStyle name="Normal 6 3 2 2 4" xfId="245" xr:uid="{00000000-0005-0000-0000-0000BB000000}"/>
    <cellStyle name="Normal 6 3 2 3" xfId="172" xr:uid="{00000000-0005-0000-0000-0000BC000000}"/>
    <cellStyle name="Normal 6 3 2 4" xfId="173" xr:uid="{00000000-0005-0000-0000-0000BD000000}"/>
    <cellStyle name="Normal 6 3 2 5" xfId="244" xr:uid="{00000000-0005-0000-0000-0000BE000000}"/>
    <cellStyle name="Normal 6 3 3" xfId="174" xr:uid="{00000000-0005-0000-0000-0000BF000000}"/>
    <cellStyle name="Normal 6 3 3 2" xfId="175" xr:uid="{00000000-0005-0000-0000-0000C0000000}"/>
    <cellStyle name="Normal 6 3 3 3" xfId="176" xr:uid="{00000000-0005-0000-0000-0000C1000000}"/>
    <cellStyle name="Normal 6 3 3 4" xfId="246" xr:uid="{00000000-0005-0000-0000-0000C2000000}"/>
    <cellStyle name="Normal 6 3 4" xfId="177" xr:uid="{00000000-0005-0000-0000-0000C3000000}"/>
    <cellStyle name="Normal 6 3 4 2" xfId="178" xr:uid="{00000000-0005-0000-0000-0000C4000000}"/>
    <cellStyle name="Normal 6 3 4 3" xfId="179" xr:uid="{00000000-0005-0000-0000-0000C5000000}"/>
    <cellStyle name="Normal 6 3 4 4" xfId="247" xr:uid="{00000000-0005-0000-0000-0000C6000000}"/>
    <cellStyle name="Normal 6 3 5" xfId="180" xr:uid="{00000000-0005-0000-0000-0000C7000000}"/>
    <cellStyle name="Normal 6 3 6" xfId="181" xr:uid="{00000000-0005-0000-0000-0000C8000000}"/>
    <cellStyle name="Normal 6 3 7" xfId="243" xr:uid="{00000000-0005-0000-0000-0000C9000000}"/>
    <cellStyle name="Normal 6 4" xfId="182" xr:uid="{00000000-0005-0000-0000-0000CA000000}"/>
    <cellStyle name="Normal 6 4 2" xfId="183" xr:uid="{00000000-0005-0000-0000-0000CB000000}"/>
    <cellStyle name="Normal 6 4 2 2" xfId="184" xr:uid="{00000000-0005-0000-0000-0000CC000000}"/>
    <cellStyle name="Normal 6 4 2 2 2" xfId="185" xr:uid="{00000000-0005-0000-0000-0000CD000000}"/>
    <cellStyle name="Normal 6 4 2 2 3" xfId="186" xr:uid="{00000000-0005-0000-0000-0000CE000000}"/>
    <cellStyle name="Normal 6 4 2 2 4" xfId="250" xr:uid="{00000000-0005-0000-0000-0000CF000000}"/>
    <cellStyle name="Normal 6 4 2 3" xfId="187" xr:uid="{00000000-0005-0000-0000-0000D0000000}"/>
    <cellStyle name="Normal 6 4 2 4" xfId="188" xr:uid="{00000000-0005-0000-0000-0000D1000000}"/>
    <cellStyle name="Normal 6 4 2 5" xfId="249" xr:uid="{00000000-0005-0000-0000-0000D2000000}"/>
    <cellStyle name="Normal 6 4 3" xfId="189" xr:uid="{00000000-0005-0000-0000-0000D3000000}"/>
    <cellStyle name="Normal 6 4 3 2" xfId="190" xr:uid="{00000000-0005-0000-0000-0000D4000000}"/>
    <cellStyle name="Normal 6 4 3 3" xfId="191" xr:uid="{00000000-0005-0000-0000-0000D5000000}"/>
    <cellStyle name="Normal 6 4 3 4" xfId="251" xr:uid="{00000000-0005-0000-0000-0000D6000000}"/>
    <cellStyle name="Normal 6 4 4" xfId="192" xr:uid="{00000000-0005-0000-0000-0000D7000000}"/>
    <cellStyle name="Normal 6 4 5" xfId="193" xr:uid="{00000000-0005-0000-0000-0000D8000000}"/>
    <cellStyle name="Normal 6 4 6" xfId="248" xr:uid="{00000000-0005-0000-0000-0000D9000000}"/>
    <cellStyle name="Normal 6 5" xfId="194" xr:uid="{00000000-0005-0000-0000-0000DA000000}"/>
    <cellStyle name="Normal 6 5 2" xfId="195" xr:uid="{00000000-0005-0000-0000-0000DB000000}"/>
    <cellStyle name="Normal 6 5 2 2" xfId="196" xr:uid="{00000000-0005-0000-0000-0000DC000000}"/>
    <cellStyle name="Normal 6 5 2 3" xfId="197" xr:uid="{00000000-0005-0000-0000-0000DD000000}"/>
    <cellStyle name="Normal 6 5 2 4" xfId="253" xr:uid="{00000000-0005-0000-0000-0000DE000000}"/>
    <cellStyle name="Normal 6 5 3" xfId="198" xr:uid="{00000000-0005-0000-0000-0000DF000000}"/>
    <cellStyle name="Normal 6 5 4" xfId="199" xr:uid="{00000000-0005-0000-0000-0000E0000000}"/>
    <cellStyle name="Normal 6 5 5" xfId="252" xr:uid="{00000000-0005-0000-0000-0000E1000000}"/>
    <cellStyle name="Normal 6 6" xfId="200" xr:uid="{00000000-0005-0000-0000-0000E2000000}"/>
    <cellStyle name="Normal 6 6 2" xfId="201" xr:uid="{00000000-0005-0000-0000-0000E3000000}"/>
    <cellStyle name="Normal 6 6 3" xfId="202" xr:uid="{00000000-0005-0000-0000-0000E4000000}"/>
    <cellStyle name="Normal 6 6 4" xfId="254" xr:uid="{00000000-0005-0000-0000-0000E5000000}"/>
    <cellStyle name="Normal 6 7" xfId="203" xr:uid="{00000000-0005-0000-0000-0000E6000000}"/>
    <cellStyle name="Normal 6 7 2" xfId="204" xr:uid="{00000000-0005-0000-0000-0000E7000000}"/>
    <cellStyle name="Normal 6 7 3" xfId="205" xr:uid="{00000000-0005-0000-0000-0000E8000000}"/>
    <cellStyle name="Normal 6 7 4" xfId="255" xr:uid="{00000000-0005-0000-0000-0000E9000000}"/>
    <cellStyle name="Normal 6 8" xfId="206" xr:uid="{00000000-0005-0000-0000-0000EA000000}"/>
    <cellStyle name="Normal 6 9" xfId="207" xr:uid="{00000000-0005-0000-0000-0000EB000000}"/>
    <cellStyle name="Normal 7" xfId="208" xr:uid="{00000000-0005-0000-0000-0000EC000000}"/>
    <cellStyle name="Normal 8" xfId="209" xr:uid="{00000000-0005-0000-0000-0000ED000000}"/>
    <cellStyle name="Normal 9" xfId="227" xr:uid="{00000000-0005-0000-0000-0000EE000000}"/>
    <cellStyle name="Percent" xfId="210" builtinId="5"/>
    <cellStyle name="Percent 12" xfId="211" xr:uid="{00000000-0005-0000-0000-0000F0000000}"/>
    <cellStyle name="Percent 12 2" xfId="212" xr:uid="{00000000-0005-0000-0000-0000F1000000}"/>
    <cellStyle name="Percent 12 3" xfId="213" xr:uid="{00000000-0005-0000-0000-0000F2000000}"/>
    <cellStyle name="Percent 13" xfId="214" xr:uid="{00000000-0005-0000-0000-0000F3000000}"/>
    <cellStyle name="Percent 13 2" xfId="215" xr:uid="{00000000-0005-0000-0000-0000F4000000}"/>
    <cellStyle name="Percent 13 3" xfId="216" xr:uid="{00000000-0005-0000-0000-0000F5000000}"/>
    <cellStyle name="Percent 2" xfId="217" xr:uid="{00000000-0005-0000-0000-0000F6000000}"/>
    <cellStyle name="Percent 2 2" xfId="218" xr:uid="{00000000-0005-0000-0000-0000F7000000}"/>
    <cellStyle name="Percent 2 2 2" xfId="219" xr:uid="{00000000-0005-0000-0000-0000F8000000}"/>
    <cellStyle name="Percent 2 2 3" xfId="220" xr:uid="{00000000-0005-0000-0000-0000F9000000}"/>
    <cellStyle name="Percent 2 3" xfId="221" xr:uid="{00000000-0005-0000-0000-0000FA000000}"/>
    <cellStyle name="Percent 2 3 2" xfId="222" xr:uid="{00000000-0005-0000-0000-0000FB000000}"/>
    <cellStyle name="Percent 3" xfId="223" xr:uid="{00000000-0005-0000-0000-0000FC000000}"/>
    <cellStyle name="Percent 3 2" xfId="224" xr:uid="{00000000-0005-0000-0000-0000FD000000}"/>
    <cellStyle name="Percent 3 3" xfId="225" xr:uid="{00000000-0005-0000-0000-0000FE000000}"/>
    <cellStyle name="Title 2" xfId="226" xr:uid="{00000000-0005-0000-0000-0000FF000000}"/>
  </cellStyles>
  <dxfs count="649">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6"/>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80"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indexed="64"/>
        </bottom>
      </border>
      <protection locked="1"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6"/>
        <color auto="1"/>
        <name val="Century Gothic"/>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numFmt numFmtId="180" formatCode="&quot;$&quot;#,##0;\-\ &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entury Gothic"/>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b val="0"/>
        <i val="0"/>
        <strike val="0"/>
        <outline val="0"/>
        <shadow val="0"/>
        <u val="none"/>
        <vertAlign val="baseline"/>
        <sz val="12"/>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alignment textRotation="0" wrapText="1" indent="0" justifyLastLine="0" readingOrder="0"/>
      <protection locked="1" hidden="0"/>
    </dxf>
    <dxf>
      <border>
        <bottom style="thin">
          <color indexed="64"/>
        </bottom>
      </border>
    </dxf>
    <dxf>
      <font>
        <b val="0"/>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2"/>
        <color auto="1"/>
        <name val="Century Gothic"/>
        <scheme val="none"/>
      </font>
      <numFmt numFmtId="14" formatCode="0.0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textRotation="0"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2" tint="-9.9948118533890809E-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fill>
        <patternFill>
          <bgColor rgb="FFCC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FF99"/>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181" formatCode="#"/>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rgb="FF17375D"/>
        </right>
        <top style="thin">
          <color rgb="FF17375D"/>
        </top>
        <bottom style="thin">
          <color rgb="FF17375D"/>
        </bottom>
        <vertical style="thin">
          <color rgb="FF17375D"/>
        </vertical>
        <horizontal style="thin">
          <color rgb="FF17375D"/>
        </horizontal>
      </border>
      <protection locked="1" hidden="0"/>
    </dxf>
    <dxf>
      <border>
        <top style="thin">
          <color rgb="FF17375D"/>
        </top>
      </border>
    </dxf>
    <dxf>
      <border diagonalUp="0" diagonalDown="0">
        <left style="thin">
          <color rgb="FF17375D"/>
        </left>
        <right style="thin">
          <color rgb="FF17375D"/>
        </right>
        <top style="thin">
          <color rgb="FF17375D"/>
        </top>
        <bottom style="thin">
          <color rgb="FF17375D"/>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rgb="FF17375D"/>
        </bottom>
      </border>
    </dxf>
    <dxf>
      <font>
        <b val="0"/>
        <i val="0"/>
        <strike val="0"/>
        <condense val="0"/>
        <extend val="0"/>
        <outline val="0"/>
        <shadow val="0"/>
        <u val="none"/>
        <vertAlign val="baseline"/>
        <sz val="13"/>
        <color auto="1"/>
        <name val="Century Gothic"/>
        <scheme val="none"/>
      </font>
      <fill>
        <patternFill patternType="solid">
          <fgColor indexed="64"/>
          <bgColor rgb="FFDDD9C3"/>
        </patternFill>
      </fill>
      <alignment horizontal="center" vertical="center" textRotation="0" wrapText="1" indent="0" justifyLastLine="0" shrinkToFit="0" readingOrder="0"/>
      <border diagonalUp="0" diagonalDown="0" outline="0">
        <left style="thin">
          <color rgb="FF17375D"/>
        </left>
        <right style="thin">
          <color rgb="FF17375D"/>
        </right>
        <top/>
        <bottom/>
      </border>
      <protection locked="1"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81" formatCode="#"/>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wrapText="1" indent="0" justifyLastLine="0" readingOrder="0"/>
      <protection locked="1" hidden="0"/>
    </dxf>
    <dxf>
      <border>
        <bottom style="thin">
          <color indexed="64"/>
        </bottom>
      </border>
    </dxf>
    <dxf>
      <font>
        <strike val="0"/>
        <outline val="0"/>
        <shadow val="0"/>
        <u val="none"/>
        <vertAlign val="baseline"/>
        <sz val="13"/>
        <color auto="1"/>
        <name val="Century Gothic"/>
        <scheme val="none"/>
      </font>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i val="0"/>
        <condense val="0"/>
        <extend val="0"/>
      </font>
      <fill>
        <patternFill>
          <bgColor indexed="13"/>
        </patternFill>
      </fill>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border>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83" formatCode="&quot;$&quot;#,##0;\ \(&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wrapText="1" indent="0" justifyLastLine="0" readingOrder="0"/>
      <protection locked="1"/>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3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1"/>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outline val="0"/>
        <shadow val="0"/>
        <u val="none"/>
        <vertAlign val="baseline"/>
        <sz val="12"/>
        <name val="Century Gothic"/>
        <scheme val="none"/>
      </font>
      <alignment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indexed="13"/>
        </patternFill>
      </fill>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5" formatCode="#,##0_);\(#,##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i val="0"/>
        <condense val="0"/>
        <extend val="0"/>
      </font>
      <fill>
        <patternFill>
          <bgColor rgb="FFFFFF00"/>
        </patternFill>
      </fill>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strike val="0"/>
      </font>
      <fill>
        <patternFill>
          <bgColor indexed="13"/>
        </patternFill>
      </fill>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8" formatCode="0.0%"/>
      <alignment horizontal="center" vertical="center" textRotation="0" wrapText="1" indent="0" justifyLastLine="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vertical/>
        <horizontal/>
      </border>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indexed="47"/>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font>
      <fill>
        <patternFill patternType="solid">
          <fgColor theme="0"/>
          <bgColor rgb="FFFFFF99"/>
        </patternFill>
      </fill>
    </dxf>
    <dxf>
      <fill>
        <patternFill>
          <bgColor rgb="FF00B05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67" formatCode="[&lt;=9999999]###\-####;\(###\)\ ###\-####"/>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72" formatCode="00000\-0000"/>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right/>
        <top style="thin">
          <color indexed="64"/>
        </top>
        <bottom/>
      </border>
      <protection locked="0" hidden="0"/>
    </dxf>
    <dxf>
      <border outline="0">
        <left style="thin">
          <color auto="1"/>
        </left>
        <right style="thin">
          <color auto="1"/>
        </right>
        <top style="thin">
          <color auto="1"/>
        </top>
        <bottom style="thin">
          <color auto="1"/>
        </bottom>
      </border>
    </dxf>
    <dxf>
      <font>
        <b val="0"/>
        <i val="0"/>
        <strike val="0"/>
        <outline val="0"/>
        <shadow val="0"/>
        <vertAlign val="baseline"/>
        <sz val="12"/>
        <color auto="1"/>
        <name val="Century Gothic"/>
        <scheme val="none"/>
      </font>
      <fill>
        <patternFill patternType="none">
          <fgColor indexed="64"/>
          <bgColor auto="1"/>
        </patternFill>
      </fill>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val="0"/>
        <i val="0"/>
        <strike val="0"/>
        <condense val="0"/>
        <extend val="0"/>
        <outline val="0"/>
        <shadow val="0"/>
        <u/>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67" formatCode="[&lt;=9999999]###\-####;\(###\)\ ###\-####"/>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72" formatCode="00000\-0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right/>
        <top style="thin">
          <color indexed="64"/>
        </top>
        <bottom/>
      </border>
      <protection locked="0" hidden="0"/>
    </dxf>
    <dxf>
      <border outline="0">
        <left style="thin">
          <color auto="1"/>
        </left>
        <right style="thin">
          <color auto="1"/>
        </right>
        <top style="thin">
          <color auto="1"/>
        </top>
        <bottom style="thin">
          <color auto="1"/>
        </bottom>
      </border>
    </dxf>
    <dxf>
      <font>
        <b val="0"/>
        <i val="0"/>
        <strike val="0"/>
        <outline val="0"/>
        <shadow val="0"/>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auto="1"/>
        <name val="Century Gothic"/>
        <scheme val="none"/>
      </font>
      <fill>
        <patternFill patternType="solid">
          <fgColor indexed="64"/>
          <bgColor rgb="FFCCECFF"/>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0"/>
        <color auto="1"/>
        <name val="Century Gothic"/>
        <scheme val="none"/>
      </font>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outline="0">
        <left style="thin">
          <color auto="1"/>
        </left>
        <right/>
        <top style="thin">
          <color indexed="64"/>
        </top>
        <bottom style="thin">
          <color auto="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3" tint="0.59999389629810485"/>
        </patternFill>
      </fill>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entury Gothic"/>
        <scheme val="none"/>
      </font>
      <alignment horizontal="left" vertical="bottom"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Century Gothic"/>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3"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left" vertical="center" textRotation="0" indent="1" justifyLastLine="0" shrinkToFit="0" readingOrder="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textRotation="0" wrapText="1" indent="0" justifyLastLine="0" shrinkToFit="0" readingOrder="0"/>
      <border diagonalUp="0" diagonalDown="0" outline="0">
        <left/>
        <right/>
        <top style="thin">
          <color indexed="64"/>
        </top>
        <bottom style="thin">
          <color indexed="64"/>
        </bottom>
      </border>
    </dxf>
    <dxf>
      <font>
        <b/>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3" defaultTableStyle="TableStyleMedium9" defaultPivotStyle="PivotStyleLight16">
    <tableStyle name="Back to School Checklist" pivot="0" count="4" xr9:uid="{00000000-0011-0000-FFFF-FFFF00000000}">
      <tableStyleElement type="wholeTable" dxfId="648"/>
      <tableStyleElement type="headerRow" dxfId="647"/>
      <tableStyleElement type="firstColumnStripe" dxfId="646"/>
      <tableStyleElement type="lastHeaderCell" dxfId="645"/>
    </tableStyle>
    <tableStyle name="Table Style 1" pivot="0" count="0" xr9:uid="{00000000-0011-0000-FFFF-FFFF01000000}"/>
    <tableStyle name="Table Style 2" pivot="0" count="0" xr9:uid="{00000000-0011-0000-FFFF-FFFF02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CCECFF"/>
      <color rgb="FFFFCCCC"/>
      <color rgb="FFCCCCFF"/>
      <color rgb="FFFFFF99"/>
      <color rgb="FF99CCFF"/>
      <color rgb="FF3399FF"/>
      <color rgb="FF66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A45"/></Relationships>
</file>

<file path=xl/drawings/_rels/drawing2.xml.rels><?xml version="1.0" encoding="UTF-8" standalone="yes"?>
<Relationships xmlns="http://schemas.openxmlformats.org/package/2006/relationships"><Relationship Id="rId2" Type="http://schemas.openxmlformats.org/officeDocument/2006/relationships/hyperlink" Target="#'IJ &amp; State Goals'!A1"/><Relationship Id="rId1" Type="http://schemas.openxmlformats.org/officeDocument/2006/relationships/hyperlink" Target="#Instructions_Project_Ledger"/></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_Planning"/></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_Organization"/></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_Equipment"/></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_Training"/></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_Exercise"/></Relationships>
</file>

<file path=xl/drawings/_rels/drawing8.xml.rels><?xml version="1.0" encoding="UTF-8" standalone="yes"?>
<Relationships xmlns="http://schemas.openxmlformats.org/package/2006/relationships"><Relationship Id="rId1" Type="http://schemas.openxmlformats.org/officeDocument/2006/relationships/hyperlink" Target="#Instructions_MA"/></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_Indirect_Costs"/></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_CC"/></Relationships>
</file>

<file path=xl/drawings/_rels/drawing11.xml.rels><?xml version="1.0" encoding="UTF-8" standalone="yes"?>
<Relationships xmlns="http://schemas.openxmlformats.org/package/2006/relationships"><Relationship Id="rId1" Type="http://schemas.openxmlformats.org/officeDocument/2006/relationships/hyperlink" Target="#Instructions_Personnel"/></Relationships>
</file>

<file path=xl/drawings/_rels/drawing12.xml.rels><?xml version="1.0" encoding="UTF-8" standalone="yes"?>
<Relationships xmlns="http://schemas.openxmlformats.org/package/2006/relationships"><Relationship Id="rId1" Type="http://schemas.openxmlformats.org/officeDocument/2006/relationships/hyperlink" Target="#Instructions_Match"/></Relationships>
</file>

<file path=xl/drawings/_rels/drawing13.xml.rels><?xml version="1.0" encoding="UTF-8" standalone="yes"?>
<Relationships xmlns="http://schemas.openxmlformats.org/package/2006/relationships"><Relationship Id="rId1" Type="http://schemas.openxmlformats.org/officeDocument/2006/relationships/hyperlink" Target="#Instructions_Authorized_Agent"/></Relationships>
</file>

<file path=xl/drawings/_rels/drawing14.xml.rels><?xml version="1.0" encoding="UTF-8" standalone="yes"?>
<Relationships xmlns="http://schemas.openxmlformats.org/package/2006/relationships"><Relationship Id="rId1" Type="http://schemas.openxmlformats.org/officeDocument/2006/relationships/hyperlink" Target="#Instructions_ICR_Summary"/></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3401</xdr:rowOff>
    </xdr:from>
    <xdr:to>
      <xdr:col>0</xdr:col>
      <xdr:colOff>1840707</xdr:colOff>
      <xdr:row>1</xdr:row>
      <xdr:rowOff>0</xdr:rowOff>
    </xdr:to>
    <xdr:sp macro="" textlink="">
      <xdr:nvSpPr>
        <xdr:cNvPr id="47" name="Goto Instructions tab" descr="Hyperlink - Switches from current worksheet  to  the Authorized Body of  Section of the Instructions worksheet." title="Instructions">
          <a:hlinkClick xmlns:r="http://schemas.openxmlformats.org/officeDocument/2006/relationships" r:id="rId1" tooltip="Authorized Body of 5 Ledger Instructions"/>
          <a:extLst>
            <a:ext uri="{FF2B5EF4-FFF2-40B4-BE49-F238E27FC236}">
              <a16:creationId xmlns:a16="http://schemas.microsoft.com/office/drawing/2014/main" id="{00000000-0008-0000-0400-00002F000000}"/>
            </a:ext>
          </a:extLst>
        </xdr:cNvPr>
        <xdr:cNvSpPr>
          <a:spLocks noChangeArrowheads="1"/>
        </xdr:cNvSpPr>
      </xdr:nvSpPr>
      <xdr:spPr bwMode="auto">
        <a:xfrm>
          <a:off x="11907" y="3401"/>
          <a:ext cx="1828800" cy="377599"/>
        </a:xfrm>
        <a:prstGeom prst="rect">
          <a:avLst/>
        </a:prstGeom>
        <a:solidFill>
          <a:schemeClr val="accent3">
            <a:lumMod val="40000"/>
            <a:lumOff val="60000"/>
          </a:schemeClr>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6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24408</xdr:colOff>
      <xdr:row>0</xdr:row>
      <xdr:rowOff>0</xdr:rowOff>
    </xdr:from>
    <xdr:to>
      <xdr:col>2</xdr:col>
      <xdr:colOff>387823</xdr:colOff>
      <xdr:row>1</xdr:row>
      <xdr:rowOff>0</xdr:rowOff>
    </xdr:to>
    <xdr:sp macro="" textlink="">
      <xdr:nvSpPr>
        <xdr:cNvPr id="10" name="Rectangle 63" descr="Hyperlink - Switches from current worksheet to the Project Ledger section of the Instructions worksheet." title="Instructions">
          <a:hlinkClick xmlns:r="http://schemas.openxmlformats.org/officeDocument/2006/relationships" r:id="rId1" tooltip="Project Ledger Instructions"/>
          <a:extLst>
            <a:ext uri="{FF2B5EF4-FFF2-40B4-BE49-F238E27FC236}">
              <a16:creationId xmlns:a16="http://schemas.microsoft.com/office/drawing/2014/main" id="{00000000-0008-0000-0500-00000A000000}"/>
            </a:ext>
          </a:extLst>
        </xdr:cNvPr>
        <xdr:cNvSpPr>
          <a:spLocks noChangeArrowheads="1"/>
        </xdr:cNvSpPr>
      </xdr:nvSpPr>
      <xdr:spPr bwMode="auto">
        <a:xfrm>
          <a:off x="24408" y="0"/>
          <a:ext cx="1828800"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200" b="0" i="0" strike="noStrike">
            <a:solidFill>
              <a:srgbClr val="000000"/>
            </a:solidFill>
            <a:latin typeface="Century Gothic" panose="020B0502020202020204" pitchFamily="34" charset="0"/>
            <a:cs typeface="Tahoma"/>
          </a:endParaRPr>
        </a:p>
      </xdr:txBody>
    </xdr:sp>
    <xdr:clientData fPrintsWithSheet="0"/>
  </xdr:twoCellAnchor>
  <xdr:twoCellAnchor editAs="oneCell">
    <xdr:from>
      <xdr:col>18</xdr:col>
      <xdr:colOff>821579</xdr:colOff>
      <xdr:row>0</xdr:row>
      <xdr:rowOff>5861</xdr:rowOff>
    </xdr:from>
    <xdr:to>
      <xdr:col>19</xdr:col>
      <xdr:colOff>1302225</xdr:colOff>
      <xdr:row>1</xdr:row>
      <xdr:rowOff>5861</xdr:rowOff>
    </xdr:to>
    <xdr:sp macro="" textlink="">
      <xdr:nvSpPr>
        <xdr:cNvPr id="29" name="Rectangle 63" descr="Hyperlink - Switches from current worksheet to the worksheet listing FY 2020 Investment Justifications." title="Investment Justifications">
          <a:hlinkClick xmlns:r="http://schemas.openxmlformats.org/officeDocument/2006/relationships" r:id="rId2" tooltip="Investment Justifications"/>
          <a:extLst>
            <a:ext uri="{FF2B5EF4-FFF2-40B4-BE49-F238E27FC236}">
              <a16:creationId xmlns:a16="http://schemas.microsoft.com/office/drawing/2014/main" id="{00000000-0008-0000-0500-00001D000000}"/>
            </a:ext>
          </a:extLst>
        </xdr:cNvPr>
        <xdr:cNvSpPr>
          <a:spLocks noChangeArrowheads="1"/>
        </xdr:cNvSpPr>
      </xdr:nvSpPr>
      <xdr:spPr bwMode="auto">
        <a:xfrm>
          <a:off x="24194464" y="5861"/>
          <a:ext cx="1828800"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IJ's &amp; State Goals</a:t>
          </a:r>
          <a:endParaRPr lang="en-US" sz="12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0</xdr:row>
      <xdr:rowOff>13608</xdr:rowOff>
    </xdr:from>
    <xdr:to>
      <xdr:col>2</xdr:col>
      <xdr:colOff>9629</xdr:colOff>
      <xdr:row>0</xdr:row>
      <xdr:rowOff>379368</xdr:rowOff>
    </xdr:to>
    <xdr:sp macro="" textlink="">
      <xdr:nvSpPr>
        <xdr:cNvPr id="163" name="Goto Instructions tab" descr="Hyperlink - Switches from current worksheet to the Planning section of the Instructions worksheet." title="Instructions">
          <a:hlinkClick xmlns:r="http://schemas.openxmlformats.org/officeDocument/2006/relationships" r:id="rId1" tooltip="Planning Ledger Instructions"/>
          <a:extLst>
            <a:ext uri="{FF2B5EF4-FFF2-40B4-BE49-F238E27FC236}">
              <a16:creationId xmlns:a16="http://schemas.microsoft.com/office/drawing/2014/main" id="{00000000-0008-0000-0600-0000A3000000}"/>
            </a:ext>
          </a:extLst>
        </xdr:cNvPr>
        <xdr:cNvSpPr>
          <a:spLocks noChangeArrowheads="1"/>
        </xdr:cNvSpPr>
      </xdr:nvSpPr>
      <xdr:spPr bwMode="auto">
        <a:xfrm>
          <a:off x="27214" y="13608"/>
          <a:ext cx="182880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14654</xdr:colOff>
      <xdr:row>0</xdr:row>
      <xdr:rowOff>14654</xdr:rowOff>
    </xdr:from>
    <xdr:to>
      <xdr:col>1</xdr:col>
      <xdr:colOff>744416</xdr:colOff>
      <xdr:row>0</xdr:row>
      <xdr:rowOff>380414</xdr:rowOff>
    </xdr:to>
    <xdr:sp macro="" textlink="">
      <xdr:nvSpPr>
        <xdr:cNvPr id="124" name="Rectangle 63" descr="Hyperlink - Switches from current worksheet to Ithe Organization Ledger section of the Instructions worksheet." title="Instructions">
          <a:hlinkClick xmlns:r="http://schemas.openxmlformats.org/officeDocument/2006/relationships" r:id="rId1" tooltip="Organization Ledger Instructions"/>
          <a:extLst>
            <a:ext uri="{FF2B5EF4-FFF2-40B4-BE49-F238E27FC236}">
              <a16:creationId xmlns:a16="http://schemas.microsoft.com/office/drawing/2014/main" id="{00000000-0008-0000-0700-00007C000000}"/>
            </a:ext>
          </a:extLst>
        </xdr:cNvPr>
        <xdr:cNvSpPr>
          <a:spLocks noChangeArrowheads="1"/>
        </xdr:cNvSpPr>
      </xdr:nvSpPr>
      <xdr:spPr bwMode="auto">
        <a:xfrm>
          <a:off x="14654" y="14654"/>
          <a:ext cx="182880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34018</xdr:colOff>
      <xdr:row>0</xdr:row>
      <xdr:rowOff>14654</xdr:rowOff>
    </xdr:from>
    <xdr:to>
      <xdr:col>1</xdr:col>
      <xdr:colOff>983587</xdr:colOff>
      <xdr:row>0</xdr:row>
      <xdr:rowOff>380414</xdr:rowOff>
    </xdr:to>
    <xdr:sp macro="" textlink="">
      <xdr:nvSpPr>
        <xdr:cNvPr id="141" name="Goto Instructions Tab" descr="Hyperlink - Switches from current worksheet to Equipment section of the Instructions worksheet." title="Instructions">
          <a:hlinkClick xmlns:r="http://schemas.openxmlformats.org/officeDocument/2006/relationships" r:id="rId1" tooltip="Equipment Ledger Instructions"/>
          <a:extLst>
            <a:ext uri="{FF2B5EF4-FFF2-40B4-BE49-F238E27FC236}">
              <a16:creationId xmlns:a16="http://schemas.microsoft.com/office/drawing/2014/main" id="{00000000-0008-0000-0800-00008D000000}"/>
            </a:ext>
          </a:extLst>
        </xdr:cNvPr>
        <xdr:cNvSpPr>
          <a:spLocks noChangeArrowheads="1"/>
        </xdr:cNvSpPr>
      </xdr:nvSpPr>
      <xdr:spPr bwMode="auto">
        <a:xfrm>
          <a:off x="34018" y="14654"/>
          <a:ext cx="1828800" cy="365760"/>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32170</xdr:colOff>
      <xdr:row>0</xdr:row>
      <xdr:rowOff>15091</xdr:rowOff>
    </xdr:from>
    <xdr:to>
      <xdr:col>2</xdr:col>
      <xdr:colOff>73201</xdr:colOff>
      <xdr:row>0</xdr:row>
      <xdr:rowOff>380851</xdr:rowOff>
    </xdr:to>
    <xdr:sp macro="[0]!AllSheets_GoToInstructions" textlink="">
      <xdr:nvSpPr>
        <xdr:cNvPr id="135" name="Instructions" descr="Hyperlink - Switches from current worksheet to Training Ledger section of the Instructions worksheet." title="Instructions">
          <a:hlinkClick xmlns:r="http://schemas.openxmlformats.org/officeDocument/2006/relationships" r:id="rId1" tooltip="Training Ledger Instructions"/>
          <a:extLst>
            <a:ext uri="{FF2B5EF4-FFF2-40B4-BE49-F238E27FC236}">
              <a16:creationId xmlns:a16="http://schemas.microsoft.com/office/drawing/2014/main" id="{00000000-0008-0000-0900-000087000000}"/>
            </a:ext>
          </a:extLst>
        </xdr:cNvPr>
        <xdr:cNvSpPr>
          <a:spLocks noChangeArrowheads="1"/>
        </xdr:cNvSpPr>
      </xdr:nvSpPr>
      <xdr:spPr bwMode="auto">
        <a:xfrm>
          <a:off x="32170" y="15091"/>
          <a:ext cx="1828800" cy="365760"/>
        </a:xfrm>
        <a:prstGeom prst="rect">
          <a:avLst/>
        </a:prstGeom>
        <a:solidFill>
          <a:srgbClr val="FFFF99"/>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29308</xdr:colOff>
      <xdr:row>0</xdr:row>
      <xdr:rowOff>0</xdr:rowOff>
    </xdr:from>
    <xdr:to>
      <xdr:col>1</xdr:col>
      <xdr:colOff>832716</xdr:colOff>
      <xdr:row>1</xdr:row>
      <xdr:rowOff>3048</xdr:rowOff>
    </xdr:to>
    <xdr:sp macro="[0]!AllSheets_GoToInstructions" textlink="">
      <xdr:nvSpPr>
        <xdr:cNvPr id="150" name="Instructions">
          <a:extLst>
            <a:ext uri="{FF2B5EF4-FFF2-40B4-BE49-F238E27FC236}">
              <a16:creationId xmlns:a16="http://schemas.microsoft.com/office/drawing/2014/main" id="{00000000-0008-0000-0A00-000096000000}"/>
            </a:ext>
          </a:extLst>
        </xdr:cNvPr>
        <xdr:cNvSpPr>
          <a:spLocks noChangeArrowheads="1"/>
        </xdr:cNvSpPr>
      </xdr:nvSpPr>
      <xdr:spPr bwMode="auto">
        <a:xfrm>
          <a:off x="29308" y="0"/>
          <a:ext cx="1592622"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0</xdr:col>
      <xdr:colOff>32170</xdr:colOff>
      <xdr:row>0</xdr:row>
      <xdr:rowOff>437</xdr:rowOff>
    </xdr:from>
    <xdr:to>
      <xdr:col>1</xdr:col>
      <xdr:colOff>917262</xdr:colOff>
      <xdr:row>1</xdr:row>
      <xdr:rowOff>3485</xdr:rowOff>
    </xdr:to>
    <xdr:sp macro="" textlink="">
      <xdr:nvSpPr>
        <xdr:cNvPr id="25" name="Instructions" descr="Hyperlink - Switches from current worksheet to the Exercise Ledger section of the Instructions worksheet." title="Instructions">
          <a:hlinkClick xmlns:r="http://schemas.openxmlformats.org/officeDocument/2006/relationships" r:id="rId1" tooltip="Exercise Ledger Instructions"/>
          <a:extLst>
            <a:ext uri="{FF2B5EF4-FFF2-40B4-BE49-F238E27FC236}">
              <a16:creationId xmlns:a16="http://schemas.microsoft.com/office/drawing/2014/main" id="{00000000-0008-0000-0A00-000019000000}"/>
            </a:ext>
          </a:extLst>
        </xdr:cNvPr>
        <xdr:cNvSpPr>
          <a:spLocks noChangeArrowheads="1"/>
        </xdr:cNvSpPr>
      </xdr:nvSpPr>
      <xdr:spPr bwMode="auto">
        <a:xfrm>
          <a:off x="32170" y="437"/>
          <a:ext cx="1828800"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27214</xdr:colOff>
      <xdr:row>0</xdr:row>
      <xdr:rowOff>10746</xdr:rowOff>
    </xdr:from>
    <xdr:to>
      <xdr:col>1</xdr:col>
      <xdr:colOff>1020745</xdr:colOff>
      <xdr:row>0</xdr:row>
      <xdr:rowOff>369495</xdr:rowOff>
    </xdr:to>
    <xdr:sp macro="" textlink="">
      <xdr:nvSpPr>
        <xdr:cNvPr id="12" name="Goto Instructions tab" descr="Hyperlink - Switches from current worksheet to M&amp;A Ledger section of the Instructions worksheet." title="Instructions">
          <a:hlinkClick xmlns:r="http://schemas.openxmlformats.org/officeDocument/2006/relationships" r:id="rId1" tooltip="M&amp;A Ledger Instructions"/>
          <a:extLst>
            <a:ext uri="{FF2B5EF4-FFF2-40B4-BE49-F238E27FC236}">
              <a16:creationId xmlns:a16="http://schemas.microsoft.com/office/drawing/2014/main" id="{00000000-0008-0000-0B00-00000C000000}"/>
            </a:ext>
          </a:extLst>
        </xdr:cNvPr>
        <xdr:cNvSpPr>
          <a:spLocks noChangeArrowheads="1"/>
        </xdr:cNvSpPr>
      </xdr:nvSpPr>
      <xdr:spPr bwMode="auto">
        <a:xfrm>
          <a:off x="27214" y="10746"/>
          <a:ext cx="1828800" cy="358749"/>
        </a:xfrm>
        <a:prstGeom prst="rect">
          <a:avLst/>
        </a:prstGeom>
        <a:solidFill>
          <a:srgbClr val="FFCCCC"/>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27214</xdr:colOff>
      <xdr:row>0</xdr:row>
      <xdr:rowOff>12878</xdr:rowOff>
    </xdr:from>
    <xdr:to>
      <xdr:col>1</xdr:col>
      <xdr:colOff>830245</xdr:colOff>
      <xdr:row>0</xdr:row>
      <xdr:rowOff>378638</xdr:rowOff>
    </xdr:to>
    <xdr:sp macro="" textlink="">
      <xdr:nvSpPr>
        <xdr:cNvPr id="114" name="Rectangle 1533" descr="Hyperlink - Switches from current worksheet to Indirect Costs section of the Instructions worksheet." title="Instructions">
          <a:hlinkClick xmlns:r="http://schemas.openxmlformats.org/officeDocument/2006/relationships" r:id="rId1" tooltip="Indirect Costs Ledger Instructions"/>
          <a:extLst>
            <a:ext uri="{FF2B5EF4-FFF2-40B4-BE49-F238E27FC236}">
              <a16:creationId xmlns:a16="http://schemas.microsoft.com/office/drawing/2014/main" id="{00000000-0008-0000-0C00-000072000000}"/>
            </a:ext>
          </a:extLst>
        </xdr:cNvPr>
        <xdr:cNvSpPr>
          <a:spLocks noChangeArrowheads="1"/>
        </xdr:cNvSpPr>
      </xdr:nvSpPr>
      <xdr:spPr bwMode="auto">
        <a:xfrm>
          <a:off x="27214" y="12878"/>
          <a:ext cx="1828800" cy="365760"/>
        </a:xfrm>
        <a:prstGeom prst="rect">
          <a:avLst/>
        </a:prstGeom>
        <a:solidFill>
          <a:schemeClr val="accent5">
            <a:lumMod val="40000"/>
            <a:lumOff val="60000"/>
          </a:schemeClr>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27220</xdr:colOff>
      <xdr:row>0</xdr:row>
      <xdr:rowOff>13610</xdr:rowOff>
    </xdr:from>
    <xdr:to>
      <xdr:col>1</xdr:col>
      <xdr:colOff>1050058</xdr:colOff>
      <xdr:row>0</xdr:row>
      <xdr:rowOff>379370</xdr:rowOff>
    </xdr:to>
    <xdr:sp macro="" textlink="">
      <xdr:nvSpPr>
        <xdr:cNvPr id="106" name="Instructions" descr="Hyperlink - Switches from current worksheet to Consultant/Contractor section of the Instructions worksheet." title="Instructions">
          <a:hlinkClick xmlns:r="http://schemas.openxmlformats.org/officeDocument/2006/relationships" r:id="rId1" tooltip="Consultant/Contractor Ledger Instructions"/>
          <a:extLst>
            <a:ext uri="{FF2B5EF4-FFF2-40B4-BE49-F238E27FC236}">
              <a16:creationId xmlns:a16="http://schemas.microsoft.com/office/drawing/2014/main" id="{00000000-0008-0000-0D00-00006A000000}"/>
            </a:ext>
          </a:extLst>
        </xdr:cNvPr>
        <xdr:cNvSpPr>
          <a:spLocks noChangeArrowheads="1"/>
        </xdr:cNvSpPr>
      </xdr:nvSpPr>
      <xdr:spPr bwMode="auto">
        <a:xfrm>
          <a:off x="27220" y="13610"/>
          <a:ext cx="182880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29308</xdr:colOff>
      <xdr:row>0</xdr:row>
      <xdr:rowOff>14654</xdr:rowOff>
    </xdr:from>
    <xdr:to>
      <xdr:col>1</xdr:col>
      <xdr:colOff>641839</xdr:colOff>
      <xdr:row>0</xdr:row>
      <xdr:rowOff>380414</xdr:rowOff>
    </xdr:to>
    <xdr:sp macro="" textlink="">
      <xdr:nvSpPr>
        <xdr:cNvPr id="2" name="Goto Instructions tab" descr="Hyperlink - Switches from current worksheet to the Personnel section of the Instructions worksheet.">
          <a:hlinkClick xmlns:r="http://schemas.openxmlformats.org/officeDocument/2006/relationships" r:id="rId1" tooltip="Personnel Ledger Instructions"/>
          <a:extLst>
            <a:ext uri="{FF2B5EF4-FFF2-40B4-BE49-F238E27FC236}">
              <a16:creationId xmlns:a16="http://schemas.microsoft.com/office/drawing/2014/main" id="{00000000-0008-0000-0E00-000002000000}"/>
            </a:ext>
          </a:extLst>
        </xdr:cNvPr>
        <xdr:cNvSpPr>
          <a:spLocks noChangeArrowheads="1"/>
        </xdr:cNvSpPr>
      </xdr:nvSpPr>
      <xdr:spPr bwMode="auto">
        <a:xfrm>
          <a:off x="29308" y="14654"/>
          <a:ext cx="1828800" cy="365760"/>
        </a:xfrm>
        <a:prstGeom prst="rect">
          <a:avLst/>
        </a:prstGeom>
        <a:solidFill>
          <a:schemeClr val="bg2">
            <a:lumMod val="9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2025539</xdr:colOff>
      <xdr:row>7</xdr:row>
      <xdr:rowOff>157692</xdr:rowOff>
    </xdr:from>
    <xdr:to>
      <xdr:col>4</xdr:col>
      <xdr:colOff>1239506</xdr:colOff>
      <xdr:row>8</xdr:row>
      <xdr:rowOff>387321</xdr:rowOff>
    </xdr:to>
    <xdr:grpSp>
      <xdr:nvGrpSpPr>
        <xdr:cNvPr id="4" name="Group 3" descr="Group of Macro Buttons - allows for adding and deleting table rows." title="Macro Group">
          <a:extLst>
            <a:ext uri="{FF2B5EF4-FFF2-40B4-BE49-F238E27FC236}">
              <a16:creationId xmlns:a16="http://schemas.microsoft.com/office/drawing/2014/main" id="{00000000-0008-0000-0F00-000004000000}"/>
            </a:ext>
          </a:extLst>
        </xdr:cNvPr>
        <xdr:cNvGrpSpPr/>
      </xdr:nvGrpSpPr>
      <xdr:grpSpPr>
        <a:xfrm>
          <a:off x="6099308" y="2267846"/>
          <a:ext cx="3566160" cy="537360"/>
          <a:chOff x="5338533" y="2807307"/>
          <a:chExt cx="4002837" cy="509485"/>
        </a:xfrm>
        <a:solidFill>
          <a:srgbClr val="CCFF99"/>
        </a:solidFill>
      </xdr:grpSpPr>
      <xdr:sp macro="[0]!deleterows" textlink="">
        <xdr:nvSpPr>
          <xdr:cNvPr id="211" name="Rectangle 299" descr="Macro Button - Deletes selected rows inside the table.  The entire row of the highlighted cells will be deleted." title="Delete Row">
            <a:extLst>
              <a:ext uri="{FF2B5EF4-FFF2-40B4-BE49-F238E27FC236}">
                <a16:creationId xmlns:a16="http://schemas.microsoft.com/office/drawing/2014/main" id="{00000000-0008-0000-0F00-0000D3000000}"/>
              </a:ext>
            </a:extLst>
          </xdr:cNvPr>
          <xdr:cNvSpPr>
            <a:spLocks noChangeArrowheads="1"/>
          </xdr:cNvSpPr>
        </xdr:nvSpPr>
        <xdr:spPr bwMode="auto">
          <a:xfrm>
            <a:off x="7339650" y="2807307"/>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DELETE</a:t>
            </a:r>
          </a:p>
          <a:p>
            <a:pPr algn="ctr" rtl="0">
              <a:defRPr sz="1000"/>
            </a:pPr>
            <a:r>
              <a:rPr lang="en-US" sz="1400" b="0" i="0" strike="noStrike">
                <a:solidFill>
                  <a:srgbClr val="000000"/>
                </a:solidFill>
                <a:latin typeface="Century Gothic" panose="020B0502020202020204" pitchFamily="34" charset="0"/>
                <a:cs typeface="Tahoma"/>
              </a:rPr>
              <a:t>ROW</a:t>
            </a:r>
          </a:p>
        </xdr:txBody>
      </xdr:sp>
      <xdr:sp macro="[0]!addrow" textlink="">
        <xdr:nvSpPr>
          <xdr:cNvPr id="212" name="Rectangle 299" descr="Macro Button - Adds a row inside the table.  A prompt will ask you to choose a cell.  After a selection has been made, a new row will be added below the selection." title="Add Row">
            <a:extLst>
              <a:ext uri="{FF2B5EF4-FFF2-40B4-BE49-F238E27FC236}">
                <a16:creationId xmlns:a16="http://schemas.microsoft.com/office/drawing/2014/main" id="{00000000-0008-0000-0F00-0000D4000000}"/>
              </a:ext>
            </a:extLst>
          </xdr:cNvPr>
          <xdr:cNvSpPr>
            <a:spLocks noChangeArrowheads="1"/>
          </xdr:cNvSpPr>
        </xdr:nvSpPr>
        <xdr:spPr bwMode="auto">
          <a:xfrm>
            <a:off x="5338533"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baseline="0">
                <a:solidFill>
                  <a:srgbClr val="000000"/>
                </a:solidFill>
                <a:latin typeface="Century Gothic" panose="020B0502020202020204" pitchFamily="34" charset="0"/>
                <a:cs typeface="Tahoma"/>
              </a:rPr>
              <a:t>ADD</a:t>
            </a:r>
          </a:p>
          <a:p>
            <a:pPr algn="ctr" rtl="0">
              <a:defRPr sz="1000"/>
            </a:pPr>
            <a:r>
              <a:rPr lang="en-US" sz="1400" b="0" i="0" strike="noStrike" baseline="0">
                <a:solidFill>
                  <a:srgbClr val="000000"/>
                </a:solidFill>
                <a:latin typeface="Century Gothic" panose="020B0502020202020204" pitchFamily="34" charset="0"/>
                <a:cs typeface="Tahoma"/>
              </a:rPr>
              <a:t>ROW</a:t>
            </a:r>
          </a:p>
        </xdr:txBody>
      </xdr:sp>
    </xdr:grpSp>
    <xdr:clientData fPrintsWithSheet="0"/>
  </xdr:twoCellAnchor>
  <xdr:twoCellAnchor editAs="oneCell">
    <xdr:from>
      <xdr:col>6</xdr:col>
      <xdr:colOff>814749</xdr:colOff>
      <xdr:row>7</xdr:row>
      <xdr:rowOff>157694</xdr:rowOff>
    </xdr:from>
    <xdr:to>
      <xdr:col>8</xdr:col>
      <xdr:colOff>907947</xdr:colOff>
      <xdr:row>8</xdr:row>
      <xdr:rowOff>387323</xdr:rowOff>
    </xdr:to>
    <xdr:grpSp>
      <xdr:nvGrpSpPr>
        <xdr:cNvPr id="3" name="Group 2" descr="Group of Macro Buttons - needed for new requests." title="Macro Group -  New Request">
          <a:extLst>
            <a:ext uri="{FF2B5EF4-FFF2-40B4-BE49-F238E27FC236}">
              <a16:creationId xmlns:a16="http://schemas.microsoft.com/office/drawing/2014/main" id="{00000000-0008-0000-0F00-000003000000}"/>
            </a:ext>
          </a:extLst>
        </xdr:cNvPr>
        <xdr:cNvGrpSpPr/>
      </xdr:nvGrpSpPr>
      <xdr:grpSpPr>
        <a:xfrm>
          <a:off x="11863749" y="2267848"/>
          <a:ext cx="3566160" cy="537360"/>
          <a:chOff x="12277649" y="2807308"/>
          <a:chExt cx="4005875" cy="509484"/>
        </a:xfrm>
        <a:solidFill>
          <a:srgbClr val="CCFF99"/>
        </a:solidFill>
      </xdr:grpSpPr>
      <xdr:sp macro="[0]!NewRequest_Match" textlink="">
        <xdr:nvSpPr>
          <xdr:cNvPr id="210" name="Rectangle 298" descr="Macro Button - Macro Button - Used to create Cash Requests or Modifications. Duplicates the active worksheet for modification and reimbursement requests, placing it immediately after the original worksheet.  " title="New Request">
            <a:extLst>
              <a:ext uri="{FF2B5EF4-FFF2-40B4-BE49-F238E27FC236}">
                <a16:creationId xmlns:a16="http://schemas.microsoft.com/office/drawing/2014/main" id="{00000000-0008-0000-0F00-0000D2000000}"/>
              </a:ext>
            </a:extLst>
          </xdr:cNvPr>
          <xdr:cNvSpPr>
            <a:spLocks noChangeArrowheads="1"/>
          </xdr:cNvSpPr>
        </xdr:nvSpPr>
        <xdr:spPr bwMode="auto">
          <a:xfrm>
            <a:off x="12277649"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NEW</a:t>
            </a:r>
          </a:p>
          <a:p>
            <a:pPr algn="ctr" rtl="0">
              <a:defRPr sz="1000"/>
            </a:pPr>
            <a:r>
              <a:rPr lang="en-US" sz="1400" b="0" i="0" strike="noStrike">
                <a:solidFill>
                  <a:srgbClr val="000000"/>
                </a:solidFill>
                <a:latin typeface="Century Gothic" panose="020B0502020202020204" pitchFamily="34" charset="0"/>
                <a:cs typeface="Tahoma"/>
              </a:rPr>
              <a:t>REQUEST</a:t>
            </a:r>
          </a:p>
        </xdr:txBody>
      </xdr:sp>
      <xdr:sp macro="[0]!NewMod_Ledgers" textlink="">
        <xdr:nvSpPr>
          <xdr:cNvPr id="213" name="Rectangle 304" descr="Macro Button - Used to indicate a modification for a selected project." title="New Mod Item">
            <a:extLst>
              <a:ext uri="{FF2B5EF4-FFF2-40B4-BE49-F238E27FC236}">
                <a16:creationId xmlns:a16="http://schemas.microsoft.com/office/drawing/2014/main" id="{00000000-0008-0000-0F00-0000D5000000}"/>
              </a:ext>
            </a:extLst>
          </xdr:cNvPr>
          <xdr:cNvSpPr>
            <a:spLocks noChangeArrowheads="1"/>
          </xdr:cNvSpPr>
        </xdr:nvSpPr>
        <xdr:spPr bwMode="auto">
          <a:xfrm>
            <a:off x="14281804"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u="none" strike="noStrike" baseline="0">
                <a:solidFill>
                  <a:srgbClr val="000000"/>
                </a:solidFill>
                <a:latin typeface="Century Gothic" panose="020B0502020202020204" pitchFamily="34" charset="0"/>
                <a:cs typeface="Tahoma"/>
              </a:rPr>
              <a:t>NEW</a:t>
            </a:r>
          </a:p>
          <a:p>
            <a:pPr algn="ctr" rtl="0">
              <a:defRPr sz="1000"/>
            </a:pPr>
            <a:r>
              <a:rPr lang="en-US" sz="1400" b="0" i="0" u="none" strike="noStrike" baseline="0">
                <a:solidFill>
                  <a:srgbClr val="000000"/>
                </a:solidFill>
                <a:latin typeface="Century Gothic" panose="020B0502020202020204" pitchFamily="34" charset="0"/>
                <a:cs typeface="Tahoma"/>
              </a:rPr>
              <a:t>MOD ITEM</a:t>
            </a:r>
          </a:p>
        </xdr:txBody>
      </xdr:sp>
    </xdr:grpSp>
    <xdr:clientData fPrintsWithSheet="0"/>
  </xdr:twoCellAnchor>
  <xdr:twoCellAnchor editAs="oneCell">
    <xdr:from>
      <xdr:col>4</xdr:col>
      <xdr:colOff>1370187</xdr:colOff>
      <xdr:row>5</xdr:row>
      <xdr:rowOff>35374</xdr:rowOff>
    </xdr:from>
    <xdr:to>
      <xdr:col>6</xdr:col>
      <xdr:colOff>682991</xdr:colOff>
      <xdr:row>7</xdr:row>
      <xdr:rowOff>2384</xdr:rowOff>
    </xdr:to>
    <xdr:sp macro="[0]!FormulaReset_Match" textlink="">
      <xdr:nvSpPr>
        <xdr:cNvPr id="214" name="Rectangle 299" descr="Macro Button - Resets formulas in the table to the appropriate values in the appropriate cells.  The row height will also be adjusted to auto-fit the contents." title="Formula Reset">
          <a:extLst>
            <a:ext uri="{FF2B5EF4-FFF2-40B4-BE49-F238E27FC236}">
              <a16:creationId xmlns:a16="http://schemas.microsoft.com/office/drawing/2014/main" id="{00000000-0008-0000-0F00-0000D6000000}"/>
            </a:ext>
          </a:extLst>
        </xdr:cNvPr>
        <xdr:cNvSpPr>
          <a:spLocks noChangeArrowheads="1"/>
        </xdr:cNvSpPr>
      </xdr:nvSpPr>
      <xdr:spPr bwMode="auto">
        <a:xfrm>
          <a:off x="9796149" y="1969682"/>
          <a:ext cx="1935842" cy="582472"/>
        </a:xfrm>
        <a:prstGeom prst="rect">
          <a:avLst/>
        </a:prstGeom>
        <a:solidFill>
          <a:schemeClr val="accent2">
            <a:lumMod val="60000"/>
            <a:lumOff val="40000"/>
          </a:schemeClr>
        </a:solid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600" b="1" i="0" strike="noStrike" baseline="0">
              <a:solidFill>
                <a:sysClr val="windowText" lastClr="000000"/>
              </a:solidFill>
              <a:latin typeface="Century Gothic" panose="020B0502020202020204" pitchFamily="34" charset="0"/>
              <a:cs typeface="Tahoma"/>
            </a:rPr>
            <a:t>FORMULA</a:t>
          </a:r>
        </a:p>
        <a:p>
          <a:pPr algn="ctr" rtl="0">
            <a:defRPr sz="1000"/>
          </a:pPr>
          <a:r>
            <a:rPr lang="en-US" sz="1600" b="1" i="0" strike="noStrike" baseline="0">
              <a:solidFill>
                <a:sysClr val="windowText" lastClr="000000"/>
              </a:solidFill>
              <a:latin typeface="Century Gothic" panose="020B0502020202020204" pitchFamily="34" charset="0"/>
              <a:cs typeface="Tahoma"/>
            </a:rPr>
            <a:t>RESET</a:t>
          </a:r>
        </a:p>
      </xdr:txBody>
    </xdr:sp>
    <xdr:clientData fPrintsWithSheet="0"/>
  </xdr:twoCellAnchor>
  <xdr:twoCellAnchor editAs="oneCell">
    <xdr:from>
      <xdr:col>0</xdr:col>
      <xdr:colOff>32169</xdr:colOff>
      <xdr:row>0</xdr:row>
      <xdr:rowOff>435</xdr:rowOff>
    </xdr:from>
    <xdr:to>
      <xdr:col>1</xdr:col>
      <xdr:colOff>996392</xdr:colOff>
      <xdr:row>0</xdr:row>
      <xdr:rowOff>375339</xdr:rowOff>
    </xdr:to>
    <xdr:sp macro="" textlink="">
      <xdr:nvSpPr>
        <xdr:cNvPr id="32" name="Instructions" descr="Hyperlink - Switches from current worksheet to Match Ledger section of the Instructions worksheet." title="Instructions">
          <a:hlinkClick xmlns:r="http://schemas.openxmlformats.org/officeDocument/2006/relationships" r:id="rId1" tooltip="Match Ledger Instructions"/>
          <a:extLst>
            <a:ext uri="{FF2B5EF4-FFF2-40B4-BE49-F238E27FC236}">
              <a16:creationId xmlns:a16="http://schemas.microsoft.com/office/drawing/2014/main" id="{00000000-0008-0000-0F00-000020000000}"/>
            </a:ext>
          </a:extLst>
        </xdr:cNvPr>
        <xdr:cNvSpPr>
          <a:spLocks noChangeArrowheads="1"/>
        </xdr:cNvSpPr>
      </xdr:nvSpPr>
      <xdr:spPr bwMode="auto">
        <a:xfrm>
          <a:off x="32169" y="435"/>
          <a:ext cx="1828800" cy="374904"/>
        </a:xfrm>
        <a:prstGeom prst="rect">
          <a:avLst/>
        </a:prstGeom>
        <a:solidFill>
          <a:srgbClr val="CCFF99"/>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9</xdr:col>
      <xdr:colOff>923150</xdr:colOff>
      <xdr:row>2</xdr:row>
      <xdr:rowOff>117226</xdr:rowOff>
    </xdr:from>
    <xdr:to>
      <xdr:col>10</xdr:col>
      <xdr:colOff>1054448</xdr:colOff>
      <xdr:row>8</xdr:row>
      <xdr:rowOff>386856</xdr:rowOff>
    </xdr:to>
    <xdr:grpSp>
      <xdr:nvGrpSpPr>
        <xdr:cNvPr id="41" name="Group 144" descr="Group of macro buttons that populate the ledger type fields." title="Macro Group - Ledger Type">
          <a:extLst>
            <a:ext uri="{FF2B5EF4-FFF2-40B4-BE49-F238E27FC236}">
              <a16:creationId xmlns:a16="http://schemas.microsoft.com/office/drawing/2014/main" id="{00000000-0008-0000-0F00-000029000000}"/>
            </a:ext>
          </a:extLst>
        </xdr:cNvPr>
        <xdr:cNvGrpSpPr>
          <a:grpSpLocks/>
        </xdr:cNvGrpSpPr>
      </xdr:nvGrpSpPr>
      <xdr:grpSpPr bwMode="auto">
        <a:xfrm>
          <a:off x="16822573" y="747341"/>
          <a:ext cx="1508760" cy="2057400"/>
          <a:chOff x="11195410" y="1274933"/>
          <a:chExt cx="1283703" cy="2281928"/>
        </a:xfrm>
        <a:solidFill>
          <a:srgbClr val="CCFF99"/>
        </a:solidFill>
      </xdr:grpSpPr>
      <xdr:sp macro="[0]!Ledger_Type_Initial_Application" textlink="">
        <xdr:nvSpPr>
          <xdr:cNvPr id="42" name="Rectangle 293" descr="Populates the Ledger Type field with &quot;Initial Application&quot; and the Date field with today's date. " title="Initial Application">
            <a:extLst>
              <a:ext uri="{FF2B5EF4-FFF2-40B4-BE49-F238E27FC236}">
                <a16:creationId xmlns:a16="http://schemas.microsoft.com/office/drawing/2014/main" id="{00000000-0008-0000-0F00-00002A000000}"/>
              </a:ext>
            </a:extLst>
          </xdr:cNvPr>
          <xdr:cNvSpPr>
            <a:spLocks noChangeArrowheads="1"/>
          </xdr:cNvSpPr>
        </xdr:nvSpPr>
        <xdr:spPr bwMode="auto">
          <a:xfrm>
            <a:off x="11195413" y="1274933"/>
            <a:ext cx="1283700" cy="578763"/>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INITIAL</a:t>
            </a:r>
          </a:p>
          <a:p>
            <a:pPr algn="ctr" rtl="0">
              <a:defRPr sz="1000"/>
            </a:pPr>
            <a:r>
              <a:rPr lang="en-US" sz="1300" b="0" i="0" strike="noStrike">
                <a:solidFill>
                  <a:srgbClr val="000000"/>
                </a:solidFill>
                <a:latin typeface="Century Gothic" panose="020B0502020202020204" pitchFamily="34" charset="0"/>
                <a:cs typeface="Tahoma"/>
              </a:rPr>
              <a:t>APPLICATION</a:t>
            </a:r>
          </a:p>
        </xdr:txBody>
      </xdr:sp>
      <xdr:sp macro="[0]!Ledger_Type_Advance" textlink="">
        <xdr:nvSpPr>
          <xdr:cNvPr id="43" name="Rectangle 294" descr="Populates the Ledger Type field with &quot;Advance&quot; and the Date field with today's date." title="Advance">
            <a:extLst>
              <a:ext uri="{FF2B5EF4-FFF2-40B4-BE49-F238E27FC236}">
                <a16:creationId xmlns:a16="http://schemas.microsoft.com/office/drawing/2014/main" id="{00000000-0008-0000-0F00-00002B000000}"/>
              </a:ext>
            </a:extLst>
          </xdr:cNvPr>
          <xdr:cNvSpPr>
            <a:spLocks noChangeArrowheads="1"/>
          </xdr:cNvSpPr>
        </xdr:nvSpPr>
        <xdr:spPr bwMode="auto">
          <a:xfrm>
            <a:off x="11195410" y="1837506"/>
            <a:ext cx="1283700" cy="577976"/>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ADVANCE</a:t>
            </a:r>
          </a:p>
        </xdr:txBody>
      </xdr:sp>
      <xdr:sp macro="[0]!Ledger_Type_Reimbursement_Request" textlink="">
        <xdr:nvSpPr>
          <xdr:cNvPr id="44" name="Rectangle 295" descr="Populates the Ledger Type field with &quot;Reimbursement Request&quot; and the Date field with today's date.  A new &quot;Request #&quot; field will be appear. " title="Reimbursement Request">
            <a:extLst>
              <a:ext uri="{FF2B5EF4-FFF2-40B4-BE49-F238E27FC236}">
                <a16:creationId xmlns:a16="http://schemas.microsoft.com/office/drawing/2014/main" id="{00000000-0008-0000-0F00-00002C000000}"/>
              </a:ext>
            </a:extLst>
          </xdr:cNvPr>
          <xdr:cNvSpPr>
            <a:spLocks noChangeArrowheads="1"/>
          </xdr:cNvSpPr>
        </xdr:nvSpPr>
        <xdr:spPr bwMode="auto">
          <a:xfrm>
            <a:off x="11195413" y="2415480"/>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REIMBURSEMENT</a:t>
            </a:r>
          </a:p>
          <a:p>
            <a:pPr algn="ctr" rtl="0">
              <a:defRPr sz="1000"/>
            </a:pPr>
            <a:r>
              <a:rPr lang="en-US" sz="1300" b="0" i="0" strike="noStrike">
                <a:solidFill>
                  <a:srgbClr val="000000"/>
                </a:solidFill>
                <a:latin typeface="Century Gothic" panose="020B0502020202020204" pitchFamily="34" charset="0"/>
                <a:cs typeface="Tahoma"/>
              </a:rPr>
              <a:t>REQUEST</a:t>
            </a:r>
          </a:p>
        </xdr:txBody>
      </xdr:sp>
      <xdr:sp macro="[0]!Ledger_Type_Modification" textlink="">
        <xdr:nvSpPr>
          <xdr:cNvPr id="45" name="Rectangle 295" descr="Populates the Ledger Type field with &quot;Modification&quot; and the Date field with today's date.  A new &quot;Request #&quot; field will be appear. " title="Modification">
            <a:extLst>
              <a:ext uri="{FF2B5EF4-FFF2-40B4-BE49-F238E27FC236}">
                <a16:creationId xmlns:a16="http://schemas.microsoft.com/office/drawing/2014/main" id="{00000000-0008-0000-0F00-00002D000000}"/>
              </a:ext>
            </a:extLst>
          </xdr:cNvPr>
          <xdr:cNvSpPr>
            <a:spLocks noChangeArrowheads="1"/>
          </xdr:cNvSpPr>
        </xdr:nvSpPr>
        <xdr:spPr bwMode="auto">
          <a:xfrm>
            <a:off x="11195413" y="2987530"/>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MODIFICATION</a:t>
            </a:r>
          </a:p>
        </xdr:txBody>
      </xdr:sp>
    </xdr:grpSp>
    <xdr:clientData fPrintsWithSheet="0"/>
  </xdr:twoCellAnchor>
  <xdr:twoCellAnchor>
    <xdr:from>
      <xdr:col>0</xdr:col>
      <xdr:colOff>3152</xdr:colOff>
      <xdr:row>7</xdr:row>
      <xdr:rowOff>137909</xdr:rowOff>
    </xdr:from>
    <xdr:to>
      <xdr:col>3</xdr:col>
      <xdr:colOff>246506</xdr:colOff>
      <xdr:row>8</xdr:row>
      <xdr:rowOff>378819</xdr:rowOff>
    </xdr:to>
    <xdr:grpSp>
      <xdr:nvGrpSpPr>
        <xdr:cNvPr id="46" name="Group 45" descr="Group of macro buttons that can change the font.  Used to manually change colors of text to indicate modification items." title="Macro Group -  Font Changes">
          <a:extLst>
            <a:ext uri="{FF2B5EF4-FFF2-40B4-BE49-F238E27FC236}">
              <a16:creationId xmlns:a16="http://schemas.microsoft.com/office/drawing/2014/main" id="{00000000-0008-0000-0F00-00002E000000}"/>
            </a:ext>
          </a:extLst>
        </xdr:cNvPr>
        <xdr:cNvGrpSpPr/>
      </xdr:nvGrpSpPr>
      <xdr:grpSpPr>
        <a:xfrm>
          <a:off x="3152" y="2248063"/>
          <a:ext cx="4317123" cy="548641"/>
          <a:chOff x="4082" y="2825842"/>
          <a:chExt cx="4317123" cy="548641"/>
        </a:xfrm>
      </xdr:grpSpPr>
      <xdr:sp macro="[0]!Ledgers_FontColor_Row_Black" textlink="">
        <xdr:nvSpPr>
          <xdr:cNvPr id="47" name="Rectangle 27" descr="Macro Button - changes the font color of the entire rows of the selected cells to black." title="Black Font (Row)">
            <a:extLst>
              <a:ext uri="{FF2B5EF4-FFF2-40B4-BE49-F238E27FC236}">
                <a16:creationId xmlns:a16="http://schemas.microsoft.com/office/drawing/2014/main" id="{00000000-0008-0000-0F00-00002F000000}"/>
              </a:ext>
            </a:extLst>
          </xdr:cNvPr>
          <xdr:cNvSpPr>
            <a:spLocks noChangeArrowheads="1"/>
          </xdr:cNvSpPr>
        </xdr:nvSpPr>
        <xdr:spPr bwMode="auto">
          <a:xfrm>
            <a:off x="4082" y="2825843"/>
            <a:ext cx="1500499" cy="548640"/>
          </a:xfrm>
          <a:prstGeom prst="rect">
            <a:avLst/>
          </a:prstGeom>
          <a:solidFill>
            <a:srgbClr val="00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cs typeface="Tahoma"/>
              </a:rPr>
              <a:t>BLACK</a:t>
            </a:r>
          </a:p>
          <a:p>
            <a:pPr algn="ctr" rtl="0">
              <a:defRPr sz="1000"/>
            </a:pPr>
            <a:r>
              <a:rPr lang="en-US" sz="1400" b="1" i="0" u="none" strike="noStrike" baseline="0">
                <a:solidFill>
                  <a:schemeClr val="bg1"/>
                </a:solidFill>
                <a:latin typeface="Century Gothic" panose="020B0502020202020204" pitchFamily="34" charset="0"/>
                <a:cs typeface="Tahoma"/>
              </a:rPr>
              <a:t>FONT</a:t>
            </a:r>
          </a:p>
        </xdr:txBody>
      </xdr:sp>
      <xdr:sp macro="[0]!Ledgers_FontColor_Row_Blue" textlink="">
        <xdr:nvSpPr>
          <xdr:cNvPr id="48" name="Rectangle 83" descr="Macro Button - Changes the font color of the entire row of the selected cell to blue.  This indicates the new version of the modified item in a Modification Request." title="Blue Font (Row)">
            <a:extLst>
              <a:ext uri="{FF2B5EF4-FFF2-40B4-BE49-F238E27FC236}">
                <a16:creationId xmlns:a16="http://schemas.microsoft.com/office/drawing/2014/main" id="{00000000-0008-0000-0F00-000030000000}"/>
              </a:ext>
            </a:extLst>
          </xdr:cNvPr>
          <xdr:cNvSpPr>
            <a:spLocks noChangeArrowheads="1"/>
          </xdr:cNvSpPr>
        </xdr:nvSpPr>
        <xdr:spPr bwMode="auto">
          <a:xfrm>
            <a:off x="2875026" y="2825843"/>
            <a:ext cx="1446179" cy="548640"/>
          </a:xfrm>
          <a:prstGeom prst="rect">
            <a:avLst/>
          </a:prstGeom>
          <a:solidFill>
            <a:srgbClr val="0000FF"/>
          </a:solidFill>
          <a:ln w="19050">
            <a:solidFill>
              <a:sysClr val="windowText" lastClr="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BLUE</a:t>
            </a:r>
            <a:endParaRPr lang="en-US" sz="1200" b="1" i="0" u="none" strike="noStrike" baseline="0">
              <a:solidFill>
                <a:schemeClr val="bg1"/>
              </a:solidFill>
              <a:latin typeface="Century Gothic" panose="020B0502020202020204" pitchFamily="34" charset="0"/>
              <a:ea typeface="Tahoma" pitchFamily="34" charset="0"/>
              <a:cs typeface="Tahoma" pitchFamily="34" charset="0"/>
            </a:endParaRPr>
          </a:p>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FONT</a:t>
            </a:r>
            <a:endParaRPr lang="en-US" sz="1200" b="1" i="0" u="none" strike="noStrike" baseline="0">
              <a:solidFill>
                <a:schemeClr val="bg1"/>
              </a:solidFill>
              <a:latin typeface="Century Gothic" panose="020B0502020202020204" pitchFamily="34" charset="0"/>
              <a:ea typeface="Tahoma" pitchFamily="34" charset="0"/>
              <a:cs typeface="Tahoma" pitchFamily="34" charset="0"/>
            </a:endParaRPr>
          </a:p>
        </xdr:txBody>
      </xdr:sp>
      <xdr:sp macro="[0]!Ledgers_FontColor_Row_RedStrikethrough" textlink="">
        <xdr:nvSpPr>
          <xdr:cNvPr id="49" name="Rectangle 84" descr="Macro Button - Changes the font color of the entire row of the selected cell to red.  A red strikethrough is placed through the text.  This indicates the former version of a modified item in a Modification Request." title="Red Strikethru (Row)">
            <a:extLst>
              <a:ext uri="{FF2B5EF4-FFF2-40B4-BE49-F238E27FC236}">
                <a16:creationId xmlns:a16="http://schemas.microsoft.com/office/drawing/2014/main" id="{00000000-0008-0000-0F00-000031000000}"/>
              </a:ext>
            </a:extLst>
          </xdr:cNvPr>
          <xdr:cNvSpPr>
            <a:spLocks noChangeArrowheads="1"/>
          </xdr:cNvSpPr>
        </xdr:nvSpPr>
        <xdr:spPr bwMode="auto">
          <a:xfrm>
            <a:off x="1445273" y="2825842"/>
            <a:ext cx="1446179" cy="548640"/>
          </a:xfrm>
          <a:prstGeom prst="rect">
            <a:avLst/>
          </a:prstGeom>
          <a:solidFill>
            <a:srgbClr val="FF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RED STRIKETHROUGH</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27214</xdr:colOff>
      <xdr:row>0</xdr:row>
      <xdr:rowOff>0</xdr:rowOff>
    </xdr:from>
    <xdr:to>
      <xdr:col>1</xdr:col>
      <xdr:colOff>877388</xdr:colOff>
      <xdr:row>1</xdr:row>
      <xdr:rowOff>2585</xdr:rowOff>
    </xdr:to>
    <xdr:sp macro="" textlink="">
      <xdr:nvSpPr>
        <xdr:cNvPr id="2"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1000-000002000000}"/>
            </a:ext>
          </a:extLst>
        </xdr:cNvPr>
        <xdr:cNvSpPr>
          <a:spLocks noChangeArrowheads="1"/>
        </xdr:cNvSpPr>
      </xdr:nvSpPr>
      <xdr:spPr bwMode="auto">
        <a:xfrm>
          <a:off x="27214" y="0"/>
          <a:ext cx="1964599" cy="383585"/>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oneCellAnchor>
    <xdr:from>
      <xdr:col>0</xdr:col>
      <xdr:colOff>25400</xdr:colOff>
      <xdr:row>0</xdr:row>
      <xdr:rowOff>12700</xdr:rowOff>
    </xdr:from>
    <xdr:ext cx="1828800" cy="365760"/>
    <xdr:sp macro="" textlink="">
      <xdr:nvSpPr>
        <xdr:cNvPr id="2" name="Rectangle 63" descr="Hyperlink - Switches from current worksheet to Indirect Costs Summary section of the Instructions worksheet." title="Instructions">
          <a:hlinkClick xmlns:r="http://schemas.openxmlformats.org/officeDocument/2006/relationships" r:id="rId1" tooltip="Indirect Cost Summary Instructions"/>
          <a:extLst>
            <a:ext uri="{FF2B5EF4-FFF2-40B4-BE49-F238E27FC236}">
              <a16:creationId xmlns:a16="http://schemas.microsoft.com/office/drawing/2014/main" id="{00000000-0008-0000-1100-000002000000}"/>
            </a:ext>
          </a:extLst>
        </xdr:cNvPr>
        <xdr:cNvSpPr>
          <a:spLocks noChangeArrowheads="1"/>
        </xdr:cNvSpPr>
      </xdr:nvSpPr>
      <xdr:spPr bwMode="auto">
        <a:xfrm>
          <a:off x="25400" y="12700"/>
          <a:ext cx="182880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5:B8" totalsRowShown="0" headerRowDxfId="644" dataDxfId="642" headerRowBorderDxfId="643" tableBorderDxfId="641" totalsRowBorderDxfId="640">
  <autoFilter ref="A5:B8" xr:uid="{00000000-0009-0000-0100-000003000000}">
    <filterColumn colId="0" hiddenButton="1"/>
    <filterColumn colId="1" hiddenButton="1"/>
  </autoFilter>
  <tableColumns count="2">
    <tableColumn id="1" xr3:uid="{00000000-0010-0000-0000-000001000000}" name="Version" dataDxfId="639"/>
    <tableColumn id="2" xr3:uid="{00000000-0010-0000-0000-000002000000}" name="Instructions" dataDxfId="638"/>
  </tableColumns>
  <tableStyleInfo name="Back to School Checklist" showFirstColumn="0" showLastColumn="0" showRowStripes="1" showColumnStripes="0"/>
  <extLst>
    <ext xmlns:x14="http://schemas.microsoft.com/office/spreadsheetml/2009/9/main" uri="{504A1905-F514-4f6f-8877-14C23A59335A}">
      <x14:table altText="Instructions to Enable Macros" altTextSummary="This table describes how to enable the use of macros for the different versions of MS Exc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5" displayName="Table15" ref="A10:B25" totalsRowShown="0" headerRowDxfId="637" headerRowBorderDxfId="636" tableBorderDxfId="635" totalsRowBorderDxfId="634">
  <autoFilter ref="A10:B25" xr:uid="{00000000-0009-0000-0100-00000F000000}">
    <filterColumn colId="0" hiddenButton="1"/>
    <filterColumn colId="1" hiddenButton="1"/>
  </autoFilter>
  <tableColumns count="2">
    <tableColumn id="1" xr3:uid="{00000000-0010-0000-0100-000001000000}" name="Button" dataDxfId="633"/>
    <tableColumn id="2" xr3:uid="{00000000-0010-0000-0100-000002000000}" name="Function" dataDxfId="632"/>
  </tableColumns>
  <tableStyleInfo name="Back to School Checklist" showFirstColumn="0" showLastColumn="0" showRowStripes="1" showColumnStripes="0"/>
  <extLst>
    <ext xmlns:x14="http://schemas.microsoft.com/office/spreadsheetml/2009/9/main" uri="{504A1905-F514-4f6f-8877-14C23A59335A}">
      <x14:table altText="What the Macro Buttons Do" altTextSummary="This table describes the function of each of the macro buttons found throughout this workbook."/>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16" displayName="Table16" ref="A34:B48" totalsRowShown="0" headerRowDxfId="631" dataDxfId="629" headerRowBorderDxfId="630" tableBorderDxfId="628" totalsRowBorderDxfId="627">
  <autoFilter ref="A34:B48" xr:uid="{00000000-0009-0000-0100-000010000000}">
    <filterColumn colId="0" hiddenButton="1"/>
    <filterColumn colId="1" hiddenButton="1"/>
  </autoFilter>
  <tableColumns count="2">
    <tableColumn id="1" xr3:uid="{00000000-0010-0000-0200-000001000000}" name="Form Field" dataDxfId="626"/>
    <tableColumn id="2" xr3:uid="{00000000-0010-0000-0200-000002000000}" name="Instructions" dataDxfId="625"/>
  </tableColumns>
  <tableStyleInfo name="Back to School Checklist" showFirstColumn="0" showLastColumn="0" showRowStripes="1" showColumnStripes="0"/>
  <extLst>
    <ext xmlns:x14="http://schemas.microsoft.com/office/spreadsheetml/2009/9/main" uri="{504A1905-F514-4f6f-8877-14C23A59335A}">
      <x14:table altText="Grant Subaward Face Sheet" altTextSummary="This table describes how to fill out the Grant Subaward Face Sheet.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9" displayName="Table19" ref="A54:B73" totalsRowShown="0" headerRowDxfId="624" headerRowBorderDxfId="623" tableBorderDxfId="622" totalsRowBorderDxfId="621">
  <autoFilter ref="A54:B73" xr:uid="{00000000-0009-0000-0100-000013000000}">
    <filterColumn colId="0" hiddenButton="1"/>
    <filterColumn colId="1" hiddenButton="1"/>
  </autoFilter>
  <tableColumns count="2">
    <tableColumn id="1" xr3:uid="{00000000-0010-0000-0300-000001000000}" name="Ledger Column Name" dataDxfId="620"/>
    <tableColumn id="2" xr3:uid="{00000000-0010-0000-0300-000002000000}" name="Instructions" dataDxfId="619"/>
  </tableColumns>
  <tableStyleInfo name="Table Style 1" showFirstColumn="0" showLastColumn="0" showRowStripes="1" showColumnStripes="0"/>
  <extLst>
    <ext xmlns:x14="http://schemas.microsoft.com/office/spreadsheetml/2009/9/main" uri="{504A1905-F514-4f6f-8877-14C23A59335A}">
      <x14:table altText="Project Ledger Table" altTextSummary="This table describes the column headers for the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20" displayName="Table20" ref="A77:B92" totalsRowShown="0" headerRowDxfId="618" dataDxfId="616" headerRowBorderDxfId="617" tableBorderDxfId="615" totalsRowBorderDxfId="614">
  <autoFilter ref="A77:B92" xr:uid="{00000000-0009-0000-0100-000014000000}">
    <filterColumn colId="0" hiddenButton="1"/>
    <filterColumn colId="1" hiddenButton="1"/>
  </autoFilter>
  <tableColumns count="2">
    <tableColumn id="1" xr3:uid="{00000000-0010-0000-0400-000001000000}" name="Ledger Column Name" dataDxfId="613"/>
    <tableColumn id="2" xr3:uid="{00000000-0010-0000-0400-000002000000}" name="Instructions" dataDxfId="612"/>
  </tableColumns>
  <tableStyleInfo name="Table Style 1" showFirstColumn="0" showLastColumn="0" showRowStripes="1" showColumnStripes="0"/>
  <extLst>
    <ext xmlns:x14="http://schemas.microsoft.com/office/spreadsheetml/2009/9/main" uri="{504A1905-F514-4f6f-8877-14C23A59335A}">
      <x14:table altText="Planning Ledger" altTextSummary="This table describes the column headers for the Planning Ledger."/>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21" displayName="Table21" ref="A115:B138" totalsRowShown="0" headerRowDxfId="611" headerRowBorderDxfId="610" tableBorderDxfId="609" totalsRowBorderDxfId="608">
  <autoFilter ref="A115:B138" xr:uid="{00000000-0009-0000-0100-000015000000}">
    <filterColumn colId="0" hiddenButton="1"/>
    <filterColumn colId="1" hiddenButton="1"/>
  </autoFilter>
  <tableColumns count="2">
    <tableColumn id="1" xr3:uid="{00000000-0010-0000-0500-000001000000}" name="Ledger Column Name" dataDxfId="607"/>
    <tableColumn id="2" xr3:uid="{00000000-0010-0000-0500-000002000000}" name="Instructions" dataDxfId="606"/>
  </tableColumns>
  <tableStyleInfo name="Table Style 1" showFirstColumn="0" showLastColumn="0" showRowStripes="1" showColumnStripes="0"/>
  <extLst>
    <ext xmlns:x14="http://schemas.microsoft.com/office/spreadsheetml/2009/9/main" uri="{504A1905-F514-4f6f-8877-14C23A59335A}">
      <x14:table altText="Equipment Ledger" altTextSummary="This table describes the column headers of the Equipment Ledger."/>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142:B162" totalsRowShown="0" headerRowDxfId="605" dataDxfId="603" headerRowBorderDxfId="604" tableBorderDxfId="602" totalsRowBorderDxfId="601">
  <autoFilter ref="A142:B162" xr:uid="{00000000-0009-0000-0100-000016000000}">
    <filterColumn colId="0" hiddenButton="1"/>
    <filterColumn colId="1" hiddenButton="1"/>
  </autoFilter>
  <tableColumns count="2">
    <tableColumn id="1" xr3:uid="{00000000-0010-0000-0600-000001000000}" name="Ledger Column Name" dataDxfId="600"/>
    <tableColumn id="2" xr3:uid="{00000000-0010-0000-0600-000002000000}" name="Instructions" dataDxfId="599"/>
  </tableColumns>
  <tableStyleInfo name="Table Style 1" showFirstColumn="0" showLastColumn="0" showRowStripes="1" showColumnStripes="0"/>
  <extLst>
    <ext xmlns:x14="http://schemas.microsoft.com/office/spreadsheetml/2009/9/main" uri="{504A1905-F514-4f6f-8877-14C23A59335A}">
      <x14:table altText="Training Ledger" altTextSummary="This table describes the column headers of the Training Ledge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7000000}" name="Table23" displayName="Table23" ref="A166:B186" totalsRowShown="0" headerRowDxfId="598" headerRowBorderDxfId="597" tableBorderDxfId="596" totalsRowBorderDxfId="595">
  <autoFilter ref="A166:B186" xr:uid="{00000000-0009-0000-0100-000017000000}">
    <filterColumn colId="0" hiddenButton="1"/>
    <filterColumn colId="1" hiddenButton="1"/>
  </autoFilter>
  <tableColumns count="2">
    <tableColumn id="1" xr3:uid="{00000000-0010-0000-0700-000001000000}" name="Ledger Column Name" dataDxfId="594"/>
    <tableColumn id="2" xr3:uid="{00000000-0010-0000-0700-000002000000}" name="Instructions" dataDxfId="593"/>
  </tableColumns>
  <tableStyleInfo name="Table Style 1" showFirstColumn="0" showLastColumn="0" showRowStripes="1" showColumnStripes="0"/>
  <extLst>
    <ext xmlns:x14="http://schemas.microsoft.com/office/spreadsheetml/2009/9/main" uri="{504A1905-F514-4f6f-8877-14C23A59335A}">
      <x14:table altText="Exercise Ledger" altTextSummary="This table describes the column headers of the Exercise Ledge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A190:B203" totalsRowShown="0" headerRowDxfId="592" headerRowBorderDxfId="591" tableBorderDxfId="590" totalsRowBorderDxfId="589">
  <autoFilter ref="A190:B203" xr:uid="{00000000-0009-0000-0100-000018000000}">
    <filterColumn colId="0" hiddenButton="1"/>
    <filterColumn colId="1" hiddenButton="1"/>
  </autoFilter>
  <tableColumns count="2">
    <tableColumn id="1" xr3:uid="{00000000-0010-0000-0800-000001000000}" name="Ledger Column Name" dataDxfId="588"/>
    <tableColumn id="2" xr3:uid="{00000000-0010-0000-0800-000002000000}" name="Instructions" dataDxfId="587"/>
  </tableColumns>
  <tableStyleInfo name="Table Style 1" showFirstColumn="0" showLastColumn="0" showRowStripes="1" showColumnStripes="0"/>
  <extLst>
    <ext xmlns:x14="http://schemas.microsoft.com/office/spreadsheetml/2009/9/main" uri="{504A1905-F514-4f6f-8877-14C23A59335A}">
      <x14:table altText="M&amp;A Ledger" altTextSummary="This table describes the column headers of the M&amp;A Ledger."/>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A207:B219" totalsRowShown="0" headerRowDxfId="586" headerRowBorderDxfId="585" tableBorderDxfId="584" totalsRowBorderDxfId="583">
  <autoFilter ref="A207:B219" xr:uid="{00000000-0009-0000-0100-000019000000}">
    <filterColumn colId="0" hiddenButton="1"/>
    <filterColumn colId="1" hiddenButton="1"/>
  </autoFilter>
  <tableColumns count="2">
    <tableColumn id="1" xr3:uid="{00000000-0010-0000-0900-000001000000}" name="Ledger Column Name" dataDxfId="582"/>
    <tableColumn id="2" xr3:uid="{00000000-0010-0000-0900-000002000000}" name="Instructions" dataDxfId="581"/>
  </tableColumns>
  <tableStyleInfo name="Table Style 1" showFirstColumn="0" showLastColumn="0" showRowStripes="1" showColumnStripes="0"/>
  <extLst>
    <ext xmlns:x14="http://schemas.microsoft.com/office/spreadsheetml/2009/9/main" uri="{504A1905-F514-4f6f-8877-14C23A59335A}">
      <x14:table altText="Indirect Cost Ledger" altTextSummary="This table describes the column headers for the Indirect Cost Ledge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A223:B237" totalsRowShown="0" headerRowDxfId="580" dataDxfId="578" headerRowBorderDxfId="579" tableBorderDxfId="577" totalsRowBorderDxfId="576">
  <autoFilter ref="A223:B237" xr:uid="{00000000-0009-0000-0100-00001A000000}">
    <filterColumn colId="0" hiddenButton="1"/>
    <filterColumn colId="1" hiddenButton="1"/>
  </autoFilter>
  <tableColumns count="2">
    <tableColumn id="1" xr3:uid="{00000000-0010-0000-0A00-000001000000}" name="Ledger Column Name" dataDxfId="575"/>
    <tableColumn id="2" xr3:uid="{00000000-0010-0000-0A00-000002000000}" name="Instructions" dataDxfId="574"/>
  </tableColumns>
  <tableStyleInfo name="Table Style 1" showFirstColumn="0" showLastColumn="0" showRowStripes="1" showColumnStripes="0"/>
  <extLst>
    <ext xmlns:x14="http://schemas.microsoft.com/office/spreadsheetml/2009/9/main" uri="{504A1905-F514-4f6f-8877-14C23A59335A}">
      <x14:table altText="Consultant/Contractor Ledger" altTextSummary="This table describes the column headers for the Consultant/Contractor Ledger."/>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28" displayName="Table28" ref="A257:B272" totalsRowShown="0" headerRowDxfId="573" headerRowBorderDxfId="572" tableBorderDxfId="571" totalsRowBorderDxfId="570">
  <autoFilter ref="A257:B272" xr:uid="{00000000-0009-0000-0100-00001C000000}">
    <filterColumn colId="0" hiddenButton="1"/>
    <filterColumn colId="1" hiddenButton="1"/>
  </autoFilter>
  <tableColumns count="2">
    <tableColumn id="1" xr3:uid="{00000000-0010-0000-0B00-000001000000}" name="Ledger Column Name" dataDxfId="569"/>
    <tableColumn id="2" xr3:uid="{00000000-0010-0000-0B00-000002000000}" name="Instructions" dataDxfId="568"/>
  </tableColumns>
  <tableStyleInfo name="Table Style 1" showFirstColumn="0" showLastColumn="0" showRowStripes="1" showColumnStripes="0"/>
  <extLst>
    <ext xmlns:x14="http://schemas.microsoft.com/office/spreadsheetml/2009/9/main" uri="{504A1905-F514-4f6f-8877-14C23A59335A}">
      <x14:table altText="Match Ledger Worksheet" altTextSummary="This table describes the column headers of the Match Ledge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276:B281" totalsRowShown="0" headerRowDxfId="567" headerRowBorderDxfId="566" tableBorderDxfId="565" totalsRowBorderDxfId="564">
  <autoFilter ref="A276:B281" xr:uid="{00000000-0009-0000-0100-00001E000000}">
    <filterColumn colId="0" hiddenButton="1"/>
    <filterColumn colId="1" hiddenButton="1"/>
  </autoFilter>
  <tableColumns count="2">
    <tableColumn id="1" xr3:uid="{00000000-0010-0000-0C00-000001000000}" name="Form Field" dataDxfId="563"/>
    <tableColumn id="2" xr3:uid="{00000000-0010-0000-0C00-000002000000}" name="Instructions" dataDxfId="562"/>
  </tableColumns>
  <tableStyleInfo name="Table Style 1" showFirstColumn="0" showLastColumn="0" showRowStripes="1" showColumnStripes="0"/>
  <extLst>
    <ext xmlns:x14="http://schemas.microsoft.com/office/spreadsheetml/2009/9/main" uri="{504A1905-F514-4f6f-8877-14C23A59335A}">
      <x14:table altText="Authorized Agent Form" altTextSummary="This table describes how to fill out the Authorized Agent Form."/>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Table2932" displayName="Table2932" ref="A285:B291" totalsRowShown="0" headerRowDxfId="561" headerRowBorderDxfId="560" tableBorderDxfId="559" totalsRowBorderDxfId="558">
  <autoFilter ref="A285:B291" xr:uid="{00000000-0009-0000-0100-00001F000000}">
    <filterColumn colId="0" hiddenButton="1"/>
    <filterColumn colId="1" hiddenButton="1"/>
  </autoFilter>
  <tableColumns count="2">
    <tableColumn id="1" xr3:uid="{00000000-0010-0000-0D00-000001000000}" name="Ledger Column Name" dataDxfId="557"/>
    <tableColumn id="2" xr3:uid="{00000000-0010-0000-0D00-000002000000}" name="Instructions" dataDxfId="556"/>
  </tableColumns>
  <tableStyleInfo name="Table Style 1" showFirstColumn="0" showLastColumn="0" showRowStripes="1" showColumnStripes="0"/>
  <extLst>
    <ext xmlns:x14="http://schemas.microsoft.com/office/spreadsheetml/2009/9/main" uri="{504A1905-F514-4f6f-8877-14C23A59335A}">
      <x14:table altText="ICR Summary Ledger" altTextSummary="This table describes the form fields and column headers of the Indirect Cost Rate (ICR) Summary Ledger."/>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 displayName="Table13" ref="A96:B111" totalsRowShown="0" headerRowDxfId="555" headerRowBorderDxfId="554" tableBorderDxfId="553" totalsRowBorderDxfId="552">
  <tableColumns count="2">
    <tableColumn id="1" xr3:uid="{00000000-0010-0000-0E00-000001000000}" name="Ledger Column Name" dataDxfId="551"/>
    <tableColumn id="2" xr3:uid="{00000000-0010-0000-0E00-000002000000}" name="Instructions" dataDxfId="550"/>
  </tableColumns>
  <tableStyleInfo name="Table Style 1" showFirstColumn="0" showLastColumn="0" showRowStripes="1" showColumnStripes="0"/>
  <extLst>
    <ext xmlns:x14="http://schemas.microsoft.com/office/spreadsheetml/2009/9/main" uri="{504A1905-F514-4f6f-8877-14C23A59335A}">
      <x14:table altText="Organization Ledger" altTextSummary="This table describes the column headers of the Organization Ledger."/>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Section13" displayName="TableSection13" ref="A241:B253" totalsRowShown="0" headerRowDxfId="549" dataDxfId="547" headerRowBorderDxfId="548" tableBorderDxfId="546" totalsRowBorderDxfId="545">
  <autoFilter ref="A241:B253" xr:uid="{00000000-0009-0000-0100-00000C000000}"/>
  <tableColumns count="2">
    <tableColumn id="1" xr3:uid="{00000000-0010-0000-0F00-000001000000}" name="Ledger Column Name" dataDxfId="544"/>
    <tableColumn id="2" xr3:uid="{00000000-0010-0000-0F00-000002000000}" name="Instructions" dataDxfId="543"/>
  </tableColumns>
  <tableStyleInfo name="Table Style 1" showFirstColumn="0" showLastColumn="0" showRowStripes="1" showColumnStripes="0"/>
  <extLst>
    <ext xmlns:x14="http://schemas.microsoft.com/office/spreadsheetml/2009/9/main" uri="{504A1905-F514-4f6f-8877-14C23A59335A}">
      <x14:table altTextSummary="This table describes the column headers for the Personnel Ledger."/>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able33" displayName="Table33" ref="A27:B30" totalsRowShown="0" headerRowDxfId="542" headerRowBorderDxfId="541" tableBorderDxfId="540" totalsRowBorderDxfId="539">
  <tableColumns count="2">
    <tableColumn id="1" xr3:uid="{00000000-0010-0000-1000-000001000000}" name="Keyboard Shortcut" dataDxfId="538"/>
    <tableColumn id="2" xr3:uid="{00000000-0010-0000-1000-000002000000}" name="Function" dataDxfId="537"/>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1000000}" name="Table35" displayName="Table35" ref="A17:B27" totalsRowShown="0" headerRowDxfId="536" headerRowBorderDxfId="535" tableBorderDxfId="534" totalsRowBorderDxfId="533">
  <tableColumns count="2">
    <tableColumn id="1" xr3:uid="{00000000-0010-0000-1100-000001000000}" name="IJ #" dataDxfId="532"/>
    <tableColumn id="2" xr3:uid="{00000000-0010-0000-1100-000002000000}" name="Description" dataDxfId="531"/>
  </tableColumns>
  <tableStyleInfo name="Table Style 1" showFirstColumn="0" showLastColumn="0" showRowStripes="1" showColumnStripes="0"/>
  <extLst>
    <ext xmlns:x14="http://schemas.microsoft.com/office/spreadsheetml/2009/9/main" uri="{504A1905-F514-4f6f-8877-14C23A59335A}">
      <x14:table altTextSummary="FY 2019 Investment Just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2000000}" name="Table3537" displayName="Table3537" ref="D3:E14" totalsRowShown="0" headerRowDxfId="530" headerRowBorderDxfId="529" tableBorderDxfId="528" totalsRowBorderDxfId="527">
  <tableColumns count="2">
    <tableColumn id="1" xr3:uid="{00000000-0010-0000-1200-000001000000}" name="Goal #" dataDxfId="526"/>
    <tableColumn id="2" xr3:uid="{00000000-0010-0000-1200-000002000000}" name="Description" dataDxfId="525"/>
  </tableColumns>
  <tableStyleInfo name="Table Style 1" showFirstColumn="0" showLastColumn="0" showRowStripes="1" showColumnStripes="0"/>
  <extLst>
    <ext xmlns:x14="http://schemas.microsoft.com/office/spreadsheetml/2009/9/main" uri="{504A1905-F514-4f6f-8877-14C23A59335A}">
      <x14:table altTextSummary="California Homeland Security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3000000}" name="Table353839" displayName="Table353839" ref="A45:B55" totalsRowShown="0" headerRowDxfId="524" headerRowBorderDxfId="523" tableBorderDxfId="522" totalsRowBorderDxfId="521">
  <tableColumns count="2">
    <tableColumn id="1" xr3:uid="{00000000-0010-0000-1300-000001000000}" name="IJ #" dataDxfId="520"/>
    <tableColumn id="2" xr3:uid="{00000000-0010-0000-1300-000002000000}" name="Description" dataDxfId="519"/>
  </tableColumns>
  <tableStyleInfo name="Table Style 1" showFirstColumn="0" showLastColumn="0" showRowStripes="1" showColumnStripes="0"/>
  <extLst>
    <ext xmlns:x14="http://schemas.microsoft.com/office/spreadsheetml/2009/9/main" uri="{504A1905-F514-4f6f-8877-14C23A59335A}">
      <x14:table altTextSummary="FY 2017 Investment Justifica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34" displayName="Table34" ref="A3:B13" totalsRowShown="0" headerRowDxfId="518" headerRowBorderDxfId="517" tableBorderDxfId="516" totalsRowBorderDxfId="515">
  <tableColumns count="2">
    <tableColumn id="1" xr3:uid="{00000000-0010-0000-1400-000001000000}" name="IJ #" dataDxfId="514"/>
    <tableColumn id="2" xr3:uid="{00000000-0010-0000-1400-000002000000}" name="Description" dataDxfId="513"/>
  </tableColumns>
  <tableStyleInfo name="Table Style 1" showFirstColumn="0" showLastColumn="0" showRowStripes="1" showColumnStripes="0"/>
  <extLst>
    <ext xmlns:x14="http://schemas.microsoft.com/office/spreadsheetml/2009/9/main" uri="{504A1905-F514-4f6f-8877-14C23A59335A}">
      <x14:table altTextSummary="FY 2020 Investment Justifica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5000000}" name="Table40" displayName="Table40" ref="A72:B80" totalsRowShown="0" headerRowDxfId="512" headerRowBorderDxfId="511" tableBorderDxfId="510" totalsRowBorderDxfId="509">
  <autoFilter ref="A72:B80" xr:uid="{00000000-0009-0000-0100-000028000000}"/>
  <tableColumns count="2">
    <tableColumn id="1" xr3:uid="{00000000-0010-0000-1500-000001000000}" name="IJ #" dataDxfId="508"/>
    <tableColumn id="2" xr3:uid="{00000000-0010-0000-1500-000002000000}" name="Description" dataDxfId="507"/>
  </tableColumns>
  <tableStyleInfo name="Table Style 1" showFirstColumn="0" showLastColumn="0" showRowStripes="1" showColumnStripes="0"/>
  <extLst>
    <ext xmlns:x14="http://schemas.microsoft.com/office/spreadsheetml/2009/9/main" uri="{504A1905-F514-4f6f-8877-14C23A59335A}">
      <x14:table altTextSummary="FY 2015 Investment Justifica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6000000}" name="Table35383940" displayName="Table35383940" ref="A59:B69" totalsRowShown="0" headerRowDxfId="506" headerRowBorderDxfId="505" tableBorderDxfId="504" totalsRowBorderDxfId="503">
  <tableColumns count="2">
    <tableColumn id="1" xr3:uid="{00000000-0010-0000-1600-000001000000}" name="IJ #" dataDxfId="502"/>
    <tableColumn id="2" xr3:uid="{00000000-0010-0000-1600-000002000000}" name="Description" dataDxfId="501"/>
  </tableColumns>
  <tableStyleInfo name="Table Style 1" showFirstColumn="0" showLastColumn="0" showRowStripes="1" showColumnStripes="0"/>
  <extLst>
    <ext xmlns:x14="http://schemas.microsoft.com/office/spreadsheetml/2009/9/main" uri="{504A1905-F514-4f6f-8877-14C23A59335A}">
      <x14:table altTextSummary="FY 2016 Investment Justifica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Table3538" displayName="Table3538" ref="A31:B41" totalsRowShown="0" headerRowDxfId="500" headerRowBorderDxfId="499" tableBorderDxfId="498" totalsRowBorderDxfId="497">
  <tableColumns count="2">
    <tableColumn id="1" xr3:uid="{00000000-0010-0000-1700-000001000000}" name="IJ #" dataDxfId="496"/>
    <tableColumn id="2" xr3:uid="{00000000-0010-0000-1700-000002000000}" name="Description" dataDxfId="495"/>
  </tableColumns>
  <tableStyleInfo name="Table Style 1" showFirstColumn="0" showLastColumn="0" showRowStripes="1" showColumnStripes="0"/>
  <extLst>
    <ext xmlns:x14="http://schemas.microsoft.com/office/spreadsheetml/2009/9/main" uri="{504A1905-F514-4f6f-8877-14C23A59335A}">
      <x14:table altTextSummary="FY 2018 Investment Justification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8000000}" name="Table17" displayName="Table17" ref="A8:F16" totalsRowShown="0" headerRowDxfId="487" dataDxfId="486" tableBorderDxfId="485">
  <autoFilter ref="A8:F16" xr:uid="{00000000-0009-0000-0100-000011000000}"/>
  <tableColumns count="6">
    <tableColumn id="1" xr3:uid="{00000000-0010-0000-1800-000001000000}" name="Position" dataDxfId="484"/>
    <tableColumn id="2" xr3:uid="{00000000-0010-0000-1800-000002000000}" name="Signature" dataDxfId="483"/>
    <tableColumn id="3" xr3:uid="{00000000-0010-0000-1800-000003000000}" name="Printed Name" dataDxfId="482"/>
    <tableColumn id="4" xr3:uid="{00000000-0010-0000-1800-000004000000}" name="Title" dataDxfId="481"/>
    <tableColumn id="5" xr3:uid="{00000000-0010-0000-1800-000005000000}" name="Phone" dataDxfId="480"/>
    <tableColumn id="6" xr3:uid="{00000000-0010-0000-1800-000006000000}" name="Email" dataDxfId="479"/>
  </tableColumns>
  <tableStyleInfo name="TableStyleLight16" showFirstColumn="0" showLastColumn="0" showRowStripes="1" showColumnStripes="0"/>
  <extLst>
    <ext xmlns:x14="http://schemas.microsoft.com/office/spreadsheetml/2009/9/main" uri="{504A1905-F514-4f6f-8877-14C23A59335A}">
      <x14:table altText="Authorized Body of 5" altTextSummary="Use this table to enter contact information of the Body of 5 for your organization.  Signatures will be required when the application is submitted"/>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le18" displayName="Table18" ref="A19:I28" totalsRowShown="0" headerRowDxfId="478" dataDxfId="477" tableBorderDxfId="476">
  <autoFilter ref="A19:I28" xr:uid="{00000000-0009-0000-0100-000012000000}"/>
  <tableColumns count="9">
    <tableColumn id="1" xr3:uid="{00000000-0010-0000-1900-000001000000}" name="Salutation" dataDxfId="475"/>
    <tableColumn id="2" xr3:uid="{00000000-0010-0000-1900-000002000000}" name="Authorized Agent's Name" dataDxfId="474"/>
    <tableColumn id="3" xr3:uid="{00000000-0010-0000-1900-000003000000}" name="Title" dataDxfId="473"/>
    <tableColumn id="4" xr3:uid="{00000000-0010-0000-1900-000004000000}" name="Mailing Address" dataDxfId="472"/>
    <tableColumn id="5" xr3:uid="{00000000-0010-0000-1900-000005000000}" name="City" dataDxfId="471"/>
    <tableColumn id="6" xr3:uid="{00000000-0010-0000-1900-000006000000}" name="State" dataDxfId="470"/>
    <tableColumn id="7" xr3:uid="{00000000-0010-0000-1900-000007000000}" name="Zip" dataDxfId="469"/>
    <tableColumn id="8" xr3:uid="{00000000-0010-0000-1900-000008000000}" name="Phone" dataDxfId="468"/>
    <tableColumn id="9" xr3:uid="{00000000-0010-0000-1900-000009000000}" name="Email" dataDxfId="467"/>
  </tableColumns>
  <tableStyleInfo name="TableStyleLight16" showFirstColumn="0" showLastColumn="0" showRowStripes="1" showColumnStripes="0"/>
  <extLst>
    <ext xmlns:x14="http://schemas.microsoft.com/office/spreadsheetml/2009/9/main" uri="{504A1905-F514-4f6f-8877-14C23A59335A}">
      <x14:table altText="Authorized Agents" altTextSummary="Use this table to enter contact information for Authorized Agent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A29:I37" totalsRowShown="0" headerRowDxfId="466" dataDxfId="465" tableBorderDxfId="464">
  <autoFilter ref="A29:I37" xr:uid="{00000000-0009-0000-0100-00001D000000}"/>
  <tableColumns count="9">
    <tableColumn id="1" xr3:uid="{00000000-0010-0000-1A00-000001000000}" name="Salutation" dataDxfId="463"/>
    <tableColumn id="2" xr3:uid="{00000000-0010-0000-1A00-000002000000}" name="Contact's Name" dataDxfId="462"/>
    <tableColumn id="3" xr3:uid="{00000000-0010-0000-1A00-000003000000}" name="Title" dataDxfId="461"/>
    <tableColumn id="4" xr3:uid="{00000000-0010-0000-1A00-000004000000}" name="Mailing Address" dataDxfId="460"/>
    <tableColumn id="5" xr3:uid="{00000000-0010-0000-1A00-000005000000}" name="City" dataDxfId="459"/>
    <tableColumn id="6" xr3:uid="{00000000-0010-0000-1A00-000006000000}" name="State" dataDxfId="458"/>
    <tableColumn id="7" xr3:uid="{00000000-0010-0000-1A00-000007000000}" name="Zip" dataDxfId="457"/>
    <tableColumn id="8" xr3:uid="{00000000-0010-0000-1A00-000008000000}" name="Phone" dataDxfId="456"/>
    <tableColumn id="9" xr3:uid="{00000000-0010-0000-1A00-000009000000}" name="Email" dataDxfId="455"/>
  </tableColumns>
  <tableStyleInfo name="TableStyleLight16" showFirstColumn="0" showLastColumn="0" showRowStripes="1" showColumnStripes="0"/>
  <extLst>
    <ext xmlns:x14="http://schemas.microsoft.com/office/spreadsheetml/2009/9/main" uri="{504A1905-F514-4f6f-8877-14C23A59335A}">
      <x14:table altText="Additional Contacts" altTextSummary="Use this table to provide contact information for points of contact that are not authorized agen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B000000}" name="TableProjectLedger" displayName="TableProjectLedger" ref="A9:AD99" totalsRowShown="0" headerRowDxfId="448" dataDxfId="446" headerRowBorderDxfId="447" tableBorderDxfId="445" totalsRowBorderDxfId="444">
  <autoFilter ref="A9:AD99" xr:uid="{00000000-0009-0000-0100-000001000000}"/>
  <sortState xmlns:xlrd2="http://schemas.microsoft.com/office/spreadsheetml/2017/richdata2" ref="A11:AD198">
    <sortCondition ref="A10:A198"/>
    <sortCondition ref="G10:G198"/>
    <sortCondition ref="I10:I198"/>
    <sortCondition ref="H10:H198" customList="LE,AG,CS,EMG,EMS-F,FS,GA,HM,HC,PNP,PH,PSC,PW"/>
  </sortState>
  <tableColumns count="30">
    <tableColumn id="1" xr3:uid="{00000000-0010-0000-1B00-000001000000}" name="IJ" dataDxfId="443" totalsRowDxfId="442"/>
    <tableColumn id="30" xr3:uid="{00000000-0010-0000-1B00-00001E000000}" name="State Goal" dataDxfId="441" totalsRowDxfId="440"/>
    <tableColumn id="2" xr3:uid="{00000000-0010-0000-1B00-000002000000}" name="Direct / Subaward" dataDxfId="439" totalsRowDxfId="438"/>
    <tableColumn id="3" xr3:uid="{00000000-0010-0000-1B00-000003000000}" name="Project_x000a_No." dataDxfId="437" totalsRowDxfId="436"/>
    <tableColumn id="4" xr3:uid="{00000000-0010-0000-1B00-000004000000}" name="Project_x000a_Title" dataDxfId="435" totalsRowDxfId="434"/>
    <tableColumn id="5" xr3:uid="{00000000-0010-0000-1B00-000005000000}" name="Project_x000a_Description" dataDxfId="433" totalsRowDxfId="432"/>
    <tableColumn id="6" xr3:uid="{00000000-0010-0000-1B00-000006000000}" name="Funding_x000a_Source" dataDxfId="431" totalsRowDxfId="430"/>
    <tableColumn id="7" xr3:uid="{00000000-0010-0000-1B00-000007000000}" name="Discipline" dataDxfId="429" totalsRowDxfId="428"/>
    <tableColumn id="8" xr3:uid="{00000000-0010-0000-1B00-000008000000}" name="Solution_x000a_Area" dataDxfId="427" totalsRowDxfId="426"/>
    <tableColumn id="9" xr3:uid="{00000000-0010-0000-1B00-000009000000}" name="Core_x000a_Capabilities" dataDxfId="425"/>
    <tableColumn id="10" xr3:uid="{00000000-0010-0000-1B00-00000A000000}" name="Capability_x000a_Building" dataDxfId="424"/>
    <tableColumn id="11" xr3:uid="{00000000-0010-0000-1B00-00000B000000}" name="Deployable /_x000a_Shareable" dataDxfId="423"/>
    <tableColumn id="12" xr3:uid="{00000000-0010-0000-1B00-00000C000000}" name="Supports Previous_x000a_Award Investment?" dataDxfId="422"/>
    <tableColumn id="13" xr3:uid="{00000000-0010-0000-1B00-00000D000000}" name="Total_x000a_Budgeted_x000a_Cost" dataDxfId="421" totalsRowDxfId="420"/>
    <tableColumn id="14" xr3:uid="{00000000-0010-0000-1B00-00000E000000}" name="Previously_x000a_Approved_x000a_Amount" dataDxfId="419" totalsRowDxfId="418"/>
    <tableColumn id="15" xr3:uid="{00000000-0010-0000-1B00-00000F000000}" name="Amount _x000a_This Request" dataDxfId="417" totalsRowDxfId="416"/>
    <tableColumn id="16" xr3:uid="{00000000-0010-0000-1B00-000010000000}" name="Expenditures_x000a_to Date" dataDxfId="415" totalsRowDxfId="414"/>
    <tableColumn id="17" xr3:uid="{00000000-0010-0000-1B00-000011000000}" name="Total_x000a_Approved" dataDxfId="413" totalsRowDxfId="412"/>
    <tableColumn id="18" xr3:uid="{00000000-0010-0000-1B00-000012000000}" name="Remaining_x000a_Balance" dataDxfId="411" totalsRowDxfId="410"/>
    <tableColumn id="19" xr3:uid="{00000000-0010-0000-1B00-000013000000}" name="Percentage_x000a_Expended" dataDxfId="409" totalsRowDxfId="408"/>
    <tableColumn id="20" xr3:uid="{00000000-0010-0000-1B00-000014000000}" name="Column1" dataDxfId="407" totalsRowDxfId="406"/>
    <tableColumn id="21" xr3:uid="{00000000-0010-0000-1B00-000015000000}" name="Column2" dataDxfId="405" totalsRowDxfId="404"/>
    <tableColumn id="22" xr3:uid="{00000000-0010-0000-1B00-000016000000}" name="Column3" dataDxfId="403" totalsRowDxfId="402"/>
    <tableColumn id="23" xr3:uid="{00000000-0010-0000-1B00-000017000000}" name="Column4" dataDxfId="401" totalsRowDxfId="400"/>
    <tableColumn id="24" xr3:uid="{00000000-0010-0000-1B00-000018000000}" name="Column5" dataDxfId="399" totalsRowDxfId="398"/>
    <tableColumn id="25" xr3:uid="{00000000-0010-0000-1B00-000019000000}" name="Column6" dataDxfId="397" totalsRowDxfId="396"/>
    <tableColumn id="26" xr3:uid="{00000000-0010-0000-1B00-00001A000000}" name="Column7" dataDxfId="395" totalsRowDxfId="394"/>
    <tableColumn id="27" xr3:uid="{00000000-0010-0000-1B00-00001B000000}" name="Column8" dataDxfId="393" totalsRowDxfId="392"/>
    <tableColumn id="28" xr3:uid="{00000000-0010-0000-1B00-00001C000000}" name="Column9" dataDxfId="391" totalsRowDxfId="390"/>
    <tableColumn id="29" xr3:uid="{00000000-0010-0000-1B00-00001D000000}" name="Column10" dataDxfId="389" totalsRowDxfId="388"/>
  </tableColumns>
  <tableStyleInfo name="TableStyleLight16" showFirstColumn="0" showLastColumn="0" showRowStripes="1" showColumnStripes="0"/>
  <extLst>
    <ext xmlns:x14="http://schemas.microsoft.com/office/spreadsheetml/2009/9/main" uri="{504A1905-F514-4f6f-8877-14C23A59335A}">
      <x14:table altText="Project Ledger" altTextSummary="Use this table to enter the required information to provide an overall view of each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C000000}" name="Table2" displayName="Table2" ref="A9:Y84" totalsRowShown="0" headerRowDxfId="385" dataDxfId="383" headerRowBorderDxfId="384" tableBorderDxfId="382" totalsRowBorderDxfId="381">
  <autoFilter ref="A9:Y84" xr:uid="{00000000-0009-0000-0100-000002000000}"/>
  <sortState xmlns:xlrd2="http://schemas.microsoft.com/office/spreadsheetml/2017/richdata2" ref="A11:Y201">
    <sortCondition ref="A10:A201"/>
    <sortCondition ref="D10:D201"/>
    <sortCondition ref="E10:E201" customList="LE,AG,CS,EMG,EMS-F,FS,GA,HM,HC,PNP,PH,PSC,PW"/>
  </sortState>
  <tableColumns count="25">
    <tableColumn id="1" xr3:uid="{00000000-0010-0000-1C00-000001000000}" name="Project_x000a_No." dataDxfId="380"/>
    <tableColumn id="2" xr3:uid="{00000000-0010-0000-1C00-000002000000}" name="Direct /_x000a_Subaward" dataDxfId="379"/>
    <tableColumn id="3" xr3:uid="{00000000-0010-0000-1C00-000003000000}" name="Planning_x000a_Activity" dataDxfId="378"/>
    <tableColumn id="4" xr3:uid="{00000000-0010-0000-1C00-000004000000}" name="Funding_x000a_Source" dataDxfId="377"/>
    <tableColumn id="5" xr3:uid="{00000000-0010-0000-1C00-000005000000}" name="Discipline" dataDxfId="376"/>
    <tableColumn id="6" xr3:uid="{00000000-0010-0000-1C00-000006000000}" name="Solution Area_x000a_Sub-Category" dataDxfId="375"/>
    <tableColumn id="7" xr3:uid="{00000000-0010-0000-1C00-000007000000}" name="Expenditure_x000a_Category" dataDxfId="374"/>
    <tableColumn id="8" xr3:uid="{00000000-0010-0000-1C00-000008000000}" name="Final_x000a_Product" dataDxfId="373" dataCellStyle="Comma"/>
    <tableColumn id="11" xr3:uid="{00000000-0010-0000-1C00-00000B000000}" name="Noncompetitive_x000a_Procurement _x000a_Over $250K" dataDxfId="372"/>
    <tableColumn id="13" xr3:uid="{00000000-0010-0000-1C00-00000D000000}" name="Budgeted_x000a_Cost" dataDxfId="371" dataCellStyle="Comma"/>
    <tableColumn id="14" xr3:uid="{00000000-0010-0000-1C00-00000E000000}" name="Previously_x000a_Approved_x000a_Amount" dataDxfId="370" dataCellStyle="Comma"/>
    <tableColumn id="15" xr3:uid="{00000000-0010-0000-1C00-00000F000000}" name="Amount_x000a_This Request" dataDxfId="369" dataCellStyle="Comma"/>
    <tableColumn id="16" xr3:uid="{00000000-0010-0000-1C00-000010000000}" name="Reimbursement_x000a_Request #" dataDxfId="368" dataCellStyle="Comma"/>
    <tableColumn id="17" xr3:uid="{00000000-0010-0000-1C00-000011000000}" name="Total_x000a_Approved" dataDxfId="367" dataCellStyle="Comma"/>
    <tableColumn id="18" xr3:uid="{00000000-0010-0000-1C00-000012000000}" name="Remaining_x000a_Balance" dataDxfId="366" dataCellStyle="Comma"/>
    <tableColumn id="9" xr3:uid="{00000000-0010-0000-1C00-000009000000}" name="Column1" dataDxfId="365"/>
    <tableColumn id="10" xr3:uid="{00000000-0010-0000-1C00-00000A000000}" name="Column2" dataDxfId="364"/>
    <tableColumn id="12" xr3:uid="{00000000-0010-0000-1C00-00000C000000}" name="Column3" dataDxfId="363"/>
    <tableColumn id="19" xr3:uid="{00000000-0010-0000-1C00-000013000000}" name="Column4" dataDxfId="362"/>
    <tableColumn id="20" xr3:uid="{00000000-0010-0000-1C00-000014000000}" name="Column5" dataDxfId="361"/>
    <tableColumn id="21" xr3:uid="{00000000-0010-0000-1C00-000015000000}" name="Column6" dataDxfId="360"/>
    <tableColumn id="22" xr3:uid="{00000000-0010-0000-1C00-000016000000}" name="Column7" dataDxfId="359"/>
    <tableColumn id="23" xr3:uid="{00000000-0010-0000-1C00-000017000000}" name="Column8" dataDxfId="358"/>
    <tableColumn id="24" xr3:uid="{00000000-0010-0000-1C00-000018000000}" name="Column9" dataDxfId="357"/>
    <tableColumn id="25" xr3:uid="{00000000-0010-0000-1C00-000019000000}" name="Column10" dataDxfId="356"/>
  </tableColumns>
  <tableStyleInfo name="TableStyleLight16" showFirstColumn="0" showLastColumn="0" showRowStripes="1" showColumnStripes="0"/>
  <extLst>
    <ext xmlns:x14="http://schemas.microsoft.com/office/spreadsheetml/2009/9/main" uri="{504A1905-F514-4f6f-8877-14C23A59335A}">
      <x14:table altText="Planning Ledger" altTextSummary="Use this table to enter the required information for Planning activities in your project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D000000}" name="Table7" displayName="Table7" ref="A9:Y84" totalsRowShown="0" headerRowDxfId="354" dataDxfId="352" headerRowBorderDxfId="353" tableBorderDxfId="351" totalsRowBorderDxfId="350" dataCellStyle="Comma">
  <autoFilter ref="A9:Y84" xr:uid="{00000000-0009-0000-0100-000007000000}"/>
  <sortState xmlns:xlrd2="http://schemas.microsoft.com/office/spreadsheetml/2017/richdata2" ref="A12:Y200">
    <sortCondition ref="A11:A200"/>
    <sortCondition ref="D11:D200"/>
    <sortCondition ref="E11:E200"/>
  </sortState>
  <tableColumns count="25">
    <tableColumn id="1" xr3:uid="{00000000-0010-0000-1D00-000001000000}" name="Project_x000a_No." dataDxfId="349"/>
    <tableColumn id="2" xr3:uid="{00000000-0010-0000-1D00-000002000000}" name="Direct /_x000a_Subaward" dataDxfId="348"/>
    <tableColumn id="3" xr3:uid="{00000000-0010-0000-1D00-000003000000}" name="Organization" dataDxfId="347"/>
    <tableColumn id="4" xr3:uid="{00000000-0010-0000-1D00-000004000000}" name="Funding_x000a_Source" dataDxfId="346"/>
    <tableColumn id="5" xr3:uid="{00000000-0010-0000-1D00-000005000000}" name="Discipline" dataDxfId="345"/>
    <tableColumn id="6" xr3:uid="{00000000-0010-0000-1D00-000006000000}" name="Solution Area_x000a_Sub-Category" dataDxfId="344"/>
    <tableColumn id="7" xr3:uid="{00000000-0010-0000-1D00-000007000000}" name="Expenditure_x000a_Category" dataDxfId="343" dataCellStyle="Comma"/>
    <tableColumn id="8" xr3:uid="{00000000-0010-0000-1D00-000008000000}" name="Detail" dataDxfId="342" dataCellStyle="Comma"/>
    <tableColumn id="15" xr3:uid="{00000000-0010-0000-1D00-00000F000000}" name="Certification_x000a_on File" dataDxfId="341" dataCellStyle="Comma"/>
    <tableColumn id="9" xr3:uid="{00000000-0010-0000-1D00-000009000000}" name="Budgeted_x000a_Cost" dataDxfId="340" dataCellStyle="Comma"/>
    <tableColumn id="10" xr3:uid="{00000000-0010-0000-1D00-00000A000000}" name="Previously _x000a_Approved_x000a_Amount" dataDxfId="339" dataCellStyle="Comma"/>
    <tableColumn id="11" xr3:uid="{00000000-0010-0000-1D00-00000B000000}" name="Amount_x000a_This Request" dataDxfId="338" dataCellStyle="Comma"/>
    <tableColumn id="12" xr3:uid="{00000000-0010-0000-1D00-00000C000000}" name="Reimbursement_x000a_Request #" dataDxfId="337" dataCellStyle="Comma"/>
    <tableColumn id="13" xr3:uid="{00000000-0010-0000-1D00-00000D000000}" name="Total_x000a_Approved" dataDxfId="336" dataCellStyle="Comma"/>
    <tableColumn id="14" xr3:uid="{00000000-0010-0000-1D00-00000E000000}" name="Remaining_x000a_Balance" dataDxfId="335" dataCellStyle="Comma"/>
    <tableColumn id="16" xr3:uid="{00000000-0010-0000-1D00-000010000000}" name="Column1" dataDxfId="334" dataCellStyle="Comma"/>
    <tableColumn id="17" xr3:uid="{00000000-0010-0000-1D00-000011000000}" name="Column2" dataDxfId="333" dataCellStyle="Comma"/>
    <tableColumn id="18" xr3:uid="{00000000-0010-0000-1D00-000012000000}" name="Column3" dataDxfId="332" dataCellStyle="Comma"/>
    <tableColumn id="19" xr3:uid="{00000000-0010-0000-1D00-000013000000}" name="Column4" dataDxfId="331" dataCellStyle="Comma"/>
    <tableColumn id="20" xr3:uid="{00000000-0010-0000-1D00-000014000000}" name="Column5" dataDxfId="330" dataCellStyle="Comma"/>
    <tableColumn id="21" xr3:uid="{00000000-0010-0000-1D00-000015000000}" name="Column6" dataDxfId="329" dataCellStyle="Comma"/>
    <tableColumn id="22" xr3:uid="{00000000-0010-0000-1D00-000016000000}" name="Column7" dataDxfId="328" dataCellStyle="Comma"/>
    <tableColumn id="23" xr3:uid="{00000000-0010-0000-1D00-000017000000}" name="Column8" dataDxfId="327" dataCellStyle="Comma"/>
    <tableColumn id="24" xr3:uid="{00000000-0010-0000-1D00-000018000000}" name="Column9" dataDxfId="326" dataCellStyle="Comma"/>
    <tableColumn id="25" xr3:uid="{00000000-0010-0000-1D00-000019000000}" name="Column10" dataDxfId="325" dataCellStyle="Comma"/>
  </tableColumns>
  <tableStyleInfo name="TableStyleLight16" showFirstColumn="0" showLastColumn="0" showRowStripes="1" showColumnStripes="0"/>
  <extLst>
    <ext xmlns:x14="http://schemas.microsoft.com/office/spreadsheetml/2009/9/main" uri="{504A1905-F514-4f6f-8877-14C23A59335A}">
      <x14:table altText="Organization Ledger" altTextSummary="Use this table to enter the required information describing the Organizational structure for your projec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E000000}" name="Table5" displayName="Table5" ref="A9:AG83" totalsRowShown="0" headerRowDxfId="323" dataDxfId="321" headerRowBorderDxfId="322" tableBorderDxfId="320" totalsRowBorderDxfId="319">
  <autoFilter ref="A9:AG83" xr:uid="{00000000-0009-0000-0100-000005000000}"/>
  <sortState xmlns:xlrd2="http://schemas.microsoft.com/office/spreadsheetml/2017/richdata2" ref="A12:AG202">
    <sortCondition ref="A11:A202"/>
    <sortCondition ref="E11:E202"/>
    <sortCondition ref="F11:F202"/>
  </sortState>
  <tableColumns count="33">
    <tableColumn id="1" xr3:uid="{00000000-0010-0000-1E00-000001000000}" name="Project_x000a_No." dataDxfId="318"/>
    <tableColumn id="2" xr3:uid="{00000000-0010-0000-1E00-000002000000}" name="Equipment Description_x000a_(include Quantity)" dataDxfId="317"/>
    <tableColumn id="3" xr3:uid="{00000000-0010-0000-1E00-000003000000}" name="AEL#" dataDxfId="316" dataCellStyle="Comma"/>
    <tableColumn id="4" xr3:uid="{00000000-0010-0000-1E00-000004000000}" name="AEL_x000a_Title" dataDxfId="315" dataCellStyle="Comma"/>
    <tableColumn id="6" xr3:uid="{00000000-0010-0000-1E00-000006000000}" name="Funding_x000a_Source" dataDxfId="314" dataCellStyle="Comma"/>
    <tableColumn id="7" xr3:uid="{00000000-0010-0000-1E00-000007000000}" name="Discipline" dataDxfId="313" dataCellStyle="Comma"/>
    <tableColumn id="8" xr3:uid="{00000000-0010-0000-1E00-000008000000}" name="Solution Area_x000a_Sub-Category" dataDxfId="312" dataCellStyle="Comma"/>
    <tableColumn id="26" xr3:uid="{00000000-0010-0000-1E00-00001A000000}" name="Deployable/_x000a_Shareable" dataDxfId="311" dataCellStyle="Comma"/>
    <tableColumn id="9" xr3:uid="{00000000-0010-0000-1E00-000009000000}" name="Invoice_x000a_Number" dataDxfId="310" dataCellStyle="Comma"/>
    <tableColumn id="28" xr3:uid="{00000000-0010-0000-1E00-00001C000000}" name="Vendor" dataDxfId="309" dataCellStyle="Comma"/>
    <tableColumn id="5" xr3:uid="{00000000-0010-0000-1E00-000005000000}" name="ID Tag_x000a_Number" dataDxfId="308" dataCellStyle="Comma"/>
    <tableColumn id="12" xr3:uid="{00000000-0010-0000-1E00-00000C000000}" name="Condition &amp;_x000a_Disposition" dataDxfId="307" dataCellStyle="Comma"/>
    <tableColumn id="16" xr3:uid="{00000000-0010-0000-1E00-000010000000}" name="Deployed_x000a_Location" dataDxfId="306" dataCellStyle="Comma"/>
    <tableColumn id="17" xr3:uid="{00000000-0010-0000-1E00-000011000000}" name="Acquisition_x000a_Date" dataDxfId="305" dataCellStyle="Comma"/>
    <tableColumn id="13" xr3:uid="{00000000-0010-0000-1E00-00000D000000}" name="Noncompetitive Procurement_x000a_ over $250k" dataDxfId="304" dataCellStyle="Comma"/>
    <tableColumn id="14" xr3:uid="{00000000-0010-0000-1E00-00000E000000}" name="Hold_x000a_Trigger" dataDxfId="303" dataCellStyle="Comma"/>
    <tableColumn id="15" xr3:uid="{00000000-0010-0000-1E00-00000F000000}" name="Approval_x000a_Date" dataDxfId="302" dataCellStyle="Comma"/>
    <tableColumn id="20" xr3:uid="{00000000-0010-0000-1E00-000014000000}" name="Budgeted_x000a_Cost" dataDxfId="301" dataCellStyle="Comma"/>
    <tableColumn id="21" xr3:uid="{00000000-0010-0000-1E00-000015000000}" name="Previously_x000a_Approved_x000a_Amount" dataDxfId="300" dataCellStyle="Comma"/>
    <tableColumn id="22" xr3:uid="{00000000-0010-0000-1E00-000016000000}" name="Amount_x000a_This Request" dataDxfId="299" dataCellStyle="Comma"/>
    <tableColumn id="23" xr3:uid="{00000000-0010-0000-1E00-000017000000}" name="Reimbursement_x000a_Request #" dataDxfId="298" dataCellStyle="Comma"/>
    <tableColumn id="24" xr3:uid="{00000000-0010-0000-1E00-000018000000}" name="Total_x000a_Approved" dataDxfId="297" dataCellStyle="Comma"/>
    <tableColumn id="25" xr3:uid="{00000000-0010-0000-1E00-000019000000}" name="Remaining_x000a_Balance" dataDxfId="296" dataCellStyle="Comma"/>
    <tableColumn id="10" xr3:uid="{00000000-0010-0000-1E00-00000A000000}" name="Column1" dataDxfId="295"/>
    <tableColumn id="11" xr3:uid="{00000000-0010-0000-1E00-00000B000000}" name="Column2" dataDxfId="294"/>
    <tableColumn id="18" xr3:uid="{00000000-0010-0000-1E00-000012000000}" name="Column3" dataDxfId="293"/>
    <tableColumn id="19" xr3:uid="{00000000-0010-0000-1E00-000013000000}" name="Column4" dataDxfId="292"/>
    <tableColumn id="27" xr3:uid="{00000000-0010-0000-1E00-00001B000000}" name="Column5" dataDxfId="291"/>
    <tableColumn id="29" xr3:uid="{00000000-0010-0000-1E00-00001D000000}" name="Column6" dataDxfId="290"/>
    <tableColumn id="30" xr3:uid="{00000000-0010-0000-1E00-00001E000000}" name="Column7" dataDxfId="289"/>
    <tableColumn id="31" xr3:uid="{00000000-0010-0000-1E00-00001F000000}" name="Column8" dataDxfId="288"/>
    <tableColumn id="32" xr3:uid="{00000000-0010-0000-1E00-000020000000}" name="Column9" dataDxfId="287"/>
    <tableColumn id="33" xr3:uid="{00000000-0010-0000-1E00-000021000000}" name="Column10" dataDxfId="286"/>
  </tableColumns>
  <tableStyleInfo name="TableStyleLight16" showFirstColumn="0" showLastColumn="0" showRowStripes="1" showColumnStripes="0"/>
  <extLst>
    <ext xmlns:x14="http://schemas.microsoft.com/office/spreadsheetml/2009/9/main" uri="{504A1905-F514-4f6f-8877-14C23A59335A}">
      <x14:table altText="Equipment Ledger" altTextSummary="Use this table to provide information on Equipment purchased in your projec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F000000}" name="Table9" displayName="Table9" ref="A10:AD75" totalsRowShown="0" headerRowDxfId="284" dataDxfId="282" headerRowBorderDxfId="283" tableBorderDxfId="281" totalsRowBorderDxfId="280">
  <autoFilter ref="A10:AD75" xr:uid="{00000000-0009-0000-0100-000009000000}"/>
  <sortState xmlns:xlrd2="http://schemas.microsoft.com/office/spreadsheetml/2017/richdata2" ref="A12:T200">
    <sortCondition ref="A11:A200"/>
    <sortCondition ref="D11:D200"/>
    <sortCondition ref="E11:E200"/>
  </sortState>
  <tableColumns count="30">
    <tableColumn id="1" xr3:uid="{00000000-0010-0000-1F00-000001000000}" name="Project_x000a_No." dataDxfId="279"/>
    <tableColumn id="2" xr3:uid="{00000000-0010-0000-1F00-000002000000}" name="Direct /_x000a_Subaward" dataDxfId="278"/>
    <tableColumn id="3" xr3:uid="{00000000-0010-0000-1F00-000003000000}" name="Course_x000a_Name" dataDxfId="277"/>
    <tableColumn id="4" xr3:uid="{00000000-0010-0000-1F00-000004000000}" name="Funding_x000a_Source" dataDxfId="276"/>
    <tableColumn id="5" xr3:uid="{00000000-0010-0000-1F00-000005000000}" name="Discipline" dataDxfId="275"/>
    <tableColumn id="6" xr3:uid="{00000000-0010-0000-1F00-000006000000}" name="Solution Area_x000a_Sub-Category" dataDxfId="274"/>
    <tableColumn id="7" xr3:uid="{00000000-0010-0000-1F00-000007000000}" name="Expenditure_x000a_Category" dataDxfId="273"/>
    <tableColumn id="8" xr3:uid="{00000000-0010-0000-1F00-000008000000}" name="Feedback_x000a_Number" dataDxfId="272" dataCellStyle="Comma"/>
    <tableColumn id="9" xr3:uid="{00000000-0010-0000-1F00-000009000000}" name="Training_x000a_Activity " dataDxfId="271" dataCellStyle="Comma"/>
    <tableColumn id="11" xr3:uid="{00000000-0010-0000-1F00-00000B000000}" name="Total # of_x000a_Trainee(s)" dataDxfId="270" dataCellStyle="Comma"/>
    <tableColumn id="12" xr3:uid="{00000000-0010-0000-1F00-00000C000000}" name="Identified_x000a_Host " dataDxfId="269" dataCellStyle="Comma"/>
    <tableColumn id="14" xr3:uid="{00000000-0010-0000-1F00-00000E000000}" name="Noncompetitive Procurement" dataDxfId="268" dataCellStyle="Comma"/>
    <tableColumn id="10" xr3:uid="{00000000-0010-0000-1F00-00000A000000}" name="EHP_x000a_Hold" dataDxfId="267" dataCellStyle="Comma"/>
    <tableColumn id="13" xr3:uid="{00000000-0010-0000-1F00-00000D000000}" name="EHP Approval Date" dataDxfId="266" dataCellStyle="Comma"/>
    <tableColumn id="19" xr3:uid="{00000000-0010-0000-1F00-000013000000}" name="Budgeted_x000a_Cost" dataDxfId="265"/>
    <tableColumn id="20" xr3:uid="{00000000-0010-0000-1F00-000014000000}" name="Previously_x000a_Approved_x000a_Amount" dataDxfId="264"/>
    <tableColumn id="21" xr3:uid="{00000000-0010-0000-1F00-000015000000}" name="Amount_x000a_This Request" dataDxfId="263"/>
    <tableColumn id="22" xr3:uid="{00000000-0010-0000-1F00-000016000000}" name="Reimbursement_x000a_Request #" dataDxfId="262"/>
    <tableColumn id="23" xr3:uid="{00000000-0010-0000-1F00-000017000000}" name="Total_x000a_Approved" dataDxfId="261" dataCellStyle="Comma"/>
    <tableColumn id="24" xr3:uid="{00000000-0010-0000-1F00-000018000000}" name="Remaining_x000a_Balance" dataDxfId="260" dataCellStyle="Comma"/>
    <tableColumn id="15" xr3:uid="{00000000-0010-0000-1F00-00000F000000}" name="Column1" dataDxfId="259"/>
    <tableColumn id="16" xr3:uid="{00000000-0010-0000-1F00-000010000000}" name="Column2" dataDxfId="258"/>
    <tableColumn id="17" xr3:uid="{00000000-0010-0000-1F00-000011000000}" name="Column3" dataDxfId="257"/>
    <tableColumn id="18" xr3:uid="{00000000-0010-0000-1F00-000012000000}" name="Column4" dataDxfId="256"/>
    <tableColumn id="25" xr3:uid="{00000000-0010-0000-1F00-000019000000}" name="Column5" dataDxfId="255"/>
    <tableColumn id="26" xr3:uid="{00000000-0010-0000-1F00-00001A000000}" name="Column6" dataDxfId="254"/>
    <tableColumn id="27" xr3:uid="{00000000-0010-0000-1F00-00001B000000}" name="Column7" dataDxfId="253"/>
    <tableColumn id="28" xr3:uid="{00000000-0010-0000-1F00-00001C000000}" name="Column8" dataDxfId="252"/>
    <tableColumn id="29" xr3:uid="{00000000-0010-0000-1F00-00001D000000}" name="Column9" dataDxfId="251"/>
    <tableColumn id="30" xr3:uid="{00000000-0010-0000-1F00-00001E000000}" name="Column10" dataDxfId="250"/>
  </tableColumns>
  <tableStyleInfo name="TableStyleLight16" showFirstColumn="0" showLastColumn="0" showRowStripes="1" showColumnStripes="0"/>
  <extLst>
    <ext xmlns:x14="http://schemas.microsoft.com/office/spreadsheetml/2009/9/main" uri="{504A1905-F514-4f6f-8877-14C23A59335A}">
      <x14:table altText="Training Ledger" altTextSummary="Use this table to enter required information for Training Activities in your projec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8" displayName="Table8" ref="A9:AD74" totalsRowShown="0" headerRowDxfId="246" dataDxfId="244" headerRowBorderDxfId="245" tableBorderDxfId="243" totalsRowBorderDxfId="242">
  <autoFilter ref="A9:AD74" xr:uid="{00000000-0009-0000-0100-000008000000}"/>
  <sortState xmlns:xlrd2="http://schemas.microsoft.com/office/spreadsheetml/2017/richdata2" ref="A12:AD203">
    <sortCondition ref="A11:A203"/>
    <sortCondition ref="D11:D203"/>
    <sortCondition ref="E11:E203"/>
  </sortState>
  <tableColumns count="30">
    <tableColumn id="1" xr3:uid="{00000000-0010-0000-2000-000001000000}" name="Project_x000a_No." dataDxfId="241"/>
    <tableColumn id="2" xr3:uid="{00000000-0010-0000-2000-000002000000}" name="Direct /_x000a_Subaward" dataDxfId="240"/>
    <tableColumn id="3" xr3:uid="{00000000-0010-0000-2000-000003000000}" name="Exercise_x000a_Title" dataDxfId="239"/>
    <tableColumn id="4" xr3:uid="{00000000-0010-0000-2000-000004000000}" name="Funding_x000a_Source" dataDxfId="238"/>
    <tableColumn id="5" xr3:uid="{00000000-0010-0000-2000-000005000000}" name="Discipline" dataDxfId="237"/>
    <tableColumn id="6" xr3:uid="{00000000-0010-0000-2000-000006000000}" name="Solution Area_x000a_Sub-Category" dataDxfId="236"/>
    <tableColumn id="7" xr3:uid="{00000000-0010-0000-2000-000007000000}" name="Expenditure_x000a_Category" dataDxfId="235"/>
    <tableColumn id="10" xr3:uid="{00000000-0010-0000-2000-00000A000000}" name="Date of_x000a_Exercise" dataDxfId="234" dataCellStyle="Comma"/>
    <tableColumn id="11" xr3:uid="{00000000-0010-0000-2000-00000B000000}" name="Date AAR_x000a_Entered into HSEEP" dataDxfId="233" dataCellStyle="Comma"/>
    <tableColumn id="12" xr3:uid="{00000000-0010-0000-2000-00000C000000}" name="Exercise_x000a_Type" dataDxfId="232"/>
    <tableColumn id="13" xr3:uid="{00000000-0010-0000-2000-00000D000000}" name="Identified_x000a_Host" dataDxfId="231"/>
    <tableColumn id="15" xr3:uid="{00000000-0010-0000-2000-00000F000000}" name="Noncompetitive Procurement_x000a_over $250K" dataDxfId="230" dataCellStyle="Comma"/>
    <tableColumn id="14" xr3:uid="{00000000-0010-0000-2000-00000E000000}" name="EHP_x000a_Hold" dataDxfId="229" dataCellStyle="Comma"/>
    <tableColumn id="16" xr3:uid="{00000000-0010-0000-2000-000010000000}" name="EHP _x000a_Approval_x000a_Date" dataDxfId="228" dataCellStyle="Comma"/>
    <tableColumn id="17" xr3:uid="{00000000-0010-0000-2000-000011000000}" name="Budgeted_x000a_Cost" dataDxfId="227"/>
    <tableColumn id="18" xr3:uid="{00000000-0010-0000-2000-000012000000}" name="Previously_x000a_Approved_x000a_Amount" dataDxfId="226"/>
    <tableColumn id="19" xr3:uid="{00000000-0010-0000-2000-000013000000}" name="Amount_x000a_This Request" dataDxfId="225"/>
    <tableColumn id="20" xr3:uid="{00000000-0010-0000-2000-000014000000}" name="Reimbursement_x000a_Request #" dataDxfId="224"/>
    <tableColumn id="21" xr3:uid="{00000000-0010-0000-2000-000015000000}" name="Total_x000a_Approved" dataDxfId="223" dataCellStyle="Comma"/>
    <tableColumn id="22" xr3:uid="{00000000-0010-0000-2000-000016000000}" name="Remaining_x000a_Balance" dataDxfId="222" dataCellStyle="Comma"/>
    <tableColumn id="8" xr3:uid="{00000000-0010-0000-2000-000008000000}" name="Column1" dataDxfId="221"/>
    <tableColumn id="9" xr3:uid="{00000000-0010-0000-2000-000009000000}" name="Column2" dataDxfId="220"/>
    <tableColumn id="23" xr3:uid="{00000000-0010-0000-2000-000017000000}" name="Column3" dataDxfId="219"/>
    <tableColumn id="24" xr3:uid="{00000000-0010-0000-2000-000018000000}" name="Column4" dataDxfId="218"/>
    <tableColumn id="25" xr3:uid="{00000000-0010-0000-2000-000019000000}" name="Column5" dataDxfId="217"/>
    <tableColumn id="26" xr3:uid="{00000000-0010-0000-2000-00001A000000}" name="Column6" dataDxfId="216"/>
    <tableColumn id="27" xr3:uid="{00000000-0010-0000-2000-00001B000000}" name="Column7" dataDxfId="215"/>
    <tableColumn id="28" xr3:uid="{00000000-0010-0000-2000-00001C000000}" name="Column8" dataDxfId="214"/>
    <tableColumn id="29" xr3:uid="{00000000-0010-0000-2000-00001D000000}" name="Column9" dataDxfId="213"/>
    <tableColumn id="30" xr3:uid="{00000000-0010-0000-2000-00001E000000}" name="Column10" dataDxfId="212"/>
  </tableColumns>
  <tableStyleInfo name="TableStyleLight16" showFirstColumn="0" showLastColumn="0" showRowStripes="1" showColumnStripes="0"/>
  <extLst>
    <ext xmlns:x14="http://schemas.microsoft.com/office/spreadsheetml/2009/9/main" uri="{504A1905-F514-4f6f-8877-14C23A59335A}">
      <x14:table altText="Exercise Ledger" altTextSummary="Use this table to enter required information on Exercise activities in your projec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1000000}" name="Table11" displayName="Table11" ref="A9:W49" totalsRowShown="0" headerRowDxfId="209" dataDxfId="207" headerRowBorderDxfId="208" tableBorderDxfId="206" totalsRowBorderDxfId="205" dataCellStyle="Comma">
  <autoFilter ref="A9:W49" xr:uid="{00000000-0009-0000-0100-00000B000000}"/>
  <sortState xmlns:xlrd2="http://schemas.microsoft.com/office/spreadsheetml/2017/richdata2" ref="A12:W197">
    <sortCondition ref="A11:A197"/>
    <sortCondition ref="C11:C197"/>
    <sortCondition ref="D11:D197"/>
  </sortState>
  <tableColumns count="23">
    <tableColumn id="1" xr3:uid="{00000000-0010-0000-2100-000001000000}" name="Project_x000a_No." dataDxfId="204"/>
    <tableColumn id="2" xr3:uid="{00000000-0010-0000-2100-000002000000}" name="Activity" dataDxfId="203"/>
    <tableColumn id="3" xr3:uid="{00000000-0010-0000-2100-000003000000}" name="Funding_x000a_Source" dataDxfId="202"/>
    <tableColumn id="4" xr3:uid="{00000000-0010-0000-2100-000004000000}" name="Discipline" dataDxfId="201"/>
    <tableColumn id="5" xr3:uid="{00000000-0010-0000-2100-000005000000}" name="Solution Area_x000a_Sub-Category" dataDxfId="200"/>
    <tableColumn id="6" xr3:uid="{00000000-0010-0000-2100-000006000000}" name="Expenditure_x000a_Category" dataDxfId="199" dataCellStyle="Comma"/>
    <tableColumn id="7" xr3:uid="{00000000-0010-0000-2100-000007000000}" name="Detail" dataDxfId="198" dataCellStyle="Comma"/>
    <tableColumn id="8" xr3:uid="{00000000-0010-0000-2100-000008000000}" name="Budgeted_x000a_Cost" dataDxfId="197" dataCellStyle="Comma"/>
    <tableColumn id="9" xr3:uid="{00000000-0010-0000-2100-000009000000}" name="Previously_x000a_Approved_x000a_Amount" dataDxfId="196" dataCellStyle="Comma"/>
    <tableColumn id="10" xr3:uid="{00000000-0010-0000-2100-00000A000000}" name="Amount_x000a_This Request" dataDxfId="195" dataCellStyle="Comma"/>
    <tableColumn id="11" xr3:uid="{00000000-0010-0000-2100-00000B000000}" name="Reimbursement_x000a_Request #" dataDxfId="194" dataCellStyle="Comma"/>
    <tableColumn id="12" xr3:uid="{00000000-0010-0000-2100-00000C000000}" name="Total_x000a_Approved" dataDxfId="193" dataCellStyle="Comma"/>
    <tableColumn id="13" xr3:uid="{00000000-0010-0000-2100-00000D000000}" name="Remaining_x000a_Balance" dataDxfId="192" dataCellStyle="Comma"/>
    <tableColumn id="14" xr3:uid="{00000000-0010-0000-2100-00000E000000}" name="Column1" dataDxfId="191" dataCellStyle="Comma"/>
    <tableColumn id="15" xr3:uid="{00000000-0010-0000-2100-00000F000000}" name="Column2" dataDxfId="190" dataCellStyle="Comma"/>
    <tableColumn id="16" xr3:uid="{00000000-0010-0000-2100-000010000000}" name="Column3" dataDxfId="189" dataCellStyle="Comma"/>
    <tableColumn id="17" xr3:uid="{00000000-0010-0000-2100-000011000000}" name="Column4" dataDxfId="188" dataCellStyle="Comma"/>
    <tableColumn id="18" xr3:uid="{00000000-0010-0000-2100-000012000000}" name="Column5" dataDxfId="187" dataCellStyle="Comma"/>
    <tableColumn id="19" xr3:uid="{00000000-0010-0000-2100-000013000000}" name="Column6" dataDxfId="186" dataCellStyle="Comma"/>
    <tableColumn id="20" xr3:uid="{00000000-0010-0000-2100-000014000000}" name="Column7" dataDxfId="185" dataCellStyle="Comma"/>
    <tableColumn id="21" xr3:uid="{00000000-0010-0000-2100-000015000000}" name="Column8" dataDxfId="184" dataCellStyle="Comma"/>
    <tableColumn id="22" xr3:uid="{00000000-0010-0000-2100-000016000000}" name="Column9" dataDxfId="183" dataCellStyle="Comma"/>
    <tableColumn id="25" xr3:uid="{00000000-0010-0000-2100-000019000000}" name="Column10" dataDxfId="182" dataCellStyle="Comma"/>
  </tableColumns>
  <tableStyleInfo name="TableStyleLight16" showFirstColumn="0" showLastColumn="0" showRowStripes="1" showColumnStripes="0"/>
  <extLst>
    <ext xmlns:x14="http://schemas.microsoft.com/office/spreadsheetml/2009/9/main" uri="{504A1905-F514-4f6f-8877-14C23A59335A}">
      <x14:table altText="M&amp;A Ledger" altTextSummary="Use this table to enter required information for M&amp;A activies in your projec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2000000}" name="Table4" displayName="Table4" ref="A9:V49" totalsRowShown="0" headerRowDxfId="180" dataDxfId="178" headerRowBorderDxfId="179" tableBorderDxfId="177" totalsRowBorderDxfId="176" dataCellStyle="Comma">
  <autoFilter ref="A9:V49" xr:uid="{00000000-0009-0000-0100-000004000000}"/>
  <sortState xmlns:xlrd2="http://schemas.microsoft.com/office/spreadsheetml/2017/richdata2" ref="A12:V200">
    <sortCondition ref="A11:A200"/>
    <sortCondition ref="C11:C200"/>
  </sortState>
  <tableColumns count="22">
    <tableColumn id="1" xr3:uid="{00000000-0010-0000-2200-000001000000}" name="Project_x000a_No." dataDxfId="175"/>
    <tableColumn id="2" xr3:uid="{00000000-0010-0000-2200-000002000000}" name="Activity" dataDxfId="174"/>
    <tableColumn id="4" xr3:uid="{00000000-0010-0000-2200-000004000000}" name="Funding_x000a_Source" dataDxfId="173"/>
    <tableColumn id="5" xr3:uid="{00000000-0010-0000-2200-000005000000}" name="Solution Area_x000a_Sub-Category" dataDxfId="172"/>
    <tableColumn id="7" xr3:uid="{00000000-0010-0000-2200-000007000000}" name="ICR Base" dataDxfId="171" dataCellStyle="Comma"/>
    <tableColumn id="8" xr3:uid="{00000000-0010-0000-2200-000008000000}" name="Rate" dataDxfId="170" dataCellStyle="Comma"/>
    <tableColumn id="9" xr3:uid="{00000000-0010-0000-2200-000009000000}" name="Budgeted_x000a_Cost" dataDxfId="169" dataCellStyle="Comma"/>
    <tableColumn id="10" xr3:uid="{00000000-0010-0000-2200-00000A000000}" name="Previously Approved_x000a_Amount" dataDxfId="168" dataCellStyle="Comma"/>
    <tableColumn id="11" xr3:uid="{00000000-0010-0000-2200-00000B000000}" name="Amount_x000a_This Request" dataDxfId="167" dataCellStyle="Comma"/>
    <tableColumn id="12" xr3:uid="{00000000-0010-0000-2200-00000C000000}" name="Reimbursement_x000a_Request #" dataDxfId="166" dataCellStyle="Comma"/>
    <tableColumn id="13" xr3:uid="{00000000-0010-0000-2200-00000D000000}" name="Total _x000a_Approved" dataDxfId="165" dataCellStyle="Comma"/>
    <tableColumn id="14" xr3:uid="{00000000-0010-0000-2200-00000E000000}" name="Remaining_x000a_Balance" dataDxfId="164" dataCellStyle="Comma"/>
    <tableColumn id="3" xr3:uid="{00000000-0010-0000-2200-000003000000}" name="Column1" dataDxfId="163" dataCellStyle="Comma"/>
    <tableColumn id="6" xr3:uid="{00000000-0010-0000-2200-000006000000}" name="Column2" dataDxfId="162" dataCellStyle="Comma"/>
    <tableColumn id="15" xr3:uid="{00000000-0010-0000-2200-00000F000000}" name="Column3" dataDxfId="161" dataCellStyle="Comma"/>
    <tableColumn id="16" xr3:uid="{00000000-0010-0000-2200-000010000000}" name="Column4" dataDxfId="160" dataCellStyle="Comma"/>
    <tableColumn id="17" xr3:uid="{00000000-0010-0000-2200-000011000000}" name="Column5" dataDxfId="159" dataCellStyle="Comma"/>
    <tableColumn id="18" xr3:uid="{00000000-0010-0000-2200-000012000000}" name="Column6" dataDxfId="158" dataCellStyle="Comma"/>
    <tableColumn id="19" xr3:uid="{00000000-0010-0000-2200-000013000000}" name="Column7" dataDxfId="157" dataCellStyle="Comma"/>
    <tableColumn id="20" xr3:uid="{00000000-0010-0000-2200-000014000000}" name="Column8" dataDxfId="156" dataCellStyle="Comma"/>
    <tableColumn id="21" xr3:uid="{00000000-0010-0000-2200-000015000000}" name="Column9" dataDxfId="155" dataCellStyle="Comma"/>
    <tableColumn id="22" xr3:uid="{00000000-0010-0000-2200-000016000000}" name="Column10" dataDxfId="154" dataCellStyle="Comma"/>
  </tableColumns>
  <tableStyleInfo name="TableStyleLight16" showFirstColumn="0" showLastColumn="0" showRowStripes="1" showColumnStripes="0"/>
  <extLst>
    <ext xmlns:x14="http://schemas.microsoft.com/office/spreadsheetml/2009/9/main" uri="{504A1905-F514-4f6f-8877-14C23A59335A}">
      <x14:table altText="Indirect Costs Ledger" altTextSummary="Use this table to enter required information on Indirect Costs in your projec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3000000}" name="Table10" displayName="Table10" ref="A9:X74" totalsRowShown="0" headerRowDxfId="153" dataDxfId="151" headerRowBorderDxfId="152" tableBorderDxfId="150" totalsRowBorderDxfId="149">
  <autoFilter ref="A9:X74" xr:uid="{00000000-0009-0000-0100-00000A000000}"/>
  <sortState xmlns:xlrd2="http://schemas.microsoft.com/office/spreadsheetml/2017/richdata2" ref="A12:X200">
    <sortCondition ref="A11:A200"/>
    <sortCondition ref="E11:E200"/>
  </sortState>
  <tableColumns count="24">
    <tableColumn id="1" xr3:uid="{00000000-0010-0000-2300-000001000000}" name="Project_x000a_No." dataDxfId="148"/>
    <tableColumn id="3" xr3:uid="{00000000-0010-0000-2300-000003000000}" name="Consulting Firm /_x000a_Consultant Name" dataDxfId="147"/>
    <tableColumn id="4" xr3:uid="{00000000-0010-0000-2300-000004000000}" name="Project /_x000a_Description of Services" dataDxfId="146"/>
    <tableColumn id="5" xr3:uid="{00000000-0010-0000-2300-000005000000}" name="Deliverable" dataDxfId="145"/>
    <tableColumn id="10" xr3:uid="{00000000-0010-0000-2300-00000A000000}" name="Solution_x000a_Area" dataDxfId="144" dataCellStyle="Comma"/>
    <tableColumn id="11" xr3:uid="{00000000-0010-0000-2300-00000B000000}" name="Solution Area_x000a_Sub-Category" dataDxfId="143" dataCellStyle="Comma"/>
    <tableColumn id="12" xr3:uid="{00000000-0010-0000-2300-00000C000000}" name="Expenditure Category" dataDxfId="142"/>
    <tableColumn id="13" xr3:uid="{00000000-0010-0000-2300-00000D000000}" name="Period of_x000a_Expenditure" dataDxfId="141"/>
    <tableColumn id="14" xr3:uid="{00000000-0010-0000-2300-00000E000000}" name="Fee for_x000a_Deliverable" dataDxfId="140" dataCellStyle="Comma"/>
    <tableColumn id="15" xr3:uid="{00000000-0010-0000-2300-00000F000000}" name="Total Salary &amp; Benefits Charged for this Reporting Period" dataDxfId="139" dataCellStyle="Comma"/>
    <tableColumn id="16" xr3:uid="{00000000-0010-0000-2300-000010000000}" name="Hourly/Billing Rate" dataDxfId="138" dataCellStyle="Comma"/>
    <tableColumn id="17" xr3:uid="{00000000-0010-0000-2300-000011000000}" name="Total Project_x000a_Hours" dataDxfId="137" dataCellStyle="Comma"/>
    <tableColumn id="18" xr3:uid="{00000000-0010-0000-2300-000012000000}" name="Reimbursement Request #" dataDxfId="136" dataCellStyle="Comma"/>
    <tableColumn id="19" xr3:uid="{00000000-0010-0000-2300-000013000000}" name="Total Cost Charged to Grant" dataDxfId="135" dataCellStyle="Comma"/>
    <tableColumn id="2" xr3:uid="{00000000-0010-0000-2300-000002000000}" name="Column1" dataDxfId="134"/>
    <tableColumn id="6" xr3:uid="{00000000-0010-0000-2300-000006000000}" name="Column2" dataDxfId="133"/>
    <tableColumn id="7" xr3:uid="{00000000-0010-0000-2300-000007000000}" name="Column3" dataDxfId="132"/>
    <tableColumn id="8" xr3:uid="{00000000-0010-0000-2300-000008000000}" name="Column4" dataDxfId="131"/>
    <tableColumn id="9" xr3:uid="{00000000-0010-0000-2300-000009000000}" name="Column5" dataDxfId="130"/>
    <tableColumn id="20" xr3:uid="{00000000-0010-0000-2300-000014000000}" name="Column6" dataDxfId="129"/>
    <tableColumn id="21" xr3:uid="{00000000-0010-0000-2300-000015000000}" name="Column7" dataDxfId="128"/>
    <tableColumn id="22" xr3:uid="{00000000-0010-0000-2300-000016000000}" name="Column8" dataDxfId="127"/>
    <tableColumn id="23" xr3:uid="{00000000-0010-0000-2300-000017000000}" name="Column9" dataDxfId="126"/>
    <tableColumn id="24" xr3:uid="{00000000-0010-0000-2300-000018000000}" name="Column10" dataDxfId="125"/>
  </tableColumns>
  <tableStyleInfo name="TableStyleLight16" showFirstColumn="0" showLastColumn="0" showRowStripes="1" showColumnStripes="0"/>
  <extLst>
    <ext xmlns:x14="http://schemas.microsoft.com/office/spreadsheetml/2009/9/main" uri="{504A1905-F514-4f6f-8877-14C23A59335A}">
      <x14:table altText="Consultant/Contractor Ledger" altTextSummary="Use this table to enter required information for Consultants and Contractors used in your projec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4000000}" name="TablePersonnel" displayName="TablePersonnel" ref="A9:V74" totalsRowShown="0" headerRowDxfId="124" dataDxfId="122" headerRowBorderDxfId="123" tableBorderDxfId="121" totalsRowBorderDxfId="120" dataCellStyle="Comma">
  <autoFilter ref="A9:V74" xr:uid="{00000000-0009-0000-0100-00001B000000}"/>
  <sortState xmlns:xlrd2="http://schemas.microsoft.com/office/spreadsheetml/2017/richdata2" ref="A12:V200">
    <sortCondition ref="A11:A200"/>
    <sortCondition ref="D11:D200"/>
    <sortCondition ref="F11:F200"/>
    <sortCondition ref="E11:E200"/>
  </sortState>
  <tableColumns count="22">
    <tableColumn id="1" xr3:uid="{00000000-0010-0000-2400-000001000000}" name="Project" dataDxfId="119"/>
    <tableColumn id="3" xr3:uid="{00000000-0010-0000-2400-000003000000}" name="Employee Name" dataDxfId="118"/>
    <tableColumn id="4" xr3:uid="{00000000-0010-0000-2400-000004000000}" name="Project /_x000a_Deliverable" dataDxfId="117"/>
    <tableColumn id="5" xr3:uid="{00000000-0010-0000-2400-000005000000}" name="Funding_x000a_Source" dataDxfId="116"/>
    <tableColumn id="6" xr3:uid="{00000000-0010-0000-2400-000006000000}" name="Discipline" dataDxfId="115"/>
    <tableColumn id="7" xr3:uid="{00000000-0010-0000-2400-000007000000}" name="Solution_x000a_Area" dataDxfId="114" dataCellStyle="Comma"/>
    <tableColumn id="8" xr3:uid="{00000000-0010-0000-2400-000008000000}" name="Solution Area_x000a_Sub-Category" dataDxfId="113" dataCellStyle="Comma"/>
    <tableColumn id="9" xr3:uid="{00000000-0010-0000-2400-000009000000}" name="Dates of Payroll Period" dataDxfId="112" dataCellStyle="Comma"/>
    <tableColumn id="11" xr3:uid="{00000000-0010-0000-2400-00000B000000}" name="Total Salary &amp; Benefits_x000a_Charged for this Reporting Period " dataDxfId="111" dataCellStyle="Comma"/>
    <tableColumn id="12" xr3:uid="{00000000-0010-0000-2400-00000C000000}" name="Total Project_x000a_Hours" dataDxfId="110" dataCellStyle="Comma"/>
    <tableColumn id="13" xr3:uid="{00000000-0010-0000-2400-00000D000000}" name="Reimbursement_x000a_Request #" dataDxfId="109" dataCellStyle="Comma"/>
    <tableColumn id="14" xr3:uid="{00000000-0010-0000-2400-00000E000000}" name="Total Cost_x000a_Charged to Grant" dataDxfId="108" dataCellStyle="Comma"/>
    <tableColumn id="2" xr3:uid="{00000000-0010-0000-2400-000002000000}" name="Column1" dataDxfId="107" dataCellStyle="Comma"/>
    <tableColumn id="10" xr3:uid="{00000000-0010-0000-2400-00000A000000}" name="Column2" dataDxfId="106" dataCellStyle="Comma"/>
    <tableColumn id="15" xr3:uid="{00000000-0010-0000-2400-00000F000000}" name="Column3" dataDxfId="105" dataCellStyle="Comma"/>
    <tableColumn id="16" xr3:uid="{00000000-0010-0000-2400-000010000000}" name="Column4" dataDxfId="104" dataCellStyle="Comma"/>
    <tableColumn id="17" xr3:uid="{00000000-0010-0000-2400-000011000000}" name="Column5" dataDxfId="103" dataCellStyle="Comma"/>
    <tableColumn id="18" xr3:uid="{00000000-0010-0000-2400-000012000000}" name="Column6" dataDxfId="102" dataCellStyle="Comma"/>
    <tableColumn id="19" xr3:uid="{00000000-0010-0000-2400-000013000000}" name="Column7" dataDxfId="101" dataCellStyle="Comma"/>
    <tableColumn id="20" xr3:uid="{00000000-0010-0000-2400-000014000000}" name="Column8" dataDxfId="100" dataCellStyle="Comma"/>
    <tableColumn id="21" xr3:uid="{00000000-0010-0000-2400-000015000000}" name="Column9" dataDxfId="99" dataCellStyle="Comma"/>
    <tableColumn id="22" xr3:uid="{00000000-0010-0000-2400-000016000000}" name="Column10" dataDxfId="98" dataCellStyle="Comma"/>
  </tableColumns>
  <tableStyleInfo name="TableStyleLight16" showFirstColumn="0" showLastColumn="0" showRowStripes="1" showColumnStripes="0"/>
  <extLst>
    <ext xmlns:x14="http://schemas.microsoft.com/office/spreadsheetml/2009/9/main" uri="{504A1905-F514-4f6f-8877-14C23A59335A}">
      <x14:table altText="Personnel Ledger" altTextSummary="Use this table to enter the required information for any Personnel salaries paid with your award."/>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5000000}" name="TableMatch" displayName="TableMatch" ref="A10:O201" totalsRowShown="0" headerRowDxfId="91" dataDxfId="89" headerRowBorderDxfId="90" tableBorderDxfId="88" totalsRowBorderDxfId="87">
  <autoFilter ref="A10:O201" xr:uid="{00000000-0009-0000-0100-000006000000}"/>
  <tableColumns count="15">
    <tableColumn id="1" xr3:uid="{00000000-0010-0000-2500-000001000000}" name="Project_x000a_No." dataDxfId="86"/>
    <tableColumn id="2" xr3:uid="{00000000-0010-0000-2500-000002000000}" name="Direct /_x000a_Subaward" dataDxfId="85"/>
    <tableColumn id="3" xr3:uid="{00000000-0010-0000-2500-000003000000}" name="Project Title" dataDxfId="84"/>
    <tableColumn id="4" xr3:uid="{00000000-0010-0000-2500-000004000000}" name="Match Description" dataDxfId="83"/>
    <tableColumn id="6" xr3:uid="{00000000-0010-0000-2500-000006000000}" name="Discipline" dataDxfId="82"/>
    <tableColumn id="7" xr3:uid="{00000000-0010-0000-2500-000007000000}" name="Solution_x000a_Area" dataDxfId="81"/>
    <tableColumn id="8" xr3:uid="{00000000-0010-0000-2500-000008000000}" name="Solution Area_x000a_Sub-Category" dataDxfId="80"/>
    <tableColumn id="9" xr3:uid="{00000000-0010-0000-2500-000009000000}" name="Type of_x000a_Match" dataDxfId="79"/>
    <tableColumn id="10" xr3:uid="{00000000-0010-0000-2500-00000A000000}" name="Total_x000a_Budgeted_x000a_Match" dataDxfId="78" dataCellStyle="Comma"/>
    <tableColumn id="11" xr3:uid="{00000000-0010-0000-2500-00000B000000}" name="Previously_x000a_Expended_x000a_Match" dataDxfId="77" dataCellStyle="Comma"/>
    <tableColumn id="12" xr3:uid="{00000000-0010-0000-2500-00000C000000}" name="Current_x000a_Match" dataDxfId="76" dataCellStyle="Comma"/>
    <tableColumn id="13" xr3:uid="{00000000-0010-0000-2500-00000D000000}" name="Reimbursement_x000a_Request #" dataDxfId="75" dataCellStyle="Comma"/>
    <tableColumn id="14" xr3:uid="{00000000-0010-0000-2500-00000E000000}" name="Total Match_x000a_Expended" dataDxfId="74" dataCellStyle="Comma"/>
    <tableColumn id="15" xr3:uid="{00000000-0010-0000-2500-00000F000000}" name="Remaining_x000a_Balance" dataDxfId="73" dataCellStyle="Comma"/>
    <tableColumn id="16" xr3:uid="{00000000-0010-0000-2500-000010000000}" name="Percentage_x000a_Expended" dataDxfId="72" dataCellStyle="Percent"/>
  </tableColumns>
  <tableStyleInfo name="TableStyleLight16" showFirstColumn="0" showLastColumn="0" showRowStripes="1" showColumnStripes="0"/>
  <extLst>
    <ext xmlns:x14="http://schemas.microsoft.com/office/spreadsheetml/2009/9/main" uri="{504A1905-F514-4f6f-8877-14C23A59335A}">
      <x14:table altText="Match Ledger" altTextSummary="Use this table to enter required information for Match Ledger projec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6000000}" name="Table1215" displayName="Table1215" ref="A10:N16" totalsRowCount="1" headerRowDxfId="67" dataDxfId="65" totalsRowDxfId="63" headerRowBorderDxfId="66" tableBorderDxfId="64" totalsRowBorderDxfId="62">
  <autoFilter ref="A10:N15" xr:uid="{00000000-0009-0000-0100-00000E000000}"/>
  <tableColumns count="14">
    <tableColumn id="1" xr3:uid="{00000000-0010-0000-2600-000001000000}" name="DIRECT COSTS" totalsRowLabel="Subtotal Eligible Direct Costs" dataDxfId="61" totalsRowDxfId="60"/>
    <tableColumn id="2" xr3:uid="{00000000-0010-0000-2600-000002000000}" name="Total Costs" totalsRowFunction="sum" dataDxfId="59" totalsRowDxfId="58"/>
    <tableColumn id="3" xr3:uid="{00000000-0010-0000-2600-000003000000}" name="Less Distorting Costs" totalsRowFunction="sum" dataDxfId="57" totalsRowDxfId="56"/>
    <tableColumn id="4" xr3:uid="{00000000-0010-0000-2600-000004000000}" name="Costs Applicable to ICR" totalsRowFunction="sum" dataDxfId="55" totalsRowDxfId="54">
      <calculatedColumnFormula>SUM(A11,B11)-SUM(A11,C11)</calculatedColumnFormula>
    </tableColumn>
    <tableColumn id="5" xr3:uid="{00000000-0010-0000-2600-000005000000}" name="Column1" dataDxfId="53" totalsRowDxfId="52"/>
    <tableColumn id="6" xr3:uid="{00000000-0010-0000-2600-000006000000}" name="Column2" dataDxfId="51" totalsRowDxfId="50"/>
    <tableColumn id="7" xr3:uid="{00000000-0010-0000-2600-000007000000}" name="Column3" dataDxfId="49" totalsRowDxfId="48"/>
    <tableColumn id="8" xr3:uid="{00000000-0010-0000-2600-000008000000}" name="Column4" dataDxfId="47" totalsRowDxfId="46"/>
    <tableColumn id="9" xr3:uid="{00000000-0010-0000-2600-000009000000}" name="Column5" dataDxfId="45" totalsRowDxfId="44"/>
    <tableColumn id="10" xr3:uid="{00000000-0010-0000-2600-00000A000000}" name="Column6" dataDxfId="43" totalsRowDxfId="42"/>
    <tableColumn id="11" xr3:uid="{00000000-0010-0000-2600-00000B000000}" name="Column7" dataDxfId="41" totalsRowDxfId="40"/>
    <tableColumn id="12" xr3:uid="{00000000-0010-0000-2600-00000C000000}" name="Column8" dataDxfId="39" totalsRowDxfId="38"/>
    <tableColumn id="13" xr3:uid="{00000000-0010-0000-2600-00000D000000}" name="Column9" dataDxfId="37" totalsRowDxfId="36"/>
    <tableColumn id="14" xr3:uid="{00000000-0010-0000-2600-00000E000000}" name="Column10" dataDxfId="35" totalsRowDxfId="34"/>
  </tableColumns>
  <tableStyleInfo name="TableStyleLight16" showFirstColumn="0" showLastColumn="0" showRowStripes="1" showColumnStripes="0"/>
  <extLst>
    <ext xmlns:x14="http://schemas.microsoft.com/office/spreadsheetml/2009/9/main" uri="{504A1905-F514-4f6f-8877-14C23A59335A}">
      <x14:table altText="Direct Costs" altTextSummary="This table summarizes the Direct Costs broken down by Solution Area categorie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7000000}" name="Table1333" displayName="Table1333" ref="A18:N54" totalsRowCount="1" headerRowDxfId="33" dataDxfId="31" totalsRowDxfId="29" headerRowBorderDxfId="32" tableBorderDxfId="30" totalsRowBorderDxfId="28">
  <autoFilter ref="A18:N53" xr:uid="{00000000-0009-0000-0100-000020000000}"/>
  <sortState xmlns:xlrd2="http://schemas.microsoft.com/office/spreadsheetml/2017/richdata2" ref="A21:N39">
    <sortCondition ref="A20:A40"/>
  </sortState>
  <tableColumns count="14">
    <tableColumn id="1" xr3:uid="{00000000-0010-0000-2700-000001000000}" name="SUBAWARDS" totalsRowLabel="Subtotal Eligible Subaward Costs" dataDxfId="27" totalsRowDxfId="26"/>
    <tableColumn id="2" xr3:uid="{00000000-0010-0000-2700-000002000000}" name="Total Costs" totalsRowFunction="sum" dataDxfId="25" totalsRowDxfId="24" dataCellStyle="Comma 12 2"/>
    <tableColumn id="3" xr3:uid="{00000000-0010-0000-2700-000003000000}" name="Less Excluded Subaward Costs" totalsRowFunction="sum" dataDxfId="23" totalsRowDxfId="22" dataCellStyle="Comma 12 2"/>
    <tableColumn id="4" xr3:uid="{00000000-0010-0000-2700-000004000000}" name="Costs Applicable to ICR" totalsRowFunction="sum" dataDxfId="21" totalsRowDxfId="20" dataCellStyle="Comma 12 2">
      <calculatedColumnFormula>SUM(A19,B19)-SUM(A19,C19)</calculatedColumnFormula>
    </tableColumn>
    <tableColumn id="5" xr3:uid="{00000000-0010-0000-2700-000005000000}" name="Column1" dataDxfId="19" totalsRowDxfId="18"/>
    <tableColumn id="6" xr3:uid="{00000000-0010-0000-2700-000006000000}" name="Column2" dataDxfId="17" totalsRowDxfId="16"/>
    <tableColumn id="7" xr3:uid="{00000000-0010-0000-2700-000007000000}" name="Column3" dataDxfId="15" totalsRowDxfId="14"/>
    <tableColumn id="8" xr3:uid="{00000000-0010-0000-2700-000008000000}" name="Column4" dataDxfId="13" totalsRowDxfId="12"/>
    <tableColumn id="9" xr3:uid="{00000000-0010-0000-2700-000009000000}" name="Column5" dataDxfId="11" totalsRowDxfId="10"/>
    <tableColumn id="10" xr3:uid="{00000000-0010-0000-2700-00000A000000}" name="Column6" dataDxfId="9" totalsRowDxfId="8"/>
    <tableColumn id="11" xr3:uid="{00000000-0010-0000-2700-00000B000000}" name="Column7" dataDxfId="7" totalsRowDxfId="6"/>
    <tableColumn id="12" xr3:uid="{00000000-0010-0000-2700-00000C000000}" name="Column8" dataDxfId="5" totalsRowDxfId="4"/>
    <tableColumn id="13" xr3:uid="{00000000-0010-0000-2700-00000D000000}" name="Column9" dataDxfId="3" totalsRowDxfId="2"/>
    <tableColumn id="14" xr3:uid="{00000000-0010-0000-2700-00000E000000}" name="Column10" dataDxfId="1" totalsRowDxfId="0"/>
  </tableColumns>
  <tableStyleInfo name="TableStyleLight16" showFirstColumn="0" showLastColumn="0" showRowStripes="1" showColumnStripes="0"/>
  <extLst>
    <ext xmlns:x14="http://schemas.microsoft.com/office/spreadsheetml/2009/9/main" uri="{504A1905-F514-4f6f-8877-14C23A59335A}">
      <x14:table altText="Subaward Costs" altTextSummary="This table summarizes the Direct Costs broken down by subawar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printerSettings" Target="../printerSettings/printerSettings2.bin"/><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hyperlink" Target="https://www.caloes.ca.gov/CaliforniaSpecializedTrainingInstituteSite/Documents/HSG%20Funds%20Tracking%20Number%20Request%20Form.pdf" TargetMode="Externa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hyperlink" Target="https://www.fema.gov/authorized-equipment-list"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table" Target="../tables/table28.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29.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table" Target="../tables/table30.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table" Target="../tables/table31.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5.xml"/><Relationship Id="rId5" Type="http://schemas.openxmlformats.org/officeDocument/2006/relationships/table" Target="../tables/table32.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table" Target="../tables/table33.xml"/><Relationship Id="rId4"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table" Target="../tables/table34.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8.xml"/><Relationship Id="rId5" Type="http://schemas.openxmlformats.org/officeDocument/2006/relationships/table" Target="../tables/table35.xml"/><Relationship Id="rId4"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9.xml"/><Relationship Id="rId5" Type="http://schemas.openxmlformats.org/officeDocument/2006/relationships/table" Target="../tables/table36.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5" Type="http://schemas.openxmlformats.org/officeDocument/2006/relationships/comments" Target="../comments10.xml"/><Relationship Id="rId4" Type="http://schemas.openxmlformats.org/officeDocument/2006/relationships/table" Target="../tables/table37.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11.xml"/><Relationship Id="rId5" Type="http://schemas.openxmlformats.org/officeDocument/2006/relationships/table" Target="../tables/table38.xml"/><Relationship Id="rId4"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C400"/>
  <sheetViews>
    <sheetView showZeros="0" topLeftCell="BR57" zoomScale="85" zoomScaleNormal="85" workbookViewId="0">
      <selection activeCell="BT90" sqref="BT90"/>
    </sheetView>
  </sheetViews>
  <sheetFormatPr defaultRowHeight="12.75"/>
  <cols>
    <col min="1" max="1" width="9.140625" style="2"/>
    <col min="2" max="2" width="10.85546875" style="2" bestFit="1" customWidth="1"/>
    <col min="3" max="3" width="9.140625" style="2"/>
    <col min="4" max="4" width="56.5703125" style="2" customWidth="1"/>
    <col min="5" max="5" width="31.42578125" style="2" customWidth="1"/>
    <col min="6" max="6" width="58.140625" style="2" customWidth="1"/>
    <col min="7" max="7" width="45.85546875" style="2" customWidth="1"/>
    <col min="8" max="8" width="53.28515625" style="2" customWidth="1"/>
    <col min="9" max="9" width="27.28515625" style="2" customWidth="1"/>
    <col min="10" max="10" width="29.140625" style="2" customWidth="1"/>
    <col min="11" max="11" width="76.7109375" style="2" customWidth="1"/>
    <col min="12" max="12" width="36.140625" style="2" customWidth="1"/>
    <col min="13" max="13" width="51" style="2" customWidth="1"/>
    <col min="14" max="14" width="43.42578125" style="2" customWidth="1"/>
    <col min="15" max="15" width="26.28515625" style="2" customWidth="1"/>
    <col min="16" max="16" width="30.140625" style="2" customWidth="1"/>
    <col min="17" max="17" width="41.5703125" style="2" customWidth="1"/>
    <col min="18" max="18" width="33" style="2" customWidth="1"/>
    <col min="19" max="27" width="9.140625" style="2"/>
    <col min="28" max="28" width="20.140625" style="2" customWidth="1"/>
    <col min="29" max="29" width="16.140625" style="2" customWidth="1"/>
    <col min="30" max="40" width="9.140625" style="2"/>
    <col min="41" max="41" width="18.42578125" style="2" customWidth="1"/>
    <col min="42" max="42" width="9.140625" style="2"/>
    <col min="43" max="43" width="10" style="2" customWidth="1"/>
    <col min="44" max="44" width="9.140625" style="2"/>
    <col min="45" max="45" width="30.28515625" style="2" customWidth="1"/>
    <col min="46" max="46" width="9.140625" style="2" customWidth="1"/>
    <col min="47" max="47" width="9.140625" style="2"/>
    <col min="48" max="48" width="22.140625" style="2" customWidth="1"/>
    <col min="49" max="49" width="63.28515625" style="2" bestFit="1" customWidth="1"/>
    <col min="50" max="50" width="53.85546875" style="2" bestFit="1" customWidth="1"/>
    <col min="51" max="51" width="49.28515625" style="2" bestFit="1" customWidth="1"/>
    <col min="52" max="52" width="55.42578125" style="2" bestFit="1" customWidth="1"/>
    <col min="53" max="53" width="60.28515625" style="2" bestFit="1" customWidth="1"/>
    <col min="54" max="54" width="42.28515625" style="2" bestFit="1" customWidth="1"/>
    <col min="55" max="55" width="37.140625" style="2" bestFit="1" customWidth="1"/>
    <col min="56" max="56" width="44.85546875" style="2" bestFit="1" customWidth="1"/>
    <col min="57" max="57" width="33.42578125" style="2" customWidth="1"/>
    <col min="58" max="58" width="38.140625" style="2" customWidth="1"/>
    <col min="59" max="59" width="37.140625" style="2" customWidth="1"/>
    <col min="60" max="60" width="43.5703125" style="2" customWidth="1"/>
    <col min="61" max="61" width="44.5703125" style="2" customWidth="1"/>
    <col min="62" max="62" width="47.42578125" style="2" customWidth="1"/>
    <col min="63" max="63" width="37.5703125" style="2" customWidth="1"/>
    <col min="64" max="64" width="42.5703125" style="2" customWidth="1"/>
    <col min="65" max="65" width="30.140625" style="2" customWidth="1"/>
    <col min="66" max="66" width="27.42578125" style="2" customWidth="1"/>
    <col min="67" max="67" width="40" style="2" customWidth="1"/>
    <col min="68" max="68" width="39" style="2" customWidth="1"/>
    <col min="69" max="69" width="34" style="2" customWidth="1"/>
    <col min="70" max="70" width="21.140625" style="2" customWidth="1"/>
    <col min="71" max="71" width="54.85546875" style="2" customWidth="1"/>
    <col min="72" max="72" width="63.42578125" style="2" customWidth="1"/>
    <col min="73" max="73" width="33.85546875" style="2" customWidth="1"/>
    <col min="74" max="74" width="46.42578125" style="2" customWidth="1"/>
    <col min="75" max="75" width="35" style="2" customWidth="1"/>
    <col min="76" max="76" width="48.7109375" style="2" customWidth="1"/>
    <col min="77" max="77" width="23.140625" style="2" customWidth="1"/>
    <col min="78" max="78" width="99.5703125" style="2" customWidth="1"/>
    <col min="79" max="79" width="73" style="2" customWidth="1"/>
    <col min="80" max="80" width="147.28515625" style="2" customWidth="1"/>
    <col min="81" max="257" width="9.140625" style="2"/>
    <col min="258" max="258" width="10.85546875" style="2" bestFit="1" customWidth="1"/>
    <col min="259" max="259" width="9.140625" style="2"/>
    <col min="260" max="260" width="56.5703125" style="2" customWidth="1"/>
    <col min="261" max="261" width="31.42578125" style="2" customWidth="1"/>
    <col min="262" max="262" width="58.140625" style="2" customWidth="1"/>
    <col min="263" max="263" width="45.85546875" style="2" customWidth="1"/>
    <col min="264" max="264" width="53.28515625" style="2" customWidth="1"/>
    <col min="265" max="265" width="27.28515625" style="2" customWidth="1"/>
    <col min="266" max="266" width="29.140625" style="2" customWidth="1"/>
    <col min="267" max="267" width="76.7109375" style="2" customWidth="1"/>
    <col min="268" max="268" width="36.140625" style="2" customWidth="1"/>
    <col min="269" max="269" width="51" style="2" customWidth="1"/>
    <col min="270" max="270" width="43.42578125" style="2" customWidth="1"/>
    <col min="271" max="271" width="26.28515625" style="2" customWidth="1"/>
    <col min="272" max="272" width="30.140625" style="2" customWidth="1"/>
    <col min="273" max="273" width="41.5703125" style="2" customWidth="1"/>
    <col min="274" max="274" width="33" style="2" customWidth="1"/>
    <col min="275" max="283" width="9.140625" style="2"/>
    <col min="284" max="284" width="20.140625" style="2" customWidth="1"/>
    <col min="285" max="296" width="9.140625" style="2"/>
    <col min="297" max="297" width="18.42578125" style="2" customWidth="1"/>
    <col min="298" max="298" width="9.140625" style="2"/>
    <col min="299" max="299" width="10" style="2" customWidth="1"/>
    <col min="300" max="300" width="9.140625" style="2"/>
    <col min="301" max="301" width="30.28515625" style="2" customWidth="1"/>
    <col min="302" max="302" width="9.140625" style="2" customWidth="1"/>
    <col min="303" max="303" width="9.140625" style="2"/>
    <col min="304" max="304" width="22.140625" style="2" customWidth="1"/>
    <col min="305" max="305" width="63.28515625" style="2" bestFit="1" customWidth="1"/>
    <col min="306" max="306" width="53.85546875" style="2" bestFit="1" customWidth="1"/>
    <col min="307" max="307" width="49.28515625" style="2" bestFit="1" customWidth="1"/>
    <col min="308" max="308" width="55.42578125" style="2" bestFit="1" customWidth="1"/>
    <col min="309" max="309" width="60.28515625" style="2" bestFit="1" customWidth="1"/>
    <col min="310" max="310" width="42.28515625" style="2" bestFit="1" customWidth="1"/>
    <col min="311" max="311" width="37.140625" style="2" bestFit="1" customWidth="1"/>
    <col min="312" max="312" width="44.85546875" style="2" bestFit="1" customWidth="1"/>
    <col min="313" max="313" width="33.42578125" style="2" customWidth="1"/>
    <col min="314" max="314" width="38.140625" style="2" customWidth="1"/>
    <col min="315" max="315" width="37.140625" style="2" customWidth="1"/>
    <col min="316" max="316" width="43.5703125" style="2" customWidth="1"/>
    <col min="317" max="317" width="44.5703125" style="2" customWidth="1"/>
    <col min="318" max="318" width="47.42578125" style="2" customWidth="1"/>
    <col min="319" max="319" width="37.5703125" style="2" customWidth="1"/>
    <col min="320" max="320" width="42.5703125" style="2" customWidth="1"/>
    <col min="321" max="321" width="30.140625" style="2" customWidth="1"/>
    <col min="322" max="322" width="27.42578125" style="2" customWidth="1"/>
    <col min="323" max="323" width="40" style="2" customWidth="1"/>
    <col min="324" max="324" width="39" style="2" customWidth="1"/>
    <col min="325" max="325" width="34" style="2" customWidth="1"/>
    <col min="326" max="326" width="21.140625" style="2" customWidth="1"/>
    <col min="327" max="327" width="93.28515625" style="2" customWidth="1"/>
    <col min="328" max="328" width="63.42578125" style="2" customWidth="1"/>
    <col min="329" max="329" width="33.85546875" style="2" customWidth="1"/>
    <col min="330" max="330" width="46.42578125" style="2" customWidth="1"/>
    <col min="331" max="331" width="35" style="2" customWidth="1"/>
    <col min="332" max="332" width="48.7109375" style="2" customWidth="1"/>
    <col min="333" max="333" width="84.7109375" style="2" customWidth="1"/>
    <col min="334" max="334" width="99.5703125" style="2" customWidth="1"/>
    <col min="335" max="335" width="73" style="2" customWidth="1"/>
    <col min="336" max="336" width="147.28515625" style="2" customWidth="1"/>
    <col min="337" max="513" width="9.140625" style="2"/>
    <col min="514" max="514" width="10.85546875" style="2" bestFit="1" customWidth="1"/>
    <col min="515" max="515" width="9.140625" style="2"/>
    <col min="516" max="516" width="56.5703125" style="2" customWidth="1"/>
    <col min="517" max="517" width="31.42578125" style="2" customWidth="1"/>
    <col min="518" max="518" width="58.140625" style="2" customWidth="1"/>
    <col min="519" max="519" width="45.85546875" style="2" customWidth="1"/>
    <col min="520" max="520" width="53.28515625" style="2" customWidth="1"/>
    <col min="521" max="521" width="27.28515625" style="2" customWidth="1"/>
    <col min="522" max="522" width="29.140625" style="2" customWidth="1"/>
    <col min="523" max="523" width="76.7109375" style="2" customWidth="1"/>
    <col min="524" max="524" width="36.140625" style="2" customWidth="1"/>
    <col min="525" max="525" width="51" style="2" customWidth="1"/>
    <col min="526" max="526" width="43.42578125" style="2" customWidth="1"/>
    <col min="527" max="527" width="26.28515625" style="2" customWidth="1"/>
    <col min="528" max="528" width="30.140625" style="2" customWidth="1"/>
    <col min="529" max="529" width="41.5703125" style="2" customWidth="1"/>
    <col min="530" max="530" width="33" style="2" customWidth="1"/>
    <col min="531" max="539" width="9.140625" style="2"/>
    <col min="540" max="540" width="20.140625" style="2" customWidth="1"/>
    <col min="541" max="552" width="9.140625" style="2"/>
    <col min="553" max="553" width="18.42578125" style="2" customWidth="1"/>
    <col min="554" max="554" width="9.140625" style="2"/>
    <col min="555" max="555" width="10" style="2" customWidth="1"/>
    <col min="556" max="556" width="9.140625" style="2"/>
    <col min="557" max="557" width="30.28515625" style="2" customWidth="1"/>
    <col min="558" max="558" width="9.140625" style="2" customWidth="1"/>
    <col min="559" max="559" width="9.140625" style="2"/>
    <col min="560" max="560" width="22.140625" style="2" customWidth="1"/>
    <col min="561" max="561" width="63.28515625" style="2" bestFit="1" customWidth="1"/>
    <col min="562" max="562" width="53.85546875" style="2" bestFit="1" customWidth="1"/>
    <col min="563" max="563" width="49.28515625" style="2" bestFit="1" customWidth="1"/>
    <col min="564" max="564" width="55.42578125" style="2" bestFit="1" customWidth="1"/>
    <col min="565" max="565" width="60.28515625" style="2" bestFit="1" customWidth="1"/>
    <col min="566" max="566" width="42.28515625" style="2" bestFit="1" customWidth="1"/>
    <col min="567" max="567" width="37.140625" style="2" bestFit="1" customWidth="1"/>
    <col min="568" max="568" width="44.85546875" style="2" bestFit="1" customWidth="1"/>
    <col min="569" max="569" width="33.42578125" style="2" customWidth="1"/>
    <col min="570" max="570" width="38.140625" style="2" customWidth="1"/>
    <col min="571" max="571" width="37.140625" style="2" customWidth="1"/>
    <col min="572" max="572" width="43.5703125" style="2" customWidth="1"/>
    <col min="573" max="573" width="44.5703125" style="2" customWidth="1"/>
    <col min="574" max="574" width="47.42578125" style="2" customWidth="1"/>
    <col min="575" max="575" width="37.5703125" style="2" customWidth="1"/>
    <col min="576" max="576" width="42.5703125" style="2" customWidth="1"/>
    <col min="577" max="577" width="30.140625" style="2" customWidth="1"/>
    <col min="578" max="578" width="27.42578125" style="2" customWidth="1"/>
    <col min="579" max="579" width="40" style="2" customWidth="1"/>
    <col min="580" max="580" width="39" style="2" customWidth="1"/>
    <col min="581" max="581" width="34" style="2" customWidth="1"/>
    <col min="582" max="582" width="21.140625" style="2" customWidth="1"/>
    <col min="583" max="583" width="93.28515625" style="2" customWidth="1"/>
    <col min="584" max="584" width="63.42578125" style="2" customWidth="1"/>
    <col min="585" max="585" width="33.85546875" style="2" customWidth="1"/>
    <col min="586" max="586" width="46.42578125" style="2" customWidth="1"/>
    <col min="587" max="587" width="35" style="2" customWidth="1"/>
    <col min="588" max="588" width="48.7109375" style="2" customWidth="1"/>
    <col min="589" max="589" width="84.7109375" style="2" customWidth="1"/>
    <col min="590" max="590" width="99.5703125" style="2" customWidth="1"/>
    <col min="591" max="591" width="73" style="2" customWidth="1"/>
    <col min="592" max="592" width="147.28515625" style="2" customWidth="1"/>
    <col min="593" max="769" width="9.140625" style="2"/>
    <col min="770" max="770" width="10.85546875" style="2" bestFit="1" customWidth="1"/>
    <col min="771" max="771" width="9.140625" style="2"/>
    <col min="772" max="772" width="56.5703125" style="2" customWidth="1"/>
    <col min="773" max="773" width="31.42578125" style="2" customWidth="1"/>
    <col min="774" max="774" width="58.140625" style="2" customWidth="1"/>
    <col min="775" max="775" width="45.85546875" style="2" customWidth="1"/>
    <col min="776" max="776" width="53.28515625" style="2" customWidth="1"/>
    <col min="777" max="777" width="27.28515625" style="2" customWidth="1"/>
    <col min="778" max="778" width="29.140625" style="2" customWidth="1"/>
    <col min="779" max="779" width="76.7109375" style="2" customWidth="1"/>
    <col min="780" max="780" width="36.140625" style="2" customWidth="1"/>
    <col min="781" max="781" width="51" style="2" customWidth="1"/>
    <col min="782" max="782" width="43.42578125" style="2" customWidth="1"/>
    <col min="783" max="783" width="26.28515625" style="2" customWidth="1"/>
    <col min="784" max="784" width="30.140625" style="2" customWidth="1"/>
    <col min="785" max="785" width="41.5703125" style="2" customWidth="1"/>
    <col min="786" max="786" width="33" style="2" customWidth="1"/>
    <col min="787" max="795" width="9.140625" style="2"/>
    <col min="796" max="796" width="20.140625" style="2" customWidth="1"/>
    <col min="797" max="808" width="9.140625" style="2"/>
    <col min="809" max="809" width="18.42578125" style="2" customWidth="1"/>
    <col min="810" max="810" width="9.140625" style="2"/>
    <col min="811" max="811" width="10" style="2" customWidth="1"/>
    <col min="812" max="812" width="9.140625" style="2"/>
    <col min="813" max="813" width="30.28515625" style="2" customWidth="1"/>
    <col min="814" max="814" width="9.140625" style="2" customWidth="1"/>
    <col min="815" max="815" width="9.140625" style="2"/>
    <col min="816" max="816" width="22.140625" style="2" customWidth="1"/>
    <col min="817" max="817" width="63.28515625" style="2" bestFit="1" customWidth="1"/>
    <col min="818" max="818" width="53.85546875" style="2" bestFit="1" customWidth="1"/>
    <col min="819" max="819" width="49.28515625" style="2" bestFit="1" customWidth="1"/>
    <col min="820" max="820" width="55.42578125" style="2" bestFit="1" customWidth="1"/>
    <col min="821" max="821" width="60.28515625" style="2" bestFit="1" customWidth="1"/>
    <col min="822" max="822" width="42.28515625" style="2" bestFit="1" customWidth="1"/>
    <col min="823" max="823" width="37.140625" style="2" bestFit="1" customWidth="1"/>
    <col min="824" max="824" width="44.85546875" style="2" bestFit="1" customWidth="1"/>
    <col min="825" max="825" width="33.42578125" style="2" customWidth="1"/>
    <col min="826" max="826" width="38.140625" style="2" customWidth="1"/>
    <col min="827" max="827" width="37.140625" style="2" customWidth="1"/>
    <col min="828" max="828" width="43.5703125" style="2" customWidth="1"/>
    <col min="829" max="829" width="44.5703125" style="2" customWidth="1"/>
    <col min="830" max="830" width="47.42578125" style="2" customWidth="1"/>
    <col min="831" max="831" width="37.5703125" style="2" customWidth="1"/>
    <col min="832" max="832" width="42.5703125" style="2" customWidth="1"/>
    <col min="833" max="833" width="30.140625" style="2" customWidth="1"/>
    <col min="834" max="834" width="27.42578125" style="2" customWidth="1"/>
    <col min="835" max="835" width="40" style="2" customWidth="1"/>
    <col min="836" max="836" width="39" style="2" customWidth="1"/>
    <col min="837" max="837" width="34" style="2" customWidth="1"/>
    <col min="838" max="838" width="21.140625" style="2" customWidth="1"/>
    <col min="839" max="839" width="93.28515625" style="2" customWidth="1"/>
    <col min="840" max="840" width="63.42578125" style="2" customWidth="1"/>
    <col min="841" max="841" width="33.85546875" style="2" customWidth="1"/>
    <col min="842" max="842" width="46.42578125" style="2" customWidth="1"/>
    <col min="843" max="843" width="35" style="2" customWidth="1"/>
    <col min="844" max="844" width="48.7109375" style="2" customWidth="1"/>
    <col min="845" max="845" width="84.7109375" style="2" customWidth="1"/>
    <col min="846" max="846" width="99.5703125" style="2" customWidth="1"/>
    <col min="847" max="847" width="73" style="2" customWidth="1"/>
    <col min="848" max="848" width="147.28515625" style="2" customWidth="1"/>
    <col min="849" max="1025" width="9.140625" style="2"/>
    <col min="1026" max="1026" width="10.85546875" style="2" bestFit="1" customWidth="1"/>
    <col min="1027" max="1027" width="9.140625" style="2"/>
    <col min="1028" max="1028" width="56.5703125" style="2" customWidth="1"/>
    <col min="1029" max="1029" width="31.42578125" style="2" customWidth="1"/>
    <col min="1030" max="1030" width="58.140625" style="2" customWidth="1"/>
    <col min="1031" max="1031" width="45.85546875" style="2" customWidth="1"/>
    <col min="1032" max="1032" width="53.28515625" style="2" customWidth="1"/>
    <col min="1033" max="1033" width="27.28515625" style="2" customWidth="1"/>
    <col min="1034" max="1034" width="29.140625" style="2" customWidth="1"/>
    <col min="1035" max="1035" width="76.7109375" style="2" customWidth="1"/>
    <col min="1036" max="1036" width="36.140625" style="2" customWidth="1"/>
    <col min="1037" max="1037" width="51" style="2" customWidth="1"/>
    <col min="1038" max="1038" width="43.42578125" style="2" customWidth="1"/>
    <col min="1039" max="1039" width="26.28515625" style="2" customWidth="1"/>
    <col min="1040" max="1040" width="30.140625" style="2" customWidth="1"/>
    <col min="1041" max="1041" width="41.5703125" style="2" customWidth="1"/>
    <col min="1042" max="1042" width="33" style="2" customWidth="1"/>
    <col min="1043" max="1051" width="9.140625" style="2"/>
    <col min="1052" max="1052" width="20.140625" style="2" customWidth="1"/>
    <col min="1053" max="1064" width="9.140625" style="2"/>
    <col min="1065" max="1065" width="18.42578125" style="2" customWidth="1"/>
    <col min="1066" max="1066" width="9.140625" style="2"/>
    <col min="1067" max="1067" width="10" style="2" customWidth="1"/>
    <col min="1068" max="1068" width="9.140625" style="2"/>
    <col min="1069" max="1069" width="30.28515625" style="2" customWidth="1"/>
    <col min="1070" max="1070" width="9.140625" style="2" customWidth="1"/>
    <col min="1071" max="1071" width="9.140625" style="2"/>
    <col min="1072" max="1072" width="22.140625" style="2" customWidth="1"/>
    <col min="1073" max="1073" width="63.28515625" style="2" bestFit="1" customWidth="1"/>
    <col min="1074" max="1074" width="53.85546875" style="2" bestFit="1" customWidth="1"/>
    <col min="1075" max="1075" width="49.28515625" style="2" bestFit="1" customWidth="1"/>
    <col min="1076" max="1076" width="55.42578125" style="2" bestFit="1" customWidth="1"/>
    <col min="1077" max="1077" width="60.28515625" style="2" bestFit="1" customWidth="1"/>
    <col min="1078" max="1078" width="42.28515625" style="2" bestFit="1" customWidth="1"/>
    <col min="1079" max="1079" width="37.140625" style="2" bestFit="1" customWidth="1"/>
    <col min="1080" max="1080" width="44.85546875" style="2" bestFit="1" customWidth="1"/>
    <col min="1081" max="1081" width="33.42578125" style="2" customWidth="1"/>
    <col min="1082" max="1082" width="38.140625" style="2" customWidth="1"/>
    <col min="1083" max="1083" width="37.140625" style="2" customWidth="1"/>
    <col min="1084" max="1084" width="43.5703125" style="2" customWidth="1"/>
    <col min="1085" max="1085" width="44.5703125" style="2" customWidth="1"/>
    <col min="1086" max="1086" width="47.42578125" style="2" customWidth="1"/>
    <col min="1087" max="1087" width="37.5703125" style="2" customWidth="1"/>
    <col min="1088" max="1088" width="42.5703125" style="2" customWidth="1"/>
    <col min="1089" max="1089" width="30.140625" style="2" customWidth="1"/>
    <col min="1090" max="1090" width="27.42578125" style="2" customWidth="1"/>
    <col min="1091" max="1091" width="40" style="2" customWidth="1"/>
    <col min="1092" max="1092" width="39" style="2" customWidth="1"/>
    <col min="1093" max="1093" width="34" style="2" customWidth="1"/>
    <col min="1094" max="1094" width="21.140625" style="2" customWidth="1"/>
    <col min="1095" max="1095" width="93.28515625" style="2" customWidth="1"/>
    <col min="1096" max="1096" width="63.42578125" style="2" customWidth="1"/>
    <col min="1097" max="1097" width="33.85546875" style="2" customWidth="1"/>
    <col min="1098" max="1098" width="46.42578125" style="2" customWidth="1"/>
    <col min="1099" max="1099" width="35" style="2" customWidth="1"/>
    <col min="1100" max="1100" width="48.7109375" style="2" customWidth="1"/>
    <col min="1101" max="1101" width="84.7109375" style="2" customWidth="1"/>
    <col min="1102" max="1102" width="99.5703125" style="2" customWidth="1"/>
    <col min="1103" max="1103" width="73" style="2" customWidth="1"/>
    <col min="1104" max="1104" width="147.28515625" style="2" customWidth="1"/>
    <col min="1105" max="1281" width="9.140625" style="2"/>
    <col min="1282" max="1282" width="10.85546875" style="2" bestFit="1" customWidth="1"/>
    <col min="1283" max="1283" width="9.140625" style="2"/>
    <col min="1284" max="1284" width="56.5703125" style="2" customWidth="1"/>
    <col min="1285" max="1285" width="31.42578125" style="2" customWidth="1"/>
    <col min="1286" max="1286" width="58.140625" style="2" customWidth="1"/>
    <col min="1287" max="1287" width="45.85546875" style="2" customWidth="1"/>
    <col min="1288" max="1288" width="53.28515625" style="2" customWidth="1"/>
    <col min="1289" max="1289" width="27.28515625" style="2" customWidth="1"/>
    <col min="1290" max="1290" width="29.140625" style="2" customWidth="1"/>
    <col min="1291" max="1291" width="76.7109375" style="2" customWidth="1"/>
    <col min="1292" max="1292" width="36.140625" style="2" customWidth="1"/>
    <col min="1293" max="1293" width="51" style="2" customWidth="1"/>
    <col min="1294" max="1294" width="43.42578125" style="2" customWidth="1"/>
    <col min="1295" max="1295" width="26.28515625" style="2" customWidth="1"/>
    <col min="1296" max="1296" width="30.140625" style="2" customWidth="1"/>
    <col min="1297" max="1297" width="41.5703125" style="2" customWidth="1"/>
    <col min="1298" max="1298" width="33" style="2" customWidth="1"/>
    <col min="1299" max="1307" width="9.140625" style="2"/>
    <col min="1308" max="1308" width="20.140625" style="2" customWidth="1"/>
    <col min="1309" max="1320" width="9.140625" style="2"/>
    <col min="1321" max="1321" width="18.42578125" style="2" customWidth="1"/>
    <col min="1322" max="1322" width="9.140625" style="2"/>
    <col min="1323" max="1323" width="10" style="2" customWidth="1"/>
    <col min="1324" max="1324" width="9.140625" style="2"/>
    <col min="1325" max="1325" width="30.28515625" style="2" customWidth="1"/>
    <col min="1326" max="1326" width="9.140625" style="2" customWidth="1"/>
    <col min="1327" max="1327" width="9.140625" style="2"/>
    <col min="1328" max="1328" width="22.140625" style="2" customWidth="1"/>
    <col min="1329" max="1329" width="63.28515625" style="2" bestFit="1" customWidth="1"/>
    <col min="1330" max="1330" width="53.85546875" style="2" bestFit="1" customWidth="1"/>
    <col min="1331" max="1331" width="49.28515625" style="2" bestFit="1" customWidth="1"/>
    <col min="1332" max="1332" width="55.42578125" style="2" bestFit="1" customWidth="1"/>
    <col min="1333" max="1333" width="60.28515625" style="2" bestFit="1" customWidth="1"/>
    <col min="1334" max="1334" width="42.28515625" style="2" bestFit="1" customWidth="1"/>
    <col min="1335" max="1335" width="37.140625" style="2" bestFit="1" customWidth="1"/>
    <col min="1336" max="1336" width="44.85546875" style="2" bestFit="1" customWidth="1"/>
    <col min="1337" max="1337" width="33.42578125" style="2" customWidth="1"/>
    <col min="1338" max="1338" width="38.140625" style="2" customWidth="1"/>
    <col min="1339" max="1339" width="37.140625" style="2" customWidth="1"/>
    <col min="1340" max="1340" width="43.5703125" style="2" customWidth="1"/>
    <col min="1341" max="1341" width="44.5703125" style="2" customWidth="1"/>
    <col min="1342" max="1342" width="47.42578125" style="2" customWidth="1"/>
    <col min="1343" max="1343" width="37.5703125" style="2" customWidth="1"/>
    <col min="1344" max="1344" width="42.5703125" style="2" customWidth="1"/>
    <col min="1345" max="1345" width="30.140625" style="2" customWidth="1"/>
    <col min="1346" max="1346" width="27.42578125" style="2" customWidth="1"/>
    <col min="1347" max="1347" width="40" style="2" customWidth="1"/>
    <col min="1348" max="1348" width="39" style="2" customWidth="1"/>
    <col min="1349" max="1349" width="34" style="2" customWidth="1"/>
    <col min="1350" max="1350" width="21.140625" style="2" customWidth="1"/>
    <col min="1351" max="1351" width="93.28515625" style="2" customWidth="1"/>
    <col min="1352" max="1352" width="63.42578125" style="2" customWidth="1"/>
    <col min="1353" max="1353" width="33.85546875" style="2" customWidth="1"/>
    <col min="1354" max="1354" width="46.42578125" style="2" customWidth="1"/>
    <col min="1355" max="1355" width="35" style="2" customWidth="1"/>
    <col min="1356" max="1356" width="48.7109375" style="2" customWidth="1"/>
    <col min="1357" max="1357" width="84.7109375" style="2" customWidth="1"/>
    <col min="1358" max="1358" width="99.5703125" style="2" customWidth="1"/>
    <col min="1359" max="1359" width="73" style="2" customWidth="1"/>
    <col min="1360" max="1360" width="147.28515625" style="2" customWidth="1"/>
    <col min="1361" max="1537" width="9.140625" style="2"/>
    <col min="1538" max="1538" width="10.85546875" style="2" bestFit="1" customWidth="1"/>
    <col min="1539" max="1539" width="9.140625" style="2"/>
    <col min="1540" max="1540" width="56.5703125" style="2" customWidth="1"/>
    <col min="1541" max="1541" width="31.42578125" style="2" customWidth="1"/>
    <col min="1542" max="1542" width="58.140625" style="2" customWidth="1"/>
    <col min="1543" max="1543" width="45.85546875" style="2" customWidth="1"/>
    <col min="1544" max="1544" width="53.28515625" style="2" customWidth="1"/>
    <col min="1545" max="1545" width="27.28515625" style="2" customWidth="1"/>
    <col min="1546" max="1546" width="29.140625" style="2" customWidth="1"/>
    <col min="1547" max="1547" width="76.7109375" style="2" customWidth="1"/>
    <col min="1548" max="1548" width="36.140625" style="2" customWidth="1"/>
    <col min="1549" max="1549" width="51" style="2" customWidth="1"/>
    <col min="1550" max="1550" width="43.42578125" style="2" customWidth="1"/>
    <col min="1551" max="1551" width="26.28515625" style="2" customWidth="1"/>
    <col min="1552" max="1552" width="30.140625" style="2" customWidth="1"/>
    <col min="1553" max="1553" width="41.5703125" style="2" customWidth="1"/>
    <col min="1554" max="1554" width="33" style="2" customWidth="1"/>
    <col min="1555" max="1563" width="9.140625" style="2"/>
    <col min="1564" max="1564" width="20.140625" style="2" customWidth="1"/>
    <col min="1565" max="1576" width="9.140625" style="2"/>
    <col min="1577" max="1577" width="18.42578125" style="2" customWidth="1"/>
    <col min="1578" max="1578" width="9.140625" style="2"/>
    <col min="1579" max="1579" width="10" style="2" customWidth="1"/>
    <col min="1580" max="1580" width="9.140625" style="2"/>
    <col min="1581" max="1581" width="30.28515625" style="2" customWidth="1"/>
    <col min="1582" max="1582" width="9.140625" style="2" customWidth="1"/>
    <col min="1583" max="1583" width="9.140625" style="2"/>
    <col min="1584" max="1584" width="22.140625" style="2" customWidth="1"/>
    <col min="1585" max="1585" width="63.28515625" style="2" bestFit="1" customWidth="1"/>
    <col min="1586" max="1586" width="53.85546875" style="2" bestFit="1" customWidth="1"/>
    <col min="1587" max="1587" width="49.28515625" style="2" bestFit="1" customWidth="1"/>
    <col min="1588" max="1588" width="55.42578125" style="2" bestFit="1" customWidth="1"/>
    <col min="1589" max="1589" width="60.28515625" style="2" bestFit="1" customWidth="1"/>
    <col min="1590" max="1590" width="42.28515625" style="2" bestFit="1" customWidth="1"/>
    <col min="1591" max="1591" width="37.140625" style="2" bestFit="1" customWidth="1"/>
    <col min="1592" max="1592" width="44.85546875" style="2" bestFit="1" customWidth="1"/>
    <col min="1593" max="1593" width="33.42578125" style="2" customWidth="1"/>
    <col min="1594" max="1594" width="38.140625" style="2" customWidth="1"/>
    <col min="1595" max="1595" width="37.140625" style="2" customWidth="1"/>
    <col min="1596" max="1596" width="43.5703125" style="2" customWidth="1"/>
    <col min="1597" max="1597" width="44.5703125" style="2" customWidth="1"/>
    <col min="1598" max="1598" width="47.42578125" style="2" customWidth="1"/>
    <col min="1599" max="1599" width="37.5703125" style="2" customWidth="1"/>
    <col min="1600" max="1600" width="42.5703125" style="2" customWidth="1"/>
    <col min="1601" max="1601" width="30.140625" style="2" customWidth="1"/>
    <col min="1602" max="1602" width="27.42578125" style="2" customWidth="1"/>
    <col min="1603" max="1603" width="40" style="2" customWidth="1"/>
    <col min="1604" max="1604" width="39" style="2" customWidth="1"/>
    <col min="1605" max="1605" width="34" style="2" customWidth="1"/>
    <col min="1606" max="1606" width="21.140625" style="2" customWidth="1"/>
    <col min="1607" max="1607" width="93.28515625" style="2" customWidth="1"/>
    <col min="1608" max="1608" width="63.42578125" style="2" customWidth="1"/>
    <col min="1609" max="1609" width="33.85546875" style="2" customWidth="1"/>
    <col min="1610" max="1610" width="46.42578125" style="2" customWidth="1"/>
    <col min="1611" max="1611" width="35" style="2" customWidth="1"/>
    <col min="1612" max="1612" width="48.7109375" style="2" customWidth="1"/>
    <col min="1613" max="1613" width="84.7109375" style="2" customWidth="1"/>
    <col min="1614" max="1614" width="99.5703125" style="2" customWidth="1"/>
    <col min="1615" max="1615" width="73" style="2" customWidth="1"/>
    <col min="1616" max="1616" width="147.28515625" style="2" customWidth="1"/>
    <col min="1617" max="1793" width="9.140625" style="2"/>
    <col min="1794" max="1794" width="10.85546875" style="2" bestFit="1" customWidth="1"/>
    <col min="1795" max="1795" width="9.140625" style="2"/>
    <col min="1796" max="1796" width="56.5703125" style="2" customWidth="1"/>
    <col min="1797" max="1797" width="31.42578125" style="2" customWidth="1"/>
    <col min="1798" max="1798" width="58.140625" style="2" customWidth="1"/>
    <col min="1799" max="1799" width="45.85546875" style="2" customWidth="1"/>
    <col min="1800" max="1800" width="53.28515625" style="2" customWidth="1"/>
    <col min="1801" max="1801" width="27.28515625" style="2" customWidth="1"/>
    <col min="1802" max="1802" width="29.140625" style="2" customWidth="1"/>
    <col min="1803" max="1803" width="76.7109375" style="2" customWidth="1"/>
    <col min="1804" max="1804" width="36.140625" style="2" customWidth="1"/>
    <col min="1805" max="1805" width="51" style="2" customWidth="1"/>
    <col min="1806" max="1806" width="43.42578125" style="2" customWidth="1"/>
    <col min="1807" max="1807" width="26.28515625" style="2" customWidth="1"/>
    <col min="1808" max="1808" width="30.140625" style="2" customWidth="1"/>
    <col min="1809" max="1809" width="41.5703125" style="2" customWidth="1"/>
    <col min="1810" max="1810" width="33" style="2" customWidth="1"/>
    <col min="1811" max="1819" width="9.140625" style="2"/>
    <col min="1820" max="1820" width="20.140625" style="2" customWidth="1"/>
    <col min="1821" max="1832" width="9.140625" style="2"/>
    <col min="1833" max="1833" width="18.42578125" style="2" customWidth="1"/>
    <col min="1834" max="1834" width="9.140625" style="2"/>
    <col min="1835" max="1835" width="10" style="2" customWidth="1"/>
    <col min="1836" max="1836" width="9.140625" style="2"/>
    <col min="1837" max="1837" width="30.28515625" style="2" customWidth="1"/>
    <col min="1838" max="1838" width="9.140625" style="2" customWidth="1"/>
    <col min="1839" max="1839" width="9.140625" style="2"/>
    <col min="1840" max="1840" width="22.140625" style="2" customWidth="1"/>
    <col min="1841" max="1841" width="63.28515625" style="2" bestFit="1" customWidth="1"/>
    <col min="1842" max="1842" width="53.85546875" style="2" bestFit="1" customWidth="1"/>
    <col min="1843" max="1843" width="49.28515625" style="2" bestFit="1" customWidth="1"/>
    <col min="1844" max="1844" width="55.42578125" style="2" bestFit="1" customWidth="1"/>
    <col min="1845" max="1845" width="60.28515625" style="2" bestFit="1" customWidth="1"/>
    <col min="1846" max="1846" width="42.28515625" style="2" bestFit="1" customWidth="1"/>
    <col min="1847" max="1847" width="37.140625" style="2" bestFit="1" customWidth="1"/>
    <col min="1848" max="1848" width="44.85546875" style="2" bestFit="1" customWidth="1"/>
    <col min="1849" max="1849" width="33.42578125" style="2" customWidth="1"/>
    <col min="1850" max="1850" width="38.140625" style="2" customWidth="1"/>
    <col min="1851" max="1851" width="37.140625" style="2" customWidth="1"/>
    <col min="1852" max="1852" width="43.5703125" style="2" customWidth="1"/>
    <col min="1853" max="1853" width="44.5703125" style="2" customWidth="1"/>
    <col min="1854" max="1854" width="47.42578125" style="2" customWidth="1"/>
    <col min="1855" max="1855" width="37.5703125" style="2" customWidth="1"/>
    <col min="1856" max="1856" width="42.5703125" style="2" customWidth="1"/>
    <col min="1857" max="1857" width="30.140625" style="2" customWidth="1"/>
    <col min="1858" max="1858" width="27.42578125" style="2" customWidth="1"/>
    <col min="1859" max="1859" width="40" style="2" customWidth="1"/>
    <col min="1860" max="1860" width="39" style="2" customWidth="1"/>
    <col min="1861" max="1861" width="34" style="2" customWidth="1"/>
    <col min="1862" max="1862" width="21.140625" style="2" customWidth="1"/>
    <col min="1863" max="1863" width="93.28515625" style="2" customWidth="1"/>
    <col min="1864" max="1864" width="63.42578125" style="2" customWidth="1"/>
    <col min="1865" max="1865" width="33.85546875" style="2" customWidth="1"/>
    <col min="1866" max="1866" width="46.42578125" style="2" customWidth="1"/>
    <col min="1867" max="1867" width="35" style="2" customWidth="1"/>
    <col min="1868" max="1868" width="48.7109375" style="2" customWidth="1"/>
    <col min="1869" max="1869" width="84.7109375" style="2" customWidth="1"/>
    <col min="1870" max="1870" width="99.5703125" style="2" customWidth="1"/>
    <col min="1871" max="1871" width="73" style="2" customWidth="1"/>
    <col min="1872" max="1872" width="147.28515625" style="2" customWidth="1"/>
    <col min="1873" max="2049" width="9.140625" style="2"/>
    <col min="2050" max="2050" width="10.85546875" style="2" bestFit="1" customWidth="1"/>
    <col min="2051" max="2051" width="9.140625" style="2"/>
    <col min="2052" max="2052" width="56.5703125" style="2" customWidth="1"/>
    <col min="2053" max="2053" width="31.42578125" style="2" customWidth="1"/>
    <col min="2054" max="2054" width="58.140625" style="2" customWidth="1"/>
    <col min="2055" max="2055" width="45.85546875" style="2" customWidth="1"/>
    <col min="2056" max="2056" width="53.28515625" style="2" customWidth="1"/>
    <col min="2057" max="2057" width="27.28515625" style="2" customWidth="1"/>
    <col min="2058" max="2058" width="29.140625" style="2" customWidth="1"/>
    <col min="2059" max="2059" width="76.7109375" style="2" customWidth="1"/>
    <col min="2060" max="2060" width="36.140625" style="2" customWidth="1"/>
    <col min="2061" max="2061" width="51" style="2" customWidth="1"/>
    <col min="2062" max="2062" width="43.42578125" style="2" customWidth="1"/>
    <col min="2063" max="2063" width="26.28515625" style="2" customWidth="1"/>
    <col min="2064" max="2064" width="30.140625" style="2" customWidth="1"/>
    <col min="2065" max="2065" width="41.5703125" style="2" customWidth="1"/>
    <col min="2066" max="2066" width="33" style="2" customWidth="1"/>
    <col min="2067" max="2075" width="9.140625" style="2"/>
    <col min="2076" max="2076" width="20.140625" style="2" customWidth="1"/>
    <col min="2077" max="2088" width="9.140625" style="2"/>
    <col min="2089" max="2089" width="18.42578125" style="2" customWidth="1"/>
    <col min="2090" max="2090" width="9.140625" style="2"/>
    <col min="2091" max="2091" width="10" style="2" customWidth="1"/>
    <col min="2092" max="2092" width="9.140625" style="2"/>
    <col min="2093" max="2093" width="30.28515625" style="2" customWidth="1"/>
    <col min="2094" max="2094" width="9.140625" style="2" customWidth="1"/>
    <col min="2095" max="2095" width="9.140625" style="2"/>
    <col min="2096" max="2096" width="22.140625" style="2" customWidth="1"/>
    <col min="2097" max="2097" width="63.28515625" style="2" bestFit="1" customWidth="1"/>
    <col min="2098" max="2098" width="53.85546875" style="2" bestFit="1" customWidth="1"/>
    <col min="2099" max="2099" width="49.28515625" style="2" bestFit="1" customWidth="1"/>
    <col min="2100" max="2100" width="55.42578125" style="2" bestFit="1" customWidth="1"/>
    <col min="2101" max="2101" width="60.28515625" style="2" bestFit="1" customWidth="1"/>
    <col min="2102" max="2102" width="42.28515625" style="2" bestFit="1" customWidth="1"/>
    <col min="2103" max="2103" width="37.140625" style="2" bestFit="1" customWidth="1"/>
    <col min="2104" max="2104" width="44.85546875" style="2" bestFit="1" customWidth="1"/>
    <col min="2105" max="2105" width="33.42578125" style="2" customWidth="1"/>
    <col min="2106" max="2106" width="38.140625" style="2" customWidth="1"/>
    <col min="2107" max="2107" width="37.140625" style="2" customWidth="1"/>
    <col min="2108" max="2108" width="43.5703125" style="2" customWidth="1"/>
    <col min="2109" max="2109" width="44.5703125" style="2" customWidth="1"/>
    <col min="2110" max="2110" width="47.42578125" style="2" customWidth="1"/>
    <col min="2111" max="2111" width="37.5703125" style="2" customWidth="1"/>
    <col min="2112" max="2112" width="42.5703125" style="2" customWidth="1"/>
    <col min="2113" max="2113" width="30.140625" style="2" customWidth="1"/>
    <col min="2114" max="2114" width="27.42578125" style="2" customWidth="1"/>
    <col min="2115" max="2115" width="40" style="2" customWidth="1"/>
    <col min="2116" max="2116" width="39" style="2" customWidth="1"/>
    <col min="2117" max="2117" width="34" style="2" customWidth="1"/>
    <col min="2118" max="2118" width="21.140625" style="2" customWidth="1"/>
    <col min="2119" max="2119" width="93.28515625" style="2" customWidth="1"/>
    <col min="2120" max="2120" width="63.42578125" style="2" customWidth="1"/>
    <col min="2121" max="2121" width="33.85546875" style="2" customWidth="1"/>
    <col min="2122" max="2122" width="46.42578125" style="2" customWidth="1"/>
    <col min="2123" max="2123" width="35" style="2" customWidth="1"/>
    <col min="2124" max="2124" width="48.7109375" style="2" customWidth="1"/>
    <col min="2125" max="2125" width="84.7109375" style="2" customWidth="1"/>
    <col min="2126" max="2126" width="99.5703125" style="2" customWidth="1"/>
    <col min="2127" max="2127" width="73" style="2" customWidth="1"/>
    <col min="2128" max="2128" width="147.28515625" style="2" customWidth="1"/>
    <col min="2129" max="2305" width="9.140625" style="2"/>
    <col min="2306" max="2306" width="10.85546875" style="2" bestFit="1" customWidth="1"/>
    <col min="2307" max="2307" width="9.140625" style="2"/>
    <col min="2308" max="2308" width="56.5703125" style="2" customWidth="1"/>
    <col min="2309" max="2309" width="31.42578125" style="2" customWidth="1"/>
    <col min="2310" max="2310" width="58.140625" style="2" customWidth="1"/>
    <col min="2311" max="2311" width="45.85546875" style="2" customWidth="1"/>
    <col min="2312" max="2312" width="53.28515625" style="2" customWidth="1"/>
    <col min="2313" max="2313" width="27.28515625" style="2" customWidth="1"/>
    <col min="2314" max="2314" width="29.140625" style="2" customWidth="1"/>
    <col min="2315" max="2315" width="76.7109375" style="2" customWidth="1"/>
    <col min="2316" max="2316" width="36.140625" style="2" customWidth="1"/>
    <col min="2317" max="2317" width="51" style="2" customWidth="1"/>
    <col min="2318" max="2318" width="43.42578125" style="2" customWidth="1"/>
    <col min="2319" max="2319" width="26.28515625" style="2" customWidth="1"/>
    <col min="2320" max="2320" width="30.140625" style="2" customWidth="1"/>
    <col min="2321" max="2321" width="41.5703125" style="2" customWidth="1"/>
    <col min="2322" max="2322" width="33" style="2" customWidth="1"/>
    <col min="2323" max="2331" width="9.140625" style="2"/>
    <col min="2332" max="2332" width="20.140625" style="2" customWidth="1"/>
    <col min="2333" max="2344" width="9.140625" style="2"/>
    <col min="2345" max="2345" width="18.42578125" style="2" customWidth="1"/>
    <col min="2346" max="2346" width="9.140625" style="2"/>
    <col min="2347" max="2347" width="10" style="2" customWidth="1"/>
    <col min="2348" max="2348" width="9.140625" style="2"/>
    <col min="2349" max="2349" width="30.28515625" style="2" customWidth="1"/>
    <col min="2350" max="2350" width="9.140625" style="2" customWidth="1"/>
    <col min="2351" max="2351" width="9.140625" style="2"/>
    <col min="2352" max="2352" width="22.140625" style="2" customWidth="1"/>
    <col min="2353" max="2353" width="63.28515625" style="2" bestFit="1" customWidth="1"/>
    <col min="2354" max="2354" width="53.85546875" style="2" bestFit="1" customWidth="1"/>
    <col min="2355" max="2355" width="49.28515625" style="2" bestFit="1" customWidth="1"/>
    <col min="2356" max="2356" width="55.42578125" style="2" bestFit="1" customWidth="1"/>
    <col min="2357" max="2357" width="60.28515625" style="2" bestFit="1" customWidth="1"/>
    <col min="2358" max="2358" width="42.28515625" style="2" bestFit="1" customWidth="1"/>
    <col min="2359" max="2359" width="37.140625" style="2" bestFit="1" customWidth="1"/>
    <col min="2360" max="2360" width="44.85546875" style="2" bestFit="1" customWidth="1"/>
    <col min="2361" max="2361" width="33.42578125" style="2" customWidth="1"/>
    <col min="2362" max="2362" width="38.140625" style="2" customWidth="1"/>
    <col min="2363" max="2363" width="37.140625" style="2" customWidth="1"/>
    <col min="2364" max="2364" width="43.5703125" style="2" customWidth="1"/>
    <col min="2365" max="2365" width="44.5703125" style="2" customWidth="1"/>
    <col min="2366" max="2366" width="47.42578125" style="2" customWidth="1"/>
    <col min="2367" max="2367" width="37.5703125" style="2" customWidth="1"/>
    <col min="2368" max="2368" width="42.5703125" style="2" customWidth="1"/>
    <col min="2369" max="2369" width="30.140625" style="2" customWidth="1"/>
    <col min="2370" max="2370" width="27.42578125" style="2" customWidth="1"/>
    <col min="2371" max="2371" width="40" style="2" customWidth="1"/>
    <col min="2372" max="2372" width="39" style="2" customWidth="1"/>
    <col min="2373" max="2373" width="34" style="2" customWidth="1"/>
    <col min="2374" max="2374" width="21.140625" style="2" customWidth="1"/>
    <col min="2375" max="2375" width="93.28515625" style="2" customWidth="1"/>
    <col min="2376" max="2376" width="63.42578125" style="2" customWidth="1"/>
    <col min="2377" max="2377" width="33.85546875" style="2" customWidth="1"/>
    <col min="2378" max="2378" width="46.42578125" style="2" customWidth="1"/>
    <col min="2379" max="2379" width="35" style="2" customWidth="1"/>
    <col min="2380" max="2380" width="48.7109375" style="2" customWidth="1"/>
    <col min="2381" max="2381" width="84.7109375" style="2" customWidth="1"/>
    <col min="2382" max="2382" width="99.5703125" style="2" customWidth="1"/>
    <col min="2383" max="2383" width="73" style="2" customWidth="1"/>
    <col min="2384" max="2384" width="147.28515625" style="2" customWidth="1"/>
    <col min="2385" max="2561" width="9.140625" style="2"/>
    <col min="2562" max="2562" width="10.85546875" style="2" bestFit="1" customWidth="1"/>
    <col min="2563" max="2563" width="9.140625" style="2"/>
    <col min="2564" max="2564" width="56.5703125" style="2" customWidth="1"/>
    <col min="2565" max="2565" width="31.42578125" style="2" customWidth="1"/>
    <col min="2566" max="2566" width="58.140625" style="2" customWidth="1"/>
    <col min="2567" max="2567" width="45.85546875" style="2" customWidth="1"/>
    <col min="2568" max="2568" width="53.28515625" style="2" customWidth="1"/>
    <col min="2569" max="2569" width="27.28515625" style="2" customWidth="1"/>
    <col min="2570" max="2570" width="29.140625" style="2" customWidth="1"/>
    <col min="2571" max="2571" width="76.7109375" style="2" customWidth="1"/>
    <col min="2572" max="2572" width="36.140625" style="2" customWidth="1"/>
    <col min="2573" max="2573" width="51" style="2" customWidth="1"/>
    <col min="2574" max="2574" width="43.42578125" style="2" customWidth="1"/>
    <col min="2575" max="2575" width="26.28515625" style="2" customWidth="1"/>
    <col min="2576" max="2576" width="30.140625" style="2" customWidth="1"/>
    <col min="2577" max="2577" width="41.5703125" style="2" customWidth="1"/>
    <col min="2578" max="2578" width="33" style="2" customWidth="1"/>
    <col min="2579" max="2587" width="9.140625" style="2"/>
    <col min="2588" max="2588" width="20.140625" style="2" customWidth="1"/>
    <col min="2589" max="2600" width="9.140625" style="2"/>
    <col min="2601" max="2601" width="18.42578125" style="2" customWidth="1"/>
    <col min="2602" max="2602" width="9.140625" style="2"/>
    <col min="2603" max="2603" width="10" style="2" customWidth="1"/>
    <col min="2604" max="2604" width="9.140625" style="2"/>
    <col min="2605" max="2605" width="30.28515625" style="2" customWidth="1"/>
    <col min="2606" max="2606" width="9.140625" style="2" customWidth="1"/>
    <col min="2607" max="2607" width="9.140625" style="2"/>
    <col min="2608" max="2608" width="22.140625" style="2" customWidth="1"/>
    <col min="2609" max="2609" width="63.28515625" style="2" bestFit="1" customWidth="1"/>
    <col min="2610" max="2610" width="53.85546875" style="2" bestFit="1" customWidth="1"/>
    <col min="2611" max="2611" width="49.28515625" style="2" bestFit="1" customWidth="1"/>
    <col min="2612" max="2612" width="55.42578125" style="2" bestFit="1" customWidth="1"/>
    <col min="2613" max="2613" width="60.28515625" style="2" bestFit="1" customWidth="1"/>
    <col min="2614" max="2614" width="42.28515625" style="2" bestFit="1" customWidth="1"/>
    <col min="2615" max="2615" width="37.140625" style="2" bestFit="1" customWidth="1"/>
    <col min="2616" max="2616" width="44.85546875" style="2" bestFit="1" customWidth="1"/>
    <col min="2617" max="2617" width="33.42578125" style="2" customWidth="1"/>
    <col min="2618" max="2618" width="38.140625" style="2" customWidth="1"/>
    <col min="2619" max="2619" width="37.140625" style="2" customWidth="1"/>
    <col min="2620" max="2620" width="43.5703125" style="2" customWidth="1"/>
    <col min="2621" max="2621" width="44.5703125" style="2" customWidth="1"/>
    <col min="2622" max="2622" width="47.42578125" style="2" customWidth="1"/>
    <col min="2623" max="2623" width="37.5703125" style="2" customWidth="1"/>
    <col min="2624" max="2624" width="42.5703125" style="2" customWidth="1"/>
    <col min="2625" max="2625" width="30.140625" style="2" customWidth="1"/>
    <col min="2626" max="2626" width="27.42578125" style="2" customWidth="1"/>
    <col min="2627" max="2627" width="40" style="2" customWidth="1"/>
    <col min="2628" max="2628" width="39" style="2" customWidth="1"/>
    <col min="2629" max="2629" width="34" style="2" customWidth="1"/>
    <col min="2630" max="2630" width="21.140625" style="2" customWidth="1"/>
    <col min="2631" max="2631" width="93.28515625" style="2" customWidth="1"/>
    <col min="2632" max="2632" width="63.42578125" style="2" customWidth="1"/>
    <col min="2633" max="2633" width="33.85546875" style="2" customWidth="1"/>
    <col min="2634" max="2634" width="46.42578125" style="2" customWidth="1"/>
    <col min="2635" max="2635" width="35" style="2" customWidth="1"/>
    <col min="2636" max="2636" width="48.7109375" style="2" customWidth="1"/>
    <col min="2637" max="2637" width="84.7109375" style="2" customWidth="1"/>
    <col min="2638" max="2638" width="99.5703125" style="2" customWidth="1"/>
    <col min="2639" max="2639" width="73" style="2" customWidth="1"/>
    <col min="2640" max="2640" width="147.28515625" style="2" customWidth="1"/>
    <col min="2641" max="2817" width="9.140625" style="2"/>
    <col min="2818" max="2818" width="10.85546875" style="2" bestFit="1" customWidth="1"/>
    <col min="2819" max="2819" width="9.140625" style="2"/>
    <col min="2820" max="2820" width="56.5703125" style="2" customWidth="1"/>
    <col min="2821" max="2821" width="31.42578125" style="2" customWidth="1"/>
    <col min="2822" max="2822" width="58.140625" style="2" customWidth="1"/>
    <col min="2823" max="2823" width="45.85546875" style="2" customWidth="1"/>
    <col min="2824" max="2824" width="53.28515625" style="2" customWidth="1"/>
    <col min="2825" max="2825" width="27.28515625" style="2" customWidth="1"/>
    <col min="2826" max="2826" width="29.140625" style="2" customWidth="1"/>
    <col min="2827" max="2827" width="76.7109375" style="2" customWidth="1"/>
    <col min="2828" max="2828" width="36.140625" style="2" customWidth="1"/>
    <col min="2829" max="2829" width="51" style="2" customWidth="1"/>
    <col min="2830" max="2830" width="43.42578125" style="2" customWidth="1"/>
    <col min="2831" max="2831" width="26.28515625" style="2" customWidth="1"/>
    <col min="2832" max="2832" width="30.140625" style="2" customWidth="1"/>
    <col min="2833" max="2833" width="41.5703125" style="2" customWidth="1"/>
    <col min="2834" max="2834" width="33" style="2" customWidth="1"/>
    <col min="2835" max="2843" width="9.140625" style="2"/>
    <col min="2844" max="2844" width="20.140625" style="2" customWidth="1"/>
    <col min="2845" max="2856" width="9.140625" style="2"/>
    <col min="2857" max="2857" width="18.42578125" style="2" customWidth="1"/>
    <col min="2858" max="2858" width="9.140625" style="2"/>
    <col min="2859" max="2859" width="10" style="2" customWidth="1"/>
    <col min="2860" max="2860" width="9.140625" style="2"/>
    <col min="2861" max="2861" width="30.28515625" style="2" customWidth="1"/>
    <col min="2862" max="2862" width="9.140625" style="2" customWidth="1"/>
    <col min="2863" max="2863" width="9.140625" style="2"/>
    <col min="2864" max="2864" width="22.140625" style="2" customWidth="1"/>
    <col min="2865" max="2865" width="63.28515625" style="2" bestFit="1" customWidth="1"/>
    <col min="2866" max="2866" width="53.85546875" style="2" bestFit="1" customWidth="1"/>
    <col min="2867" max="2867" width="49.28515625" style="2" bestFit="1" customWidth="1"/>
    <col min="2868" max="2868" width="55.42578125" style="2" bestFit="1" customWidth="1"/>
    <col min="2869" max="2869" width="60.28515625" style="2" bestFit="1" customWidth="1"/>
    <col min="2870" max="2870" width="42.28515625" style="2" bestFit="1" customWidth="1"/>
    <col min="2871" max="2871" width="37.140625" style="2" bestFit="1" customWidth="1"/>
    <col min="2872" max="2872" width="44.85546875" style="2" bestFit="1" customWidth="1"/>
    <col min="2873" max="2873" width="33.42578125" style="2" customWidth="1"/>
    <col min="2874" max="2874" width="38.140625" style="2" customWidth="1"/>
    <col min="2875" max="2875" width="37.140625" style="2" customWidth="1"/>
    <col min="2876" max="2876" width="43.5703125" style="2" customWidth="1"/>
    <col min="2877" max="2877" width="44.5703125" style="2" customWidth="1"/>
    <col min="2878" max="2878" width="47.42578125" style="2" customWidth="1"/>
    <col min="2879" max="2879" width="37.5703125" style="2" customWidth="1"/>
    <col min="2880" max="2880" width="42.5703125" style="2" customWidth="1"/>
    <col min="2881" max="2881" width="30.140625" style="2" customWidth="1"/>
    <col min="2882" max="2882" width="27.42578125" style="2" customWidth="1"/>
    <col min="2883" max="2883" width="40" style="2" customWidth="1"/>
    <col min="2884" max="2884" width="39" style="2" customWidth="1"/>
    <col min="2885" max="2885" width="34" style="2" customWidth="1"/>
    <col min="2886" max="2886" width="21.140625" style="2" customWidth="1"/>
    <col min="2887" max="2887" width="93.28515625" style="2" customWidth="1"/>
    <col min="2888" max="2888" width="63.42578125" style="2" customWidth="1"/>
    <col min="2889" max="2889" width="33.85546875" style="2" customWidth="1"/>
    <col min="2890" max="2890" width="46.42578125" style="2" customWidth="1"/>
    <col min="2891" max="2891" width="35" style="2" customWidth="1"/>
    <col min="2892" max="2892" width="48.7109375" style="2" customWidth="1"/>
    <col min="2893" max="2893" width="84.7109375" style="2" customWidth="1"/>
    <col min="2894" max="2894" width="99.5703125" style="2" customWidth="1"/>
    <col min="2895" max="2895" width="73" style="2" customWidth="1"/>
    <col min="2896" max="2896" width="147.28515625" style="2" customWidth="1"/>
    <col min="2897" max="3073" width="9.140625" style="2"/>
    <col min="3074" max="3074" width="10.85546875" style="2" bestFit="1" customWidth="1"/>
    <col min="3075" max="3075" width="9.140625" style="2"/>
    <col min="3076" max="3076" width="56.5703125" style="2" customWidth="1"/>
    <col min="3077" max="3077" width="31.42578125" style="2" customWidth="1"/>
    <col min="3078" max="3078" width="58.140625" style="2" customWidth="1"/>
    <col min="3079" max="3079" width="45.85546875" style="2" customWidth="1"/>
    <col min="3080" max="3080" width="53.28515625" style="2" customWidth="1"/>
    <col min="3081" max="3081" width="27.28515625" style="2" customWidth="1"/>
    <col min="3082" max="3082" width="29.140625" style="2" customWidth="1"/>
    <col min="3083" max="3083" width="76.7109375" style="2" customWidth="1"/>
    <col min="3084" max="3084" width="36.140625" style="2" customWidth="1"/>
    <col min="3085" max="3085" width="51" style="2" customWidth="1"/>
    <col min="3086" max="3086" width="43.42578125" style="2" customWidth="1"/>
    <col min="3087" max="3087" width="26.28515625" style="2" customWidth="1"/>
    <col min="3088" max="3088" width="30.140625" style="2" customWidth="1"/>
    <col min="3089" max="3089" width="41.5703125" style="2" customWidth="1"/>
    <col min="3090" max="3090" width="33" style="2" customWidth="1"/>
    <col min="3091" max="3099" width="9.140625" style="2"/>
    <col min="3100" max="3100" width="20.140625" style="2" customWidth="1"/>
    <col min="3101" max="3112" width="9.140625" style="2"/>
    <col min="3113" max="3113" width="18.42578125" style="2" customWidth="1"/>
    <col min="3114" max="3114" width="9.140625" style="2"/>
    <col min="3115" max="3115" width="10" style="2" customWidth="1"/>
    <col min="3116" max="3116" width="9.140625" style="2"/>
    <col min="3117" max="3117" width="30.28515625" style="2" customWidth="1"/>
    <col min="3118" max="3118" width="9.140625" style="2" customWidth="1"/>
    <col min="3119" max="3119" width="9.140625" style="2"/>
    <col min="3120" max="3120" width="22.140625" style="2" customWidth="1"/>
    <col min="3121" max="3121" width="63.28515625" style="2" bestFit="1" customWidth="1"/>
    <col min="3122" max="3122" width="53.85546875" style="2" bestFit="1" customWidth="1"/>
    <col min="3123" max="3123" width="49.28515625" style="2" bestFit="1" customWidth="1"/>
    <col min="3124" max="3124" width="55.42578125" style="2" bestFit="1" customWidth="1"/>
    <col min="3125" max="3125" width="60.28515625" style="2" bestFit="1" customWidth="1"/>
    <col min="3126" max="3126" width="42.28515625" style="2" bestFit="1" customWidth="1"/>
    <col min="3127" max="3127" width="37.140625" style="2" bestFit="1" customWidth="1"/>
    <col min="3128" max="3128" width="44.85546875" style="2" bestFit="1" customWidth="1"/>
    <col min="3129" max="3129" width="33.42578125" style="2" customWidth="1"/>
    <col min="3130" max="3130" width="38.140625" style="2" customWidth="1"/>
    <col min="3131" max="3131" width="37.140625" style="2" customWidth="1"/>
    <col min="3132" max="3132" width="43.5703125" style="2" customWidth="1"/>
    <col min="3133" max="3133" width="44.5703125" style="2" customWidth="1"/>
    <col min="3134" max="3134" width="47.42578125" style="2" customWidth="1"/>
    <col min="3135" max="3135" width="37.5703125" style="2" customWidth="1"/>
    <col min="3136" max="3136" width="42.5703125" style="2" customWidth="1"/>
    <col min="3137" max="3137" width="30.140625" style="2" customWidth="1"/>
    <col min="3138" max="3138" width="27.42578125" style="2" customWidth="1"/>
    <col min="3139" max="3139" width="40" style="2" customWidth="1"/>
    <col min="3140" max="3140" width="39" style="2" customWidth="1"/>
    <col min="3141" max="3141" width="34" style="2" customWidth="1"/>
    <col min="3142" max="3142" width="21.140625" style="2" customWidth="1"/>
    <col min="3143" max="3143" width="93.28515625" style="2" customWidth="1"/>
    <col min="3144" max="3144" width="63.42578125" style="2" customWidth="1"/>
    <col min="3145" max="3145" width="33.85546875" style="2" customWidth="1"/>
    <col min="3146" max="3146" width="46.42578125" style="2" customWidth="1"/>
    <col min="3147" max="3147" width="35" style="2" customWidth="1"/>
    <col min="3148" max="3148" width="48.7109375" style="2" customWidth="1"/>
    <col min="3149" max="3149" width="84.7109375" style="2" customWidth="1"/>
    <col min="3150" max="3150" width="99.5703125" style="2" customWidth="1"/>
    <col min="3151" max="3151" width="73" style="2" customWidth="1"/>
    <col min="3152" max="3152" width="147.28515625" style="2" customWidth="1"/>
    <col min="3153" max="3329" width="9.140625" style="2"/>
    <col min="3330" max="3330" width="10.85546875" style="2" bestFit="1" customWidth="1"/>
    <col min="3331" max="3331" width="9.140625" style="2"/>
    <col min="3332" max="3332" width="56.5703125" style="2" customWidth="1"/>
    <col min="3333" max="3333" width="31.42578125" style="2" customWidth="1"/>
    <col min="3334" max="3334" width="58.140625" style="2" customWidth="1"/>
    <col min="3335" max="3335" width="45.85546875" style="2" customWidth="1"/>
    <col min="3336" max="3336" width="53.28515625" style="2" customWidth="1"/>
    <col min="3337" max="3337" width="27.28515625" style="2" customWidth="1"/>
    <col min="3338" max="3338" width="29.140625" style="2" customWidth="1"/>
    <col min="3339" max="3339" width="76.7109375" style="2" customWidth="1"/>
    <col min="3340" max="3340" width="36.140625" style="2" customWidth="1"/>
    <col min="3341" max="3341" width="51" style="2" customWidth="1"/>
    <col min="3342" max="3342" width="43.42578125" style="2" customWidth="1"/>
    <col min="3343" max="3343" width="26.28515625" style="2" customWidth="1"/>
    <col min="3344" max="3344" width="30.140625" style="2" customWidth="1"/>
    <col min="3345" max="3345" width="41.5703125" style="2" customWidth="1"/>
    <col min="3346" max="3346" width="33" style="2" customWidth="1"/>
    <col min="3347" max="3355" width="9.140625" style="2"/>
    <col min="3356" max="3356" width="20.140625" style="2" customWidth="1"/>
    <col min="3357" max="3368" width="9.140625" style="2"/>
    <col min="3369" max="3369" width="18.42578125" style="2" customWidth="1"/>
    <col min="3370" max="3370" width="9.140625" style="2"/>
    <col min="3371" max="3371" width="10" style="2" customWidth="1"/>
    <col min="3372" max="3372" width="9.140625" style="2"/>
    <col min="3373" max="3373" width="30.28515625" style="2" customWidth="1"/>
    <col min="3374" max="3374" width="9.140625" style="2" customWidth="1"/>
    <col min="3375" max="3375" width="9.140625" style="2"/>
    <col min="3376" max="3376" width="22.140625" style="2" customWidth="1"/>
    <col min="3377" max="3377" width="63.28515625" style="2" bestFit="1" customWidth="1"/>
    <col min="3378" max="3378" width="53.85546875" style="2" bestFit="1" customWidth="1"/>
    <col min="3379" max="3379" width="49.28515625" style="2" bestFit="1" customWidth="1"/>
    <col min="3380" max="3380" width="55.42578125" style="2" bestFit="1" customWidth="1"/>
    <col min="3381" max="3381" width="60.28515625" style="2" bestFit="1" customWidth="1"/>
    <col min="3382" max="3382" width="42.28515625" style="2" bestFit="1" customWidth="1"/>
    <col min="3383" max="3383" width="37.140625" style="2" bestFit="1" customWidth="1"/>
    <col min="3384" max="3384" width="44.85546875" style="2" bestFit="1" customWidth="1"/>
    <col min="3385" max="3385" width="33.42578125" style="2" customWidth="1"/>
    <col min="3386" max="3386" width="38.140625" style="2" customWidth="1"/>
    <col min="3387" max="3387" width="37.140625" style="2" customWidth="1"/>
    <col min="3388" max="3388" width="43.5703125" style="2" customWidth="1"/>
    <col min="3389" max="3389" width="44.5703125" style="2" customWidth="1"/>
    <col min="3390" max="3390" width="47.42578125" style="2" customWidth="1"/>
    <col min="3391" max="3391" width="37.5703125" style="2" customWidth="1"/>
    <col min="3392" max="3392" width="42.5703125" style="2" customWidth="1"/>
    <col min="3393" max="3393" width="30.140625" style="2" customWidth="1"/>
    <col min="3394" max="3394" width="27.42578125" style="2" customWidth="1"/>
    <col min="3395" max="3395" width="40" style="2" customWidth="1"/>
    <col min="3396" max="3396" width="39" style="2" customWidth="1"/>
    <col min="3397" max="3397" width="34" style="2" customWidth="1"/>
    <col min="3398" max="3398" width="21.140625" style="2" customWidth="1"/>
    <col min="3399" max="3399" width="93.28515625" style="2" customWidth="1"/>
    <col min="3400" max="3400" width="63.42578125" style="2" customWidth="1"/>
    <col min="3401" max="3401" width="33.85546875" style="2" customWidth="1"/>
    <col min="3402" max="3402" width="46.42578125" style="2" customWidth="1"/>
    <col min="3403" max="3403" width="35" style="2" customWidth="1"/>
    <col min="3404" max="3404" width="48.7109375" style="2" customWidth="1"/>
    <col min="3405" max="3405" width="84.7109375" style="2" customWidth="1"/>
    <col min="3406" max="3406" width="99.5703125" style="2" customWidth="1"/>
    <col min="3407" max="3407" width="73" style="2" customWidth="1"/>
    <col min="3408" max="3408" width="147.28515625" style="2" customWidth="1"/>
    <col min="3409" max="3585" width="9.140625" style="2"/>
    <col min="3586" max="3586" width="10.85546875" style="2" bestFit="1" customWidth="1"/>
    <col min="3587" max="3587" width="9.140625" style="2"/>
    <col min="3588" max="3588" width="56.5703125" style="2" customWidth="1"/>
    <col min="3589" max="3589" width="31.42578125" style="2" customWidth="1"/>
    <col min="3590" max="3590" width="58.140625" style="2" customWidth="1"/>
    <col min="3591" max="3591" width="45.85546875" style="2" customWidth="1"/>
    <col min="3592" max="3592" width="53.28515625" style="2" customWidth="1"/>
    <col min="3593" max="3593" width="27.28515625" style="2" customWidth="1"/>
    <col min="3594" max="3594" width="29.140625" style="2" customWidth="1"/>
    <col min="3595" max="3595" width="76.7109375" style="2" customWidth="1"/>
    <col min="3596" max="3596" width="36.140625" style="2" customWidth="1"/>
    <col min="3597" max="3597" width="51" style="2" customWidth="1"/>
    <col min="3598" max="3598" width="43.42578125" style="2" customWidth="1"/>
    <col min="3599" max="3599" width="26.28515625" style="2" customWidth="1"/>
    <col min="3600" max="3600" width="30.140625" style="2" customWidth="1"/>
    <col min="3601" max="3601" width="41.5703125" style="2" customWidth="1"/>
    <col min="3602" max="3602" width="33" style="2" customWidth="1"/>
    <col min="3603" max="3611" width="9.140625" style="2"/>
    <col min="3612" max="3612" width="20.140625" style="2" customWidth="1"/>
    <col min="3613" max="3624" width="9.140625" style="2"/>
    <col min="3625" max="3625" width="18.42578125" style="2" customWidth="1"/>
    <col min="3626" max="3626" width="9.140625" style="2"/>
    <col min="3627" max="3627" width="10" style="2" customWidth="1"/>
    <col min="3628" max="3628" width="9.140625" style="2"/>
    <col min="3629" max="3629" width="30.28515625" style="2" customWidth="1"/>
    <col min="3630" max="3630" width="9.140625" style="2" customWidth="1"/>
    <col min="3631" max="3631" width="9.140625" style="2"/>
    <col min="3632" max="3632" width="22.140625" style="2" customWidth="1"/>
    <col min="3633" max="3633" width="63.28515625" style="2" bestFit="1" customWidth="1"/>
    <col min="3634" max="3634" width="53.85546875" style="2" bestFit="1" customWidth="1"/>
    <col min="3635" max="3635" width="49.28515625" style="2" bestFit="1" customWidth="1"/>
    <col min="3636" max="3636" width="55.42578125" style="2" bestFit="1" customWidth="1"/>
    <col min="3637" max="3637" width="60.28515625" style="2" bestFit="1" customWidth="1"/>
    <col min="3638" max="3638" width="42.28515625" style="2" bestFit="1" customWidth="1"/>
    <col min="3639" max="3639" width="37.140625" style="2" bestFit="1" customWidth="1"/>
    <col min="3640" max="3640" width="44.85546875" style="2" bestFit="1" customWidth="1"/>
    <col min="3641" max="3641" width="33.42578125" style="2" customWidth="1"/>
    <col min="3642" max="3642" width="38.140625" style="2" customWidth="1"/>
    <col min="3643" max="3643" width="37.140625" style="2" customWidth="1"/>
    <col min="3644" max="3644" width="43.5703125" style="2" customWidth="1"/>
    <col min="3645" max="3645" width="44.5703125" style="2" customWidth="1"/>
    <col min="3646" max="3646" width="47.42578125" style="2" customWidth="1"/>
    <col min="3647" max="3647" width="37.5703125" style="2" customWidth="1"/>
    <col min="3648" max="3648" width="42.5703125" style="2" customWidth="1"/>
    <col min="3649" max="3649" width="30.140625" style="2" customWidth="1"/>
    <col min="3650" max="3650" width="27.42578125" style="2" customWidth="1"/>
    <col min="3651" max="3651" width="40" style="2" customWidth="1"/>
    <col min="3652" max="3652" width="39" style="2" customWidth="1"/>
    <col min="3653" max="3653" width="34" style="2" customWidth="1"/>
    <col min="3654" max="3654" width="21.140625" style="2" customWidth="1"/>
    <col min="3655" max="3655" width="93.28515625" style="2" customWidth="1"/>
    <col min="3656" max="3656" width="63.42578125" style="2" customWidth="1"/>
    <col min="3657" max="3657" width="33.85546875" style="2" customWidth="1"/>
    <col min="3658" max="3658" width="46.42578125" style="2" customWidth="1"/>
    <col min="3659" max="3659" width="35" style="2" customWidth="1"/>
    <col min="3660" max="3660" width="48.7109375" style="2" customWidth="1"/>
    <col min="3661" max="3661" width="84.7109375" style="2" customWidth="1"/>
    <col min="3662" max="3662" width="99.5703125" style="2" customWidth="1"/>
    <col min="3663" max="3663" width="73" style="2" customWidth="1"/>
    <col min="3664" max="3664" width="147.28515625" style="2" customWidth="1"/>
    <col min="3665" max="3841" width="9.140625" style="2"/>
    <col min="3842" max="3842" width="10.85546875" style="2" bestFit="1" customWidth="1"/>
    <col min="3843" max="3843" width="9.140625" style="2"/>
    <col min="3844" max="3844" width="56.5703125" style="2" customWidth="1"/>
    <col min="3845" max="3845" width="31.42578125" style="2" customWidth="1"/>
    <col min="3846" max="3846" width="58.140625" style="2" customWidth="1"/>
    <col min="3847" max="3847" width="45.85546875" style="2" customWidth="1"/>
    <col min="3848" max="3848" width="53.28515625" style="2" customWidth="1"/>
    <col min="3849" max="3849" width="27.28515625" style="2" customWidth="1"/>
    <col min="3850" max="3850" width="29.140625" style="2" customWidth="1"/>
    <col min="3851" max="3851" width="76.7109375" style="2" customWidth="1"/>
    <col min="3852" max="3852" width="36.140625" style="2" customWidth="1"/>
    <col min="3853" max="3853" width="51" style="2" customWidth="1"/>
    <col min="3854" max="3854" width="43.42578125" style="2" customWidth="1"/>
    <col min="3855" max="3855" width="26.28515625" style="2" customWidth="1"/>
    <col min="3856" max="3856" width="30.140625" style="2" customWidth="1"/>
    <col min="3857" max="3857" width="41.5703125" style="2" customWidth="1"/>
    <col min="3858" max="3858" width="33" style="2" customWidth="1"/>
    <col min="3859" max="3867" width="9.140625" style="2"/>
    <col min="3868" max="3868" width="20.140625" style="2" customWidth="1"/>
    <col min="3869" max="3880" width="9.140625" style="2"/>
    <col min="3881" max="3881" width="18.42578125" style="2" customWidth="1"/>
    <col min="3882" max="3882" width="9.140625" style="2"/>
    <col min="3883" max="3883" width="10" style="2" customWidth="1"/>
    <col min="3884" max="3884" width="9.140625" style="2"/>
    <col min="3885" max="3885" width="30.28515625" style="2" customWidth="1"/>
    <col min="3886" max="3886" width="9.140625" style="2" customWidth="1"/>
    <col min="3887" max="3887" width="9.140625" style="2"/>
    <col min="3888" max="3888" width="22.140625" style="2" customWidth="1"/>
    <col min="3889" max="3889" width="63.28515625" style="2" bestFit="1" customWidth="1"/>
    <col min="3890" max="3890" width="53.85546875" style="2" bestFit="1" customWidth="1"/>
    <col min="3891" max="3891" width="49.28515625" style="2" bestFit="1" customWidth="1"/>
    <col min="3892" max="3892" width="55.42578125" style="2" bestFit="1" customWidth="1"/>
    <col min="3893" max="3893" width="60.28515625" style="2" bestFit="1" customWidth="1"/>
    <col min="3894" max="3894" width="42.28515625" style="2" bestFit="1" customWidth="1"/>
    <col min="3895" max="3895" width="37.140625" style="2" bestFit="1" customWidth="1"/>
    <col min="3896" max="3896" width="44.85546875" style="2" bestFit="1" customWidth="1"/>
    <col min="3897" max="3897" width="33.42578125" style="2" customWidth="1"/>
    <col min="3898" max="3898" width="38.140625" style="2" customWidth="1"/>
    <col min="3899" max="3899" width="37.140625" style="2" customWidth="1"/>
    <col min="3900" max="3900" width="43.5703125" style="2" customWidth="1"/>
    <col min="3901" max="3901" width="44.5703125" style="2" customWidth="1"/>
    <col min="3902" max="3902" width="47.42578125" style="2" customWidth="1"/>
    <col min="3903" max="3903" width="37.5703125" style="2" customWidth="1"/>
    <col min="3904" max="3904" width="42.5703125" style="2" customWidth="1"/>
    <col min="3905" max="3905" width="30.140625" style="2" customWidth="1"/>
    <col min="3906" max="3906" width="27.42578125" style="2" customWidth="1"/>
    <col min="3907" max="3907" width="40" style="2" customWidth="1"/>
    <col min="3908" max="3908" width="39" style="2" customWidth="1"/>
    <col min="3909" max="3909" width="34" style="2" customWidth="1"/>
    <col min="3910" max="3910" width="21.140625" style="2" customWidth="1"/>
    <col min="3911" max="3911" width="93.28515625" style="2" customWidth="1"/>
    <col min="3912" max="3912" width="63.42578125" style="2" customWidth="1"/>
    <col min="3913" max="3913" width="33.85546875" style="2" customWidth="1"/>
    <col min="3914" max="3914" width="46.42578125" style="2" customWidth="1"/>
    <col min="3915" max="3915" width="35" style="2" customWidth="1"/>
    <col min="3916" max="3916" width="48.7109375" style="2" customWidth="1"/>
    <col min="3917" max="3917" width="84.7109375" style="2" customWidth="1"/>
    <col min="3918" max="3918" width="99.5703125" style="2" customWidth="1"/>
    <col min="3919" max="3919" width="73" style="2" customWidth="1"/>
    <col min="3920" max="3920" width="147.28515625" style="2" customWidth="1"/>
    <col min="3921" max="4097" width="9.140625" style="2"/>
    <col min="4098" max="4098" width="10.85546875" style="2" bestFit="1" customWidth="1"/>
    <col min="4099" max="4099" width="9.140625" style="2"/>
    <col min="4100" max="4100" width="56.5703125" style="2" customWidth="1"/>
    <col min="4101" max="4101" width="31.42578125" style="2" customWidth="1"/>
    <col min="4102" max="4102" width="58.140625" style="2" customWidth="1"/>
    <col min="4103" max="4103" width="45.85546875" style="2" customWidth="1"/>
    <col min="4104" max="4104" width="53.28515625" style="2" customWidth="1"/>
    <col min="4105" max="4105" width="27.28515625" style="2" customWidth="1"/>
    <col min="4106" max="4106" width="29.140625" style="2" customWidth="1"/>
    <col min="4107" max="4107" width="76.7109375" style="2" customWidth="1"/>
    <col min="4108" max="4108" width="36.140625" style="2" customWidth="1"/>
    <col min="4109" max="4109" width="51" style="2" customWidth="1"/>
    <col min="4110" max="4110" width="43.42578125" style="2" customWidth="1"/>
    <col min="4111" max="4111" width="26.28515625" style="2" customWidth="1"/>
    <col min="4112" max="4112" width="30.140625" style="2" customWidth="1"/>
    <col min="4113" max="4113" width="41.5703125" style="2" customWidth="1"/>
    <col min="4114" max="4114" width="33" style="2" customWidth="1"/>
    <col min="4115" max="4123" width="9.140625" style="2"/>
    <col min="4124" max="4124" width="20.140625" style="2" customWidth="1"/>
    <col min="4125" max="4136" width="9.140625" style="2"/>
    <col min="4137" max="4137" width="18.42578125" style="2" customWidth="1"/>
    <col min="4138" max="4138" width="9.140625" style="2"/>
    <col min="4139" max="4139" width="10" style="2" customWidth="1"/>
    <col min="4140" max="4140" width="9.140625" style="2"/>
    <col min="4141" max="4141" width="30.28515625" style="2" customWidth="1"/>
    <col min="4142" max="4142" width="9.140625" style="2" customWidth="1"/>
    <col min="4143" max="4143" width="9.140625" style="2"/>
    <col min="4144" max="4144" width="22.140625" style="2" customWidth="1"/>
    <col min="4145" max="4145" width="63.28515625" style="2" bestFit="1" customWidth="1"/>
    <col min="4146" max="4146" width="53.85546875" style="2" bestFit="1" customWidth="1"/>
    <col min="4147" max="4147" width="49.28515625" style="2" bestFit="1" customWidth="1"/>
    <col min="4148" max="4148" width="55.42578125" style="2" bestFit="1" customWidth="1"/>
    <col min="4149" max="4149" width="60.28515625" style="2" bestFit="1" customWidth="1"/>
    <col min="4150" max="4150" width="42.28515625" style="2" bestFit="1" customWidth="1"/>
    <col min="4151" max="4151" width="37.140625" style="2" bestFit="1" customWidth="1"/>
    <col min="4152" max="4152" width="44.85546875" style="2" bestFit="1" customWidth="1"/>
    <col min="4153" max="4153" width="33.42578125" style="2" customWidth="1"/>
    <col min="4154" max="4154" width="38.140625" style="2" customWidth="1"/>
    <col min="4155" max="4155" width="37.140625" style="2" customWidth="1"/>
    <col min="4156" max="4156" width="43.5703125" style="2" customWidth="1"/>
    <col min="4157" max="4157" width="44.5703125" style="2" customWidth="1"/>
    <col min="4158" max="4158" width="47.42578125" style="2" customWidth="1"/>
    <col min="4159" max="4159" width="37.5703125" style="2" customWidth="1"/>
    <col min="4160" max="4160" width="42.5703125" style="2" customWidth="1"/>
    <col min="4161" max="4161" width="30.140625" style="2" customWidth="1"/>
    <col min="4162" max="4162" width="27.42578125" style="2" customWidth="1"/>
    <col min="4163" max="4163" width="40" style="2" customWidth="1"/>
    <col min="4164" max="4164" width="39" style="2" customWidth="1"/>
    <col min="4165" max="4165" width="34" style="2" customWidth="1"/>
    <col min="4166" max="4166" width="21.140625" style="2" customWidth="1"/>
    <col min="4167" max="4167" width="93.28515625" style="2" customWidth="1"/>
    <col min="4168" max="4168" width="63.42578125" style="2" customWidth="1"/>
    <col min="4169" max="4169" width="33.85546875" style="2" customWidth="1"/>
    <col min="4170" max="4170" width="46.42578125" style="2" customWidth="1"/>
    <col min="4171" max="4171" width="35" style="2" customWidth="1"/>
    <col min="4172" max="4172" width="48.7109375" style="2" customWidth="1"/>
    <col min="4173" max="4173" width="84.7109375" style="2" customWidth="1"/>
    <col min="4174" max="4174" width="99.5703125" style="2" customWidth="1"/>
    <col min="4175" max="4175" width="73" style="2" customWidth="1"/>
    <col min="4176" max="4176" width="147.28515625" style="2" customWidth="1"/>
    <col min="4177" max="4353" width="9.140625" style="2"/>
    <col min="4354" max="4354" width="10.85546875" style="2" bestFit="1" customWidth="1"/>
    <col min="4355" max="4355" width="9.140625" style="2"/>
    <col min="4356" max="4356" width="56.5703125" style="2" customWidth="1"/>
    <col min="4357" max="4357" width="31.42578125" style="2" customWidth="1"/>
    <col min="4358" max="4358" width="58.140625" style="2" customWidth="1"/>
    <col min="4359" max="4359" width="45.85546875" style="2" customWidth="1"/>
    <col min="4360" max="4360" width="53.28515625" style="2" customWidth="1"/>
    <col min="4361" max="4361" width="27.28515625" style="2" customWidth="1"/>
    <col min="4362" max="4362" width="29.140625" style="2" customWidth="1"/>
    <col min="4363" max="4363" width="76.7109375" style="2" customWidth="1"/>
    <col min="4364" max="4364" width="36.140625" style="2" customWidth="1"/>
    <col min="4365" max="4365" width="51" style="2" customWidth="1"/>
    <col min="4366" max="4366" width="43.42578125" style="2" customWidth="1"/>
    <col min="4367" max="4367" width="26.28515625" style="2" customWidth="1"/>
    <col min="4368" max="4368" width="30.140625" style="2" customWidth="1"/>
    <col min="4369" max="4369" width="41.5703125" style="2" customWidth="1"/>
    <col min="4370" max="4370" width="33" style="2" customWidth="1"/>
    <col min="4371" max="4379" width="9.140625" style="2"/>
    <col min="4380" max="4380" width="20.140625" style="2" customWidth="1"/>
    <col min="4381" max="4392" width="9.140625" style="2"/>
    <col min="4393" max="4393" width="18.42578125" style="2" customWidth="1"/>
    <col min="4394" max="4394" width="9.140625" style="2"/>
    <col min="4395" max="4395" width="10" style="2" customWidth="1"/>
    <col min="4396" max="4396" width="9.140625" style="2"/>
    <col min="4397" max="4397" width="30.28515625" style="2" customWidth="1"/>
    <col min="4398" max="4398" width="9.140625" style="2" customWidth="1"/>
    <col min="4399" max="4399" width="9.140625" style="2"/>
    <col min="4400" max="4400" width="22.140625" style="2" customWidth="1"/>
    <col min="4401" max="4401" width="63.28515625" style="2" bestFit="1" customWidth="1"/>
    <col min="4402" max="4402" width="53.85546875" style="2" bestFit="1" customWidth="1"/>
    <col min="4403" max="4403" width="49.28515625" style="2" bestFit="1" customWidth="1"/>
    <col min="4404" max="4404" width="55.42578125" style="2" bestFit="1" customWidth="1"/>
    <col min="4405" max="4405" width="60.28515625" style="2" bestFit="1" customWidth="1"/>
    <col min="4406" max="4406" width="42.28515625" style="2" bestFit="1" customWidth="1"/>
    <col min="4407" max="4407" width="37.140625" style="2" bestFit="1" customWidth="1"/>
    <col min="4408" max="4408" width="44.85546875" style="2" bestFit="1" customWidth="1"/>
    <col min="4409" max="4409" width="33.42578125" style="2" customWidth="1"/>
    <col min="4410" max="4410" width="38.140625" style="2" customWidth="1"/>
    <col min="4411" max="4411" width="37.140625" style="2" customWidth="1"/>
    <col min="4412" max="4412" width="43.5703125" style="2" customWidth="1"/>
    <col min="4413" max="4413" width="44.5703125" style="2" customWidth="1"/>
    <col min="4414" max="4414" width="47.42578125" style="2" customWidth="1"/>
    <col min="4415" max="4415" width="37.5703125" style="2" customWidth="1"/>
    <col min="4416" max="4416" width="42.5703125" style="2" customWidth="1"/>
    <col min="4417" max="4417" width="30.140625" style="2" customWidth="1"/>
    <col min="4418" max="4418" width="27.42578125" style="2" customWidth="1"/>
    <col min="4419" max="4419" width="40" style="2" customWidth="1"/>
    <col min="4420" max="4420" width="39" style="2" customWidth="1"/>
    <col min="4421" max="4421" width="34" style="2" customWidth="1"/>
    <col min="4422" max="4422" width="21.140625" style="2" customWidth="1"/>
    <col min="4423" max="4423" width="93.28515625" style="2" customWidth="1"/>
    <col min="4424" max="4424" width="63.42578125" style="2" customWidth="1"/>
    <col min="4425" max="4425" width="33.85546875" style="2" customWidth="1"/>
    <col min="4426" max="4426" width="46.42578125" style="2" customWidth="1"/>
    <col min="4427" max="4427" width="35" style="2" customWidth="1"/>
    <col min="4428" max="4428" width="48.7109375" style="2" customWidth="1"/>
    <col min="4429" max="4429" width="84.7109375" style="2" customWidth="1"/>
    <col min="4430" max="4430" width="99.5703125" style="2" customWidth="1"/>
    <col min="4431" max="4431" width="73" style="2" customWidth="1"/>
    <col min="4432" max="4432" width="147.28515625" style="2" customWidth="1"/>
    <col min="4433" max="4609" width="9.140625" style="2"/>
    <col min="4610" max="4610" width="10.85546875" style="2" bestFit="1" customWidth="1"/>
    <col min="4611" max="4611" width="9.140625" style="2"/>
    <col min="4612" max="4612" width="56.5703125" style="2" customWidth="1"/>
    <col min="4613" max="4613" width="31.42578125" style="2" customWidth="1"/>
    <col min="4614" max="4614" width="58.140625" style="2" customWidth="1"/>
    <col min="4615" max="4615" width="45.85546875" style="2" customWidth="1"/>
    <col min="4616" max="4616" width="53.28515625" style="2" customWidth="1"/>
    <col min="4617" max="4617" width="27.28515625" style="2" customWidth="1"/>
    <col min="4618" max="4618" width="29.140625" style="2" customWidth="1"/>
    <col min="4619" max="4619" width="76.7109375" style="2" customWidth="1"/>
    <col min="4620" max="4620" width="36.140625" style="2" customWidth="1"/>
    <col min="4621" max="4621" width="51" style="2" customWidth="1"/>
    <col min="4622" max="4622" width="43.42578125" style="2" customWidth="1"/>
    <col min="4623" max="4623" width="26.28515625" style="2" customWidth="1"/>
    <col min="4624" max="4624" width="30.140625" style="2" customWidth="1"/>
    <col min="4625" max="4625" width="41.5703125" style="2" customWidth="1"/>
    <col min="4626" max="4626" width="33" style="2" customWidth="1"/>
    <col min="4627" max="4635" width="9.140625" style="2"/>
    <col min="4636" max="4636" width="20.140625" style="2" customWidth="1"/>
    <col min="4637" max="4648" width="9.140625" style="2"/>
    <col min="4649" max="4649" width="18.42578125" style="2" customWidth="1"/>
    <col min="4650" max="4650" width="9.140625" style="2"/>
    <col min="4651" max="4651" width="10" style="2" customWidth="1"/>
    <col min="4652" max="4652" width="9.140625" style="2"/>
    <col min="4653" max="4653" width="30.28515625" style="2" customWidth="1"/>
    <col min="4654" max="4654" width="9.140625" style="2" customWidth="1"/>
    <col min="4655" max="4655" width="9.140625" style="2"/>
    <col min="4656" max="4656" width="22.140625" style="2" customWidth="1"/>
    <col min="4657" max="4657" width="63.28515625" style="2" bestFit="1" customWidth="1"/>
    <col min="4658" max="4658" width="53.85546875" style="2" bestFit="1" customWidth="1"/>
    <col min="4659" max="4659" width="49.28515625" style="2" bestFit="1" customWidth="1"/>
    <col min="4660" max="4660" width="55.42578125" style="2" bestFit="1" customWidth="1"/>
    <col min="4661" max="4661" width="60.28515625" style="2" bestFit="1" customWidth="1"/>
    <col min="4662" max="4662" width="42.28515625" style="2" bestFit="1" customWidth="1"/>
    <col min="4663" max="4663" width="37.140625" style="2" bestFit="1" customWidth="1"/>
    <col min="4664" max="4664" width="44.85546875" style="2" bestFit="1" customWidth="1"/>
    <col min="4665" max="4665" width="33.42578125" style="2" customWidth="1"/>
    <col min="4666" max="4666" width="38.140625" style="2" customWidth="1"/>
    <col min="4667" max="4667" width="37.140625" style="2" customWidth="1"/>
    <col min="4668" max="4668" width="43.5703125" style="2" customWidth="1"/>
    <col min="4669" max="4669" width="44.5703125" style="2" customWidth="1"/>
    <col min="4670" max="4670" width="47.42578125" style="2" customWidth="1"/>
    <col min="4671" max="4671" width="37.5703125" style="2" customWidth="1"/>
    <col min="4672" max="4672" width="42.5703125" style="2" customWidth="1"/>
    <col min="4673" max="4673" width="30.140625" style="2" customWidth="1"/>
    <col min="4674" max="4674" width="27.42578125" style="2" customWidth="1"/>
    <col min="4675" max="4675" width="40" style="2" customWidth="1"/>
    <col min="4676" max="4676" width="39" style="2" customWidth="1"/>
    <col min="4677" max="4677" width="34" style="2" customWidth="1"/>
    <col min="4678" max="4678" width="21.140625" style="2" customWidth="1"/>
    <col min="4679" max="4679" width="93.28515625" style="2" customWidth="1"/>
    <col min="4680" max="4680" width="63.42578125" style="2" customWidth="1"/>
    <col min="4681" max="4681" width="33.85546875" style="2" customWidth="1"/>
    <col min="4682" max="4682" width="46.42578125" style="2" customWidth="1"/>
    <col min="4683" max="4683" width="35" style="2" customWidth="1"/>
    <col min="4684" max="4684" width="48.7109375" style="2" customWidth="1"/>
    <col min="4685" max="4685" width="84.7109375" style="2" customWidth="1"/>
    <col min="4686" max="4686" width="99.5703125" style="2" customWidth="1"/>
    <col min="4687" max="4687" width="73" style="2" customWidth="1"/>
    <col min="4688" max="4688" width="147.28515625" style="2" customWidth="1"/>
    <col min="4689" max="4865" width="9.140625" style="2"/>
    <col min="4866" max="4866" width="10.85546875" style="2" bestFit="1" customWidth="1"/>
    <col min="4867" max="4867" width="9.140625" style="2"/>
    <col min="4868" max="4868" width="56.5703125" style="2" customWidth="1"/>
    <col min="4869" max="4869" width="31.42578125" style="2" customWidth="1"/>
    <col min="4870" max="4870" width="58.140625" style="2" customWidth="1"/>
    <col min="4871" max="4871" width="45.85546875" style="2" customWidth="1"/>
    <col min="4872" max="4872" width="53.28515625" style="2" customWidth="1"/>
    <col min="4873" max="4873" width="27.28515625" style="2" customWidth="1"/>
    <col min="4874" max="4874" width="29.140625" style="2" customWidth="1"/>
    <col min="4875" max="4875" width="76.7109375" style="2" customWidth="1"/>
    <col min="4876" max="4876" width="36.140625" style="2" customWidth="1"/>
    <col min="4877" max="4877" width="51" style="2" customWidth="1"/>
    <col min="4878" max="4878" width="43.42578125" style="2" customWidth="1"/>
    <col min="4879" max="4879" width="26.28515625" style="2" customWidth="1"/>
    <col min="4880" max="4880" width="30.140625" style="2" customWidth="1"/>
    <col min="4881" max="4881" width="41.5703125" style="2" customWidth="1"/>
    <col min="4882" max="4882" width="33" style="2" customWidth="1"/>
    <col min="4883" max="4891" width="9.140625" style="2"/>
    <col min="4892" max="4892" width="20.140625" style="2" customWidth="1"/>
    <col min="4893" max="4904" width="9.140625" style="2"/>
    <col min="4905" max="4905" width="18.42578125" style="2" customWidth="1"/>
    <col min="4906" max="4906" width="9.140625" style="2"/>
    <col min="4907" max="4907" width="10" style="2" customWidth="1"/>
    <col min="4908" max="4908" width="9.140625" style="2"/>
    <col min="4909" max="4909" width="30.28515625" style="2" customWidth="1"/>
    <col min="4910" max="4910" width="9.140625" style="2" customWidth="1"/>
    <col min="4911" max="4911" width="9.140625" style="2"/>
    <col min="4912" max="4912" width="22.140625" style="2" customWidth="1"/>
    <col min="4913" max="4913" width="63.28515625" style="2" bestFit="1" customWidth="1"/>
    <col min="4914" max="4914" width="53.85546875" style="2" bestFit="1" customWidth="1"/>
    <col min="4915" max="4915" width="49.28515625" style="2" bestFit="1" customWidth="1"/>
    <col min="4916" max="4916" width="55.42578125" style="2" bestFit="1" customWidth="1"/>
    <col min="4917" max="4917" width="60.28515625" style="2" bestFit="1" customWidth="1"/>
    <col min="4918" max="4918" width="42.28515625" style="2" bestFit="1" customWidth="1"/>
    <col min="4919" max="4919" width="37.140625" style="2" bestFit="1" customWidth="1"/>
    <col min="4920" max="4920" width="44.85546875" style="2" bestFit="1" customWidth="1"/>
    <col min="4921" max="4921" width="33.42578125" style="2" customWidth="1"/>
    <col min="4922" max="4922" width="38.140625" style="2" customWidth="1"/>
    <col min="4923" max="4923" width="37.140625" style="2" customWidth="1"/>
    <col min="4924" max="4924" width="43.5703125" style="2" customWidth="1"/>
    <col min="4925" max="4925" width="44.5703125" style="2" customWidth="1"/>
    <col min="4926" max="4926" width="47.42578125" style="2" customWidth="1"/>
    <col min="4927" max="4927" width="37.5703125" style="2" customWidth="1"/>
    <col min="4928" max="4928" width="42.5703125" style="2" customWidth="1"/>
    <col min="4929" max="4929" width="30.140625" style="2" customWidth="1"/>
    <col min="4930" max="4930" width="27.42578125" style="2" customWidth="1"/>
    <col min="4931" max="4931" width="40" style="2" customWidth="1"/>
    <col min="4932" max="4932" width="39" style="2" customWidth="1"/>
    <col min="4933" max="4933" width="34" style="2" customWidth="1"/>
    <col min="4934" max="4934" width="21.140625" style="2" customWidth="1"/>
    <col min="4935" max="4935" width="93.28515625" style="2" customWidth="1"/>
    <col min="4936" max="4936" width="63.42578125" style="2" customWidth="1"/>
    <col min="4937" max="4937" width="33.85546875" style="2" customWidth="1"/>
    <col min="4938" max="4938" width="46.42578125" style="2" customWidth="1"/>
    <col min="4939" max="4939" width="35" style="2" customWidth="1"/>
    <col min="4940" max="4940" width="48.7109375" style="2" customWidth="1"/>
    <col min="4941" max="4941" width="84.7109375" style="2" customWidth="1"/>
    <col min="4942" max="4942" width="99.5703125" style="2" customWidth="1"/>
    <col min="4943" max="4943" width="73" style="2" customWidth="1"/>
    <col min="4944" max="4944" width="147.28515625" style="2" customWidth="1"/>
    <col min="4945" max="5121" width="9.140625" style="2"/>
    <col min="5122" max="5122" width="10.85546875" style="2" bestFit="1" customWidth="1"/>
    <col min="5123" max="5123" width="9.140625" style="2"/>
    <col min="5124" max="5124" width="56.5703125" style="2" customWidth="1"/>
    <col min="5125" max="5125" width="31.42578125" style="2" customWidth="1"/>
    <col min="5126" max="5126" width="58.140625" style="2" customWidth="1"/>
    <col min="5127" max="5127" width="45.85546875" style="2" customWidth="1"/>
    <col min="5128" max="5128" width="53.28515625" style="2" customWidth="1"/>
    <col min="5129" max="5129" width="27.28515625" style="2" customWidth="1"/>
    <col min="5130" max="5130" width="29.140625" style="2" customWidth="1"/>
    <col min="5131" max="5131" width="76.7109375" style="2" customWidth="1"/>
    <col min="5132" max="5132" width="36.140625" style="2" customWidth="1"/>
    <col min="5133" max="5133" width="51" style="2" customWidth="1"/>
    <col min="5134" max="5134" width="43.42578125" style="2" customWidth="1"/>
    <col min="5135" max="5135" width="26.28515625" style="2" customWidth="1"/>
    <col min="5136" max="5136" width="30.140625" style="2" customWidth="1"/>
    <col min="5137" max="5137" width="41.5703125" style="2" customWidth="1"/>
    <col min="5138" max="5138" width="33" style="2" customWidth="1"/>
    <col min="5139" max="5147" width="9.140625" style="2"/>
    <col min="5148" max="5148" width="20.140625" style="2" customWidth="1"/>
    <col min="5149" max="5160" width="9.140625" style="2"/>
    <col min="5161" max="5161" width="18.42578125" style="2" customWidth="1"/>
    <col min="5162" max="5162" width="9.140625" style="2"/>
    <col min="5163" max="5163" width="10" style="2" customWidth="1"/>
    <col min="5164" max="5164" width="9.140625" style="2"/>
    <col min="5165" max="5165" width="30.28515625" style="2" customWidth="1"/>
    <col min="5166" max="5166" width="9.140625" style="2" customWidth="1"/>
    <col min="5167" max="5167" width="9.140625" style="2"/>
    <col min="5168" max="5168" width="22.140625" style="2" customWidth="1"/>
    <col min="5169" max="5169" width="63.28515625" style="2" bestFit="1" customWidth="1"/>
    <col min="5170" max="5170" width="53.85546875" style="2" bestFit="1" customWidth="1"/>
    <col min="5171" max="5171" width="49.28515625" style="2" bestFit="1" customWidth="1"/>
    <col min="5172" max="5172" width="55.42578125" style="2" bestFit="1" customWidth="1"/>
    <col min="5173" max="5173" width="60.28515625" style="2" bestFit="1" customWidth="1"/>
    <col min="5174" max="5174" width="42.28515625" style="2" bestFit="1" customWidth="1"/>
    <col min="5175" max="5175" width="37.140625" style="2" bestFit="1" customWidth="1"/>
    <col min="5176" max="5176" width="44.85546875" style="2" bestFit="1" customWidth="1"/>
    <col min="5177" max="5177" width="33.42578125" style="2" customWidth="1"/>
    <col min="5178" max="5178" width="38.140625" style="2" customWidth="1"/>
    <col min="5179" max="5179" width="37.140625" style="2" customWidth="1"/>
    <col min="5180" max="5180" width="43.5703125" style="2" customWidth="1"/>
    <col min="5181" max="5181" width="44.5703125" style="2" customWidth="1"/>
    <col min="5182" max="5182" width="47.42578125" style="2" customWidth="1"/>
    <col min="5183" max="5183" width="37.5703125" style="2" customWidth="1"/>
    <col min="5184" max="5184" width="42.5703125" style="2" customWidth="1"/>
    <col min="5185" max="5185" width="30.140625" style="2" customWidth="1"/>
    <col min="5186" max="5186" width="27.42578125" style="2" customWidth="1"/>
    <col min="5187" max="5187" width="40" style="2" customWidth="1"/>
    <col min="5188" max="5188" width="39" style="2" customWidth="1"/>
    <col min="5189" max="5189" width="34" style="2" customWidth="1"/>
    <col min="5190" max="5190" width="21.140625" style="2" customWidth="1"/>
    <col min="5191" max="5191" width="93.28515625" style="2" customWidth="1"/>
    <col min="5192" max="5192" width="63.42578125" style="2" customWidth="1"/>
    <col min="5193" max="5193" width="33.85546875" style="2" customWidth="1"/>
    <col min="5194" max="5194" width="46.42578125" style="2" customWidth="1"/>
    <col min="5195" max="5195" width="35" style="2" customWidth="1"/>
    <col min="5196" max="5196" width="48.7109375" style="2" customWidth="1"/>
    <col min="5197" max="5197" width="84.7109375" style="2" customWidth="1"/>
    <col min="5198" max="5198" width="99.5703125" style="2" customWidth="1"/>
    <col min="5199" max="5199" width="73" style="2" customWidth="1"/>
    <col min="5200" max="5200" width="147.28515625" style="2" customWidth="1"/>
    <col min="5201" max="5377" width="9.140625" style="2"/>
    <col min="5378" max="5378" width="10.85546875" style="2" bestFit="1" customWidth="1"/>
    <col min="5379" max="5379" width="9.140625" style="2"/>
    <col min="5380" max="5380" width="56.5703125" style="2" customWidth="1"/>
    <col min="5381" max="5381" width="31.42578125" style="2" customWidth="1"/>
    <col min="5382" max="5382" width="58.140625" style="2" customWidth="1"/>
    <col min="5383" max="5383" width="45.85546875" style="2" customWidth="1"/>
    <col min="5384" max="5384" width="53.28515625" style="2" customWidth="1"/>
    <col min="5385" max="5385" width="27.28515625" style="2" customWidth="1"/>
    <col min="5386" max="5386" width="29.140625" style="2" customWidth="1"/>
    <col min="5387" max="5387" width="76.7109375" style="2" customWidth="1"/>
    <col min="5388" max="5388" width="36.140625" style="2" customWidth="1"/>
    <col min="5389" max="5389" width="51" style="2" customWidth="1"/>
    <col min="5390" max="5390" width="43.42578125" style="2" customWidth="1"/>
    <col min="5391" max="5391" width="26.28515625" style="2" customWidth="1"/>
    <col min="5392" max="5392" width="30.140625" style="2" customWidth="1"/>
    <col min="5393" max="5393" width="41.5703125" style="2" customWidth="1"/>
    <col min="5394" max="5394" width="33" style="2" customWidth="1"/>
    <col min="5395" max="5403" width="9.140625" style="2"/>
    <col min="5404" max="5404" width="20.140625" style="2" customWidth="1"/>
    <col min="5405" max="5416" width="9.140625" style="2"/>
    <col min="5417" max="5417" width="18.42578125" style="2" customWidth="1"/>
    <col min="5418" max="5418" width="9.140625" style="2"/>
    <col min="5419" max="5419" width="10" style="2" customWidth="1"/>
    <col min="5420" max="5420" width="9.140625" style="2"/>
    <col min="5421" max="5421" width="30.28515625" style="2" customWidth="1"/>
    <col min="5422" max="5422" width="9.140625" style="2" customWidth="1"/>
    <col min="5423" max="5423" width="9.140625" style="2"/>
    <col min="5424" max="5424" width="22.140625" style="2" customWidth="1"/>
    <col min="5425" max="5425" width="63.28515625" style="2" bestFit="1" customWidth="1"/>
    <col min="5426" max="5426" width="53.85546875" style="2" bestFit="1" customWidth="1"/>
    <col min="5427" max="5427" width="49.28515625" style="2" bestFit="1" customWidth="1"/>
    <col min="5428" max="5428" width="55.42578125" style="2" bestFit="1" customWidth="1"/>
    <col min="5429" max="5429" width="60.28515625" style="2" bestFit="1" customWidth="1"/>
    <col min="5430" max="5430" width="42.28515625" style="2" bestFit="1" customWidth="1"/>
    <col min="5431" max="5431" width="37.140625" style="2" bestFit="1" customWidth="1"/>
    <col min="5432" max="5432" width="44.85546875" style="2" bestFit="1" customWidth="1"/>
    <col min="5433" max="5433" width="33.42578125" style="2" customWidth="1"/>
    <col min="5434" max="5434" width="38.140625" style="2" customWidth="1"/>
    <col min="5435" max="5435" width="37.140625" style="2" customWidth="1"/>
    <col min="5436" max="5436" width="43.5703125" style="2" customWidth="1"/>
    <col min="5437" max="5437" width="44.5703125" style="2" customWidth="1"/>
    <col min="5438" max="5438" width="47.42578125" style="2" customWidth="1"/>
    <col min="5439" max="5439" width="37.5703125" style="2" customWidth="1"/>
    <col min="5440" max="5440" width="42.5703125" style="2" customWidth="1"/>
    <col min="5441" max="5441" width="30.140625" style="2" customWidth="1"/>
    <col min="5442" max="5442" width="27.42578125" style="2" customWidth="1"/>
    <col min="5443" max="5443" width="40" style="2" customWidth="1"/>
    <col min="5444" max="5444" width="39" style="2" customWidth="1"/>
    <col min="5445" max="5445" width="34" style="2" customWidth="1"/>
    <col min="5446" max="5446" width="21.140625" style="2" customWidth="1"/>
    <col min="5447" max="5447" width="93.28515625" style="2" customWidth="1"/>
    <col min="5448" max="5448" width="63.42578125" style="2" customWidth="1"/>
    <col min="5449" max="5449" width="33.85546875" style="2" customWidth="1"/>
    <col min="5450" max="5450" width="46.42578125" style="2" customWidth="1"/>
    <col min="5451" max="5451" width="35" style="2" customWidth="1"/>
    <col min="5452" max="5452" width="48.7109375" style="2" customWidth="1"/>
    <col min="5453" max="5453" width="84.7109375" style="2" customWidth="1"/>
    <col min="5454" max="5454" width="99.5703125" style="2" customWidth="1"/>
    <col min="5455" max="5455" width="73" style="2" customWidth="1"/>
    <col min="5456" max="5456" width="147.28515625" style="2" customWidth="1"/>
    <col min="5457" max="5633" width="9.140625" style="2"/>
    <col min="5634" max="5634" width="10.85546875" style="2" bestFit="1" customWidth="1"/>
    <col min="5635" max="5635" width="9.140625" style="2"/>
    <col min="5636" max="5636" width="56.5703125" style="2" customWidth="1"/>
    <col min="5637" max="5637" width="31.42578125" style="2" customWidth="1"/>
    <col min="5638" max="5638" width="58.140625" style="2" customWidth="1"/>
    <col min="5639" max="5639" width="45.85546875" style="2" customWidth="1"/>
    <col min="5640" max="5640" width="53.28515625" style="2" customWidth="1"/>
    <col min="5641" max="5641" width="27.28515625" style="2" customWidth="1"/>
    <col min="5642" max="5642" width="29.140625" style="2" customWidth="1"/>
    <col min="5643" max="5643" width="76.7109375" style="2" customWidth="1"/>
    <col min="5644" max="5644" width="36.140625" style="2" customWidth="1"/>
    <col min="5645" max="5645" width="51" style="2" customWidth="1"/>
    <col min="5646" max="5646" width="43.42578125" style="2" customWidth="1"/>
    <col min="5647" max="5647" width="26.28515625" style="2" customWidth="1"/>
    <col min="5648" max="5648" width="30.140625" style="2" customWidth="1"/>
    <col min="5649" max="5649" width="41.5703125" style="2" customWidth="1"/>
    <col min="5650" max="5650" width="33" style="2" customWidth="1"/>
    <col min="5651" max="5659" width="9.140625" style="2"/>
    <col min="5660" max="5660" width="20.140625" style="2" customWidth="1"/>
    <col min="5661" max="5672" width="9.140625" style="2"/>
    <col min="5673" max="5673" width="18.42578125" style="2" customWidth="1"/>
    <col min="5674" max="5674" width="9.140625" style="2"/>
    <col min="5675" max="5675" width="10" style="2" customWidth="1"/>
    <col min="5676" max="5676" width="9.140625" style="2"/>
    <col min="5677" max="5677" width="30.28515625" style="2" customWidth="1"/>
    <col min="5678" max="5678" width="9.140625" style="2" customWidth="1"/>
    <col min="5679" max="5679" width="9.140625" style="2"/>
    <col min="5680" max="5680" width="22.140625" style="2" customWidth="1"/>
    <col min="5681" max="5681" width="63.28515625" style="2" bestFit="1" customWidth="1"/>
    <col min="5682" max="5682" width="53.85546875" style="2" bestFit="1" customWidth="1"/>
    <col min="5683" max="5683" width="49.28515625" style="2" bestFit="1" customWidth="1"/>
    <col min="5684" max="5684" width="55.42578125" style="2" bestFit="1" customWidth="1"/>
    <col min="5685" max="5685" width="60.28515625" style="2" bestFit="1" customWidth="1"/>
    <col min="5686" max="5686" width="42.28515625" style="2" bestFit="1" customWidth="1"/>
    <col min="5687" max="5687" width="37.140625" style="2" bestFit="1" customWidth="1"/>
    <col min="5688" max="5688" width="44.85546875" style="2" bestFit="1" customWidth="1"/>
    <col min="5689" max="5689" width="33.42578125" style="2" customWidth="1"/>
    <col min="5690" max="5690" width="38.140625" style="2" customWidth="1"/>
    <col min="5691" max="5691" width="37.140625" style="2" customWidth="1"/>
    <col min="5692" max="5692" width="43.5703125" style="2" customWidth="1"/>
    <col min="5693" max="5693" width="44.5703125" style="2" customWidth="1"/>
    <col min="5694" max="5694" width="47.42578125" style="2" customWidth="1"/>
    <col min="5695" max="5695" width="37.5703125" style="2" customWidth="1"/>
    <col min="5696" max="5696" width="42.5703125" style="2" customWidth="1"/>
    <col min="5697" max="5697" width="30.140625" style="2" customWidth="1"/>
    <col min="5698" max="5698" width="27.42578125" style="2" customWidth="1"/>
    <col min="5699" max="5699" width="40" style="2" customWidth="1"/>
    <col min="5700" max="5700" width="39" style="2" customWidth="1"/>
    <col min="5701" max="5701" width="34" style="2" customWidth="1"/>
    <col min="5702" max="5702" width="21.140625" style="2" customWidth="1"/>
    <col min="5703" max="5703" width="93.28515625" style="2" customWidth="1"/>
    <col min="5704" max="5704" width="63.42578125" style="2" customWidth="1"/>
    <col min="5705" max="5705" width="33.85546875" style="2" customWidth="1"/>
    <col min="5706" max="5706" width="46.42578125" style="2" customWidth="1"/>
    <col min="5707" max="5707" width="35" style="2" customWidth="1"/>
    <col min="5708" max="5708" width="48.7109375" style="2" customWidth="1"/>
    <col min="5709" max="5709" width="84.7109375" style="2" customWidth="1"/>
    <col min="5710" max="5710" width="99.5703125" style="2" customWidth="1"/>
    <col min="5711" max="5711" width="73" style="2" customWidth="1"/>
    <col min="5712" max="5712" width="147.28515625" style="2" customWidth="1"/>
    <col min="5713" max="5889" width="9.140625" style="2"/>
    <col min="5890" max="5890" width="10.85546875" style="2" bestFit="1" customWidth="1"/>
    <col min="5891" max="5891" width="9.140625" style="2"/>
    <col min="5892" max="5892" width="56.5703125" style="2" customWidth="1"/>
    <col min="5893" max="5893" width="31.42578125" style="2" customWidth="1"/>
    <col min="5894" max="5894" width="58.140625" style="2" customWidth="1"/>
    <col min="5895" max="5895" width="45.85546875" style="2" customWidth="1"/>
    <col min="5896" max="5896" width="53.28515625" style="2" customWidth="1"/>
    <col min="5897" max="5897" width="27.28515625" style="2" customWidth="1"/>
    <col min="5898" max="5898" width="29.140625" style="2" customWidth="1"/>
    <col min="5899" max="5899" width="76.7109375" style="2" customWidth="1"/>
    <col min="5900" max="5900" width="36.140625" style="2" customWidth="1"/>
    <col min="5901" max="5901" width="51" style="2" customWidth="1"/>
    <col min="5902" max="5902" width="43.42578125" style="2" customWidth="1"/>
    <col min="5903" max="5903" width="26.28515625" style="2" customWidth="1"/>
    <col min="5904" max="5904" width="30.140625" style="2" customWidth="1"/>
    <col min="5905" max="5905" width="41.5703125" style="2" customWidth="1"/>
    <col min="5906" max="5906" width="33" style="2" customWidth="1"/>
    <col min="5907" max="5915" width="9.140625" style="2"/>
    <col min="5916" max="5916" width="20.140625" style="2" customWidth="1"/>
    <col min="5917" max="5928" width="9.140625" style="2"/>
    <col min="5929" max="5929" width="18.42578125" style="2" customWidth="1"/>
    <col min="5930" max="5930" width="9.140625" style="2"/>
    <col min="5931" max="5931" width="10" style="2" customWidth="1"/>
    <col min="5932" max="5932" width="9.140625" style="2"/>
    <col min="5933" max="5933" width="30.28515625" style="2" customWidth="1"/>
    <col min="5934" max="5934" width="9.140625" style="2" customWidth="1"/>
    <col min="5935" max="5935" width="9.140625" style="2"/>
    <col min="5936" max="5936" width="22.140625" style="2" customWidth="1"/>
    <col min="5937" max="5937" width="63.28515625" style="2" bestFit="1" customWidth="1"/>
    <col min="5938" max="5938" width="53.85546875" style="2" bestFit="1" customWidth="1"/>
    <col min="5939" max="5939" width="49.28515625" style="2" bestFit="1" customWidth="1"/>
    <col min="5940" max="5940" width="55.42578125" style="2" bestFit="1" customWidth="1"/>
    <col min="5941" max="5941" width="60.28515625" style="2" bestFit="1" customWidth="1"/>
    <col min="5942" max="5942" width="42.28515625" style="2" bestFit="1" customWidth="1"/>
    <col min="5943" max="5943" width="37.140625" style="2" bestFit="1" customWidth="1"/>
    <col min="5944" max="5944" width="44.85546875" style="2" bestFit="1" customWidth="1"/>
    <col min="5945" max="5945" width="33.42578125" style="2" customWidth="1"/>
    <col min="5946" max="5946" width="38.140625" style="2" customWidth="1"/>
    <col min="5947" max="5947" width="37.140625" style="2" customWidth="1"/>
    <col min="5948" max="5948" width="43.5703125" style="2" customWidth="1"/>
    <col min="5949" max="5949" width="44.5703125" style="2" customWidth="1"/>
    <col min="5950" max="5950" width="47.42578125" style="2" customWidth="1"/>
    <col min="5951" max="5951" width="37.5703125" style="2" customWidth="1"/>
    <col min="5952" max="5952" width="42.5703125" style="2" customWidth="1"/>
    <col min="5953" max="5953" width="30.140625" style="2" customWidth="1"/>
    <col min="5954" max="5954" width="27.42578125" style="2" customWidth="1"/>
    <col min="5955" max="5955" width="40" style="2" customWidth="1"/>
    <col min="5956" max="5956" width="39" style="2" customWidth="1"/>
    <col min="5957" max="5957" width="34" style="2" customWidth="1"/>
    <col min="5958" max="5958" width="21.140625" style="2" customWidth="1"/>
    <col min="5959" max="5959" width="93.28515625" style="2" customWidth="1"/>
    <col min="5960" max="5960" width="63.42578125" style="2" customWidth="1"/>
    <col min="5961" max="5961" width="33.85546875" style="2" customWidth="1"/>
    <col min="5962" max="5962" width="46.42578125" style="2" customWidth="1"/>
    <col min="5963" max="5963" width="35" style="2" customWidth="1"/>
    <col min="5964" max="5964" width="48.7109375" style="2" customWidth="1"/>
    <col min="5965" max="5965" width="84.7109375" style="2" customWidth="1"/>
    <col min="5966" max="5966" width="99.5703125" style="2" customWidth="1"/>
    <col min="5967" max="5967" width="73" style="2" customWidth="1"/>
    <col min="5968" max="5968" width="147.28515625" style="2" customWidth="1"/>
    <col min="5969" max="6145" width="9.140625" style="2"/>
    <col min="6146" max="6146" width="10.85546875" style="2" bestFit="1" customWidth="1"/>
    <col min="6147" max="6147" width="9.140625" style="2"/>
    <col min="6148" max="6148" width="56.5703125" style="2" customWidth="1"/>
    <col min="6149" max="6149" width="31.42578125" style="2" customWidth="1"/>
    <col min="6150" max="6150" width="58.140625" style="2" customWidth="1"/>
    <col min="6151" max="6151" width="45.85546875" style="2" customWidth="1"/>
    <col min="6152" max="6152" width="53.28515625" style="2" customWidth="1"/>
    <col min="6153" max="6153" width="27.28515625" style="2" customWidth="1"/>
    <col min="6154" max="6154" width="29.140625" style="2" customWidth="1"/>
    <col min="6155" max="6155" width="76.7109375" style="2" customWidth="1"/>
    <col min="6156" max="6156" width="36.140625" style="2" customWidth="1"/>
    <col min="6157" max="6157" width="51" style="2" customWidth="1"/>
    <col min="6158" max="6158" width="43.42578125" style="2" customWidth="1"/>
    <col min="6159" max="6159" width="26.28515625" style="2" customWidth="1"/>
    <col min="6160" max="6160" width="30.140625" style="2" customWidth="1"/>
    <col min="6161" max="6161" width="41.5703125" style="2" customWidth="1"/>
    <col min="6162" max="6162" width="33" style="2" customWidth="1"/>
    <col min="6163" max="6171" width="9.140625" style="2"/>
    <col min="6172" max="6172" width="20.140625" style="2" customWidth="1"/>
    <col min="6173" max="6184" width="9.140625" style="2"/>
    <col min="6185" max="6185" width="18.42578125" style="2" customWidth="1"/>
    <col min="6186" max="6186" width="9.140625" style="2"/>
    <col min="6187" max="6187" width="10" style="2" customWidth="1"/>
    <col min="6188" max="6188" width="9.140625" style="2"/>
    <col min="6189" max="6189" width="30.28515625" style="2" customWidth="1"/>
    <col min="6190" max="6190" width="9.140625" style="2" customWidth="1"/>
    <col min="6191" max="6191" width="9.140625" style="2"/>
    <col min="6192" max="6192" width="22.140625" style="2" customWidth="1"/>
    <col min="6193" max="6193" width="63.28515625" style="2" bestFit="1" customWidth="1"/>
    <col min="6194" max="6194" width="53.85546875" style="2" bestFit="1" customWidth="1"/>
    <col min="6195" max="6195" width="49.28515625" style="2" bestFit="1" customWidth="1"/>
    <col min="6196" max="6196" width="55.42578125" style="2" bestFit="1" customWidth="1"/>
    <col min="6197" max="6197" width="60.28515625" style="2" bestFit="1" customWidth="1"/>
    <col min="6198" max="6198" width="42.28515625" style="2" bestFit="1" customWidth="1"/>
    <col min="6199" max="6199" width="37.140625" style="2" bestFit="1" customWidth="1"/>
    <col min="6200" max="6200" width="44.85546875" style="2" bestFit="1" customWidth="1"/>
    <col min="6201" max="6201" width="33.42578125" style="2" customWidth="1"/>
    <col min="6202" max="6202" width="38.140625" style="2" customWidth="1"/>
    <col min="6203" max="6203" width="37.140625" style="2" customWidth="1"/>
    <col min="6204" max="6204" width="43.5703125" style="2" customWidth="1"/>
    <col min="6205" max="6205" width="44.5703125" style="2" customWidth="1"/>
    <col min="6206" max="6206" width="47.42578125" style="2" customWidth="1"/>
    <col min="6207" max="6207" width="37.5703125" style="2" customWidth="1"/>
    <col min="6208" max="6208" width="42.5703125" style="2" customWidth="1"/>
    <col min="6209" max="6209" width="30.140625" style="2" customWidth="1"/>
    <col min="6210" max="6210" width="27.42578125" style="2" customWidth="1"/>
    <col min="6211" max="6211" width="40" style="2" customWidth="1"/>
    <col min="6212" max="6212" width="39" style="2" customWidth="1"/>
    <col min="6213" max="6213" width="34" style="2" customWidth="1"/>
    <col min="6214" max="6214" width="21.140625" style="2" customWidth="1"/>
    <col min="6215" max="6215" width="93.28515625" style="2" customWidth="1"/>
    <col min="6216" max="6216" width="63.42578125" style="2" customWidth="1"/>
    <col min="6217" max="6217" width="33.85546875" style="2" customWidth="1"/>
    <col min="6218" max="6218" width="46.42578125" style="2" customWidth="1"/>
    <col min="6219" max="6219" width="35" style="2" customWidth="1"/>
    <col min="6220" max="6220" width="48.7109375" style="2" customWidth="1"/>
    <col min="6221" max="6221" width="84.7109375" style="2" customWidth="1"/>
    <col min="6222" max="6222" width="99.5703125" style="2" customWidth="1"/>
    <col min="6223" max="6223" width="73" style="2" customWidth="1"/>
    <col min="6224" max="6224" width="147.28515625" style="2" customWidth="1"/>
    <col min="6225" max="6401" width="9.140625" style="2"/>
    <col min="6402" max="6402" width="10.85546875" style="2" bestFit="1" customWidth="1"/>
    <col min="6403" max="6403" width="9.140625" style="2"/>
    <col min="6404" max="6404" width="56.5703125" style="2" customWidth="1"/>
    <col min="6405" max="6405" width="31.42578125" style="2" customWidth="1"/>
    <col min="6406" max="6406" width="58.140625" style="2" customWidth="1"/>
    <col min="6407" max="6407" width="45.85546875" style="2" customWidth="1"/>
    <col min="6408" max="6408" width="53.28515625" style="2" customWidth="1"/>
    <col min="6409" max="6409" width="27.28515625" style="2" customWidth="1"/>
    <col min="6410" max="6410" width="29.140625" style="2" customWidth="1"/>
    <col min="6411" max="6411" width="76.7109375" style="2" customWidth="1"/>
    <col min="6412" max="6412" width="36.140625" style="2" customWidth="1"/>
    <col min="6413" max="6413" width="51" style="2" customWidth="1"/>
    <col min="6414" max="6414" width="43.42578125" style="2" customWidth="1"/>
    <col min="6415" max="6415" width="26.28515625" style="2" customWidth="1"/>
    <col min="6416" max="6416" width="30.140625" style="2" customWidth="1"/>
    <col min="6417" max="6417" width="41.5703125" style="2" customWidth="1"/>
    <col min="6418" max="6418" width="33" style="2" customWidth="1"/>
    <col min="6419" max="6427" width="9.140625" style="2"/>
    <col min="6428" max="6428" width="20.140625" style="2" customWidth="1"/>
    <col min="6429" max="6440" width="9.140625" style="2"/>
    <col min="6441" max="6441" width="18.42578125" style="2" customWidth="1"/>
    <col min="6442" max="6442" width="9.140625" style="2"/>
    <col min="6443" max="6443" width="10" style="2" customWidth="1"/>
    <col min="6444" max="6444" width="9.140625" style="2"/>
    <col min="6445" max="6445" width="30.28515625" style="2" customWidth="1"/>
    <col min="6446" max="6446" width="9.140625" style="2" customWidth="1"/>
    <col min="6447" max="6447" width="9.140625" style="2"/>
    <col min="6448" max="6448" width="22.140625" style="2" customWidth="1"/>
    <col min="6449" max="6449" width="63.28515625" style="2" bestFit="1" customWidth="1"/>
    <col min="6450" max="6450" width="53.85546875" style="2" bestFit="1" customWidth="1"/>
    <col min="6451" max="6451" width="49.28515625" style="2" bestFit="1" customWidth="1"/>
    <col min="6452" max="6452" width="55.42578125" style="2" bestFit="1" customWidth="1"/>
    <col min="6453" max="6453" width="60.28515625" style="2" bestFit="1" customWidth="1"/>
    <col min="6454" max="6454" width="42.28515625" style="2" bestFit="1" customWidth="1"/>
    <col min="6455" max="6455" width="37.140625" style="2" bestFit="1" customWidth="1"/>
    <col min="6456" max="6456" width="44.85546875" style="2" bestFit="1" customWidth="1"/>
    <col min="6457" max="6457" width="33.42578125" style="2" customWidth="1"/>
    <col min="6458" max="6458" width="38.140625" style="2" customWidth="1"/>
    <col min="6459" max="6459" width="37.140625" style="2" customWidth="1"/>
    <col min="6460" max="6460" width="43.5703125" style="2" customWidth="1"/>
    <col min="6461" max="6461" width="44.5703125" style="2" customWidth="1"/>
    <col min="6462" max="6462" width="47.42578125" style="2" customWidth="1"/>
    <col min="6463" max="6463" width="37.5703125" style="2" customWidth="1"/>
    <col min="6464" max="6464" width="42.5703125" style="2" customWidth="1"/>
    <col min="6465" max="6465" width="30.140625" style="2" customWidth="1"/>
    <col min="6466" max="6466" width="27.42578125" style="2" customWidth="1"/>
    <col min="6467" max="6467" width="40" style="2" customWidth="1"/>
    <col min="6468" max="6468" width="39" style="2" customWidth="1"/>
    <col min="6469" max="6469" width="34" style="2" customWidth="1"/>
    <col min="6470" max="6470" width="21.140625" style="2" customWidth="1"/>
    <col min="6471" max="6471" width="93.28515625" style="2" customWidth="1"/>
    <col min="6472" max="6472" width="63.42578125" style="2" customWidth="1"/>
    <col min="6473" max="6473" width="33.85546875" style="2" customWidth="1"/>
    <col min="6474" max="6474" width="46.42578125" style="2" customWidth="1"/>
    <col min="6475" max="6475" width="35" style="2" customWidth="1"/>
    <col min="6476" max="6476" width="48.7109375" style="2" customWidth="1"/>
    <col min="6477" max="6477" width="84.7109375" style="2" customWidth="1"/>
    <col min="6478" max="6478" width="99.5703125" style="2" customWidth="1"/>
    <col min="6479" max="6479" width="73" style="2" customWidth="1"/>
    <col min="6480" max="6480" width="147.28515625" style="2" customWidth="1"/>
    <col min="6481" max="6657" width="9.140625" style="2"/>
    <col min="6658" max="6658" width="10.85546875" style="2" bestFit="1" customWidth="1"/>
    <col min="6659" max="6659" width="9.140625" style="2"/>
    <col min="6660" max="6660" width="56.5703125" style="2" customWidth="1"/>
    <col min="6661" max="6661" width="31.42578125" style="2" customWidth="1"/>
    <col min="6662" max="6662" width="58.140625" style="2" customWidth="1"/>
    <col min="6663" max="6663" width="45.85546875" style="2" customWidth="1"/>
    <col min="6664" max="6664" width="53.28515625" style="2" customWidth="1"/>
    <col min="6665" max="6665" width="27.28515625" style="2" customWidth="1"/>
    <col min="6666" max="6666" width="29.140625" style="2" customWidth="1"/>
    <col min="6667" max="6667" width="76.7109375" style="2" customWidth="1"/>
    <col min="6668" max="6668" width="36.140625" style="2" customWidth="1"/>
    <col min="6669" max="6669" width="51" style="2" customWidth="1"/>
    <col min="6670" max="6670" width="43.42578125" style="2" customWidth="1"/>
    <col min="6671" max="6671" width="26.28515625" style="2" customWidth="1"/>
    <col min="6672" max="6672" width="30.140625" style="2" customWidth="1"/>
    <col min="6673" max="6673" width="41.5703125" style="2" customWidth="1"/>
    <col min="6674" max="6674" width="33" style="2" customWidth="1"/>
    <col min="6675" max="6683" width="9.140625" style="2"/>
    <col min="6684" max="6684" width="20.140625" style="2" customWidth="1"/>
    <col min="6685" max="6696" width="9.140625" style="2"/>
    <col min="6697" max="6697" width="18.42578125" style="2" customWidth="1"/>
    <col min="6698" max="6698" width="9.140625" style="2"/>
    <col min="6699" max="6699" width="10" style="2" customWidth="1"/>
    <col min="6700" max="6700" width="9.140625" style="2"/>
    <col min="6701" max="6701" width="30.28515625" style="2" customWidth="1"/>
    <col min="6702" max="6702" width="9.140625" style="2" customWidth="1"/>
    <col min="6703" max="6703" width="9.140625" style="2"/>
    <col min="6704" max="6704" width="22.140625" style="2" customWidth="1"/>
    <col min="6705" max="6705" width="63.28515625" style="2" bestFit="1" customWidth="1"/>
    <col min="6706" max="6706" width="53.85546875" style="2" bestFit="1" customWidth="1"/>
    <col min="6707" max="6707" width="49.28515625" style="2" bestFit="1" customWidth="1"/>
    <col min="6708" max="6708" width="55.42578125" style="2" bestFit="1" customWidth="1"/>
    <col min="6709" max="6709" width="60.28515625" style="2" bestFit="1" customWidth="1"/>
    <col min="6710" max="6710" width="42.28515625" style="2" bestFit="1" customWidth="1"/>
    <col min="6711" max="6711" width="37.140625" style="2" bestFit="1" customWidth="1"/>
    <col min="6712" max="6712" width="44.85546875" style="2" bestFit="1" customWidth="1"/>
    <col min="6713" max="6713" width="33.42578125" style="2" customWidth="1"/>
    <col min="6714" max="6714" width="38.140625" style="2" customWidth="1"/>
    <col min="6715" max="6715" width="37.140625" style="2" customWidth="1"/>
    <col min="6716" max="6716" width="43.5703125" style="2" customWidth="1"/>
    <col min="6717" max="6717" width="44.5703125" style="2" customWidth="1"/>
    <col min="6718" max="6718" width="47.42578125" style="2" customWidth="1"/>
    <col min="6719" max="6719" width="37.5703125" style="2" customWidth="1"/>
    <col min="6720" max="6720" width="42.5703125" style="2" customWidth="1"/>
    <col min="6721" max="6721" width="30.140625" style="2" customWidth="1"/>
    <col min="6722" max="6722" width="27.42578125" style="2" customWidth="1"/>
    <col min="6723" max="6723" width="40" style="2" customWidth="1"/>
    <col min="6724" max="6724" width="39" style="2" customWidth="1"/>
    <col min="6725" max="6725" width="34" style="2" customWidth="1"/>
    <col min="6726" max="6726" width="21.140625" style="2" customWidth="1"/>
    <col min="6727" max="6727" width="93.28515625" style="2" customWidth="1"/>
    <col min="6728" max="6728" width="63.42578125" style="2" customWidth="1"/>
    <col min="6729" max="6729" width="33.85546875" style="2" customWidth="1"/>
    <col min="6730" max="6730" width="46.42578125" style="2" customWidth="1"/>
    <col min="6731" max="6731" width="35" style="2" customWidth="1"/>
    <col min="6732" max="6732" width="48.7109375" style="2" customWidth="1"/>
    <col min="6733" max="6733" width="84.7109375" style="2" customWidth="1"/>
    <col min="6734" max="6734" width="99.5703125" style="2" customWidth="1"/>
    <col min="6735" max="6735" width="73" style="2" customWidth="1"/>
    <col min="6736" max="6736" width="147.28515625" style="2" customWidth="1"/>
    <col min="6737" max="6913" width="9.140625" style="2"/>
    <col min="6914" max="6914" width="10.85546875" style="2" bestFit="1" customWidth="1"/>
    <col min="6915" max="6915" width="9.140625" style="2"/>
    <col min="6916" max="6916" width="56.5703125" style="2" customWidth="1"/>
    <col min="6917" max="6917" width="31.42578125" style="2" customWidth="1"/>
    <col min="6918" max="6918" width="58.140625" style="2" customWidth="1"/>
    <col min="6919" max="6919" width="45.85546875" style="2" customWidth="1"/>
    <col min="6920" max="6920" width="53.28515625" style="2" customWidth="1"/>
    <col min="6921" max="6921" width="27.28515625" style="2" customWidth="1"/>
    <col min="6922" max="6922" width="29.140625" style="2" customWidth="1"/>
    <col min="6923" max="6923" width="76.7109375" style="2" customWidth="1"/>
    <col min="6924" max="6924" width="36.140625" style="2" customWidth="1"/>
    <col min="6925" max="6925" width="51" style="2" customWidth="1"/>
    <col min="6926" max="6926" width="43.42578125" style="2" customWidth="1"/>
    <col min="6927" max="6927" width="26.28515625" style="2" customWidth="1"/>
    <col min="6928" max="6928" width="30.140625" style="2" customWidth="1"/>
    <col min="6929" max="6929" width="41.5703125" style="2" customWidth="1"/>
    <col min="6930" max="6930" width="33" style="2" customWidth="1"/>
    <col min="6931" max="6939" width="9.140625" style="2"/>
    <col min="6940" max="6940" width="20.140625" style="2" customWidth="1"/>
    <col min="6941" max="6952" width="9.140625" style="2"/>
    <col min="6953" max="6953" width="18.42578125" style="2" customWidth="1"/>
    <col min="6954" max="6954" width="9.140625" style="2"/>
    <col min="6955" max="6955" width="10" style="2" customWidth="1"/>
    <col min="6956" max="6956" width="9.140625" style="2"/>
    <col min="6957" max="6957" width="30.28515625" style="2" customWidth="1"/>
    <col min="6958" max="6958" width="9.140625" style="2" customWidth="1"/>
    <col min="6959" max="6959" width="9.140625" style="2"/>
    <col min="6960" max="6960" width="22.140625" style="2" customWidth="1"/>
    <col min="6961" max="6961" width="63.28515625" style="2" bestFit="1" customWidth="1"/>
    <col min="6962" max="6962" width="53.85546875" style="2" bestFit="1" customWidth="1"/>
    <col min="6963" max="6963" width="49.28515625" style="2" bestFit="1" customWidth="1"/>
    <col min="6964" max="6964" width="55.42578125" style="2" bestFit="1" customWidth="1"/>
    <col min="6965" max="6965" width="60.28515625" style="2" bestFit="1" customWidth="1"/>
    <col min="6966" max="6966" width="42.28515625" style="2" bestFit="1" customWidth="1"/>
    <col min="6967" max="6967" width="37.140625" style="2" bestFit="1" customWidth="1"/>
    <col min="6968" max="6968" width="44.85546875" style="2" bestFit="1" customWidth="1"/>
    <col min="6969" max="6969" width="33.42578125" style="2" customWidth="1"/>
    <col min="6970" max="6970" width="38.140625" style="2" customWidth="1"/>
    <col min="6971" max="6971" width="37.140625" style="2" customWidth="1"/>
    <col min="6972" max="6972" width="43.5703125" style="2" customWidth="1"/>
    <col min="6973" max="6973" width="44.5703125" style="2" customWidth="1"/>
    <col min="6974" max="6974" width="47.42578125" style="2" customWidth="1"/>
    <col min="6975" max="6975" width="37.5703125" style="2" customWidth="1"/>
    <col min="6976" max="6976" width="42.5703125" style="2" customWidth="1"/>
    <col min="6977" max="6977" width="30.140625" style="2" customWidth="1"/>
    <col min="6978" max="6978" width="27.42578125" style="2" customWidth="1"/>
    <col min="6979" max="6979" width="40" style="2" customWidth="1"/>
    <col min="6980" max="6980" width="39" style="2" customWidth="1"/>
    <col min="6981" max="6981" width="34" style="2" customWidth="1"/>
    <col min="6982" max="6982" width="21.140625" style="2" customWidth="1"/>
    <col min="6983" max="6983" width="93.28515625" style="2" customWidth="1"/>
    <col min="6984" max="6984" width="63.42578125" style="2" customWidth="1"/>
    <col min="6985" max="6985" width="33.85546875" style="2" customWidth="1"/>
    <col min="6986" max="6986" width="46.42578125" style="2" customWidth="1"/>
    <col min="6987" max="6987" width="35" style="2" customWidth="1"/>
    <col min="6988" max="6988" width="48.7109375" style="2" customWidth="1"/>
    <col min="6989" max="6989" width="84.7109375" style="2" customWidth="1"/>
    <col min="6990" max="6990" width="99.5703125" style="2" customWidth="1"/>
    <col min="6991" max="6991" width="73" style="2" customWidth="1"/>
    <col min="6992" max="6992" width="147.28515625" style="2" customWidth="1"/>
    <col min="6993" max="7169" width="9.140625" style="2"/>
    <col min="7170" max="7170" width="10.85546875" style="2" bestFit="1" customWidth="1"/>
    <col min="7171" max="7171" width="9.140625" style="2"/>
    <col min="7172" max="7172" width="56.5703125" style="2" customWidth="1"/>
    <col min="7173" max="7173" width="31.42578125" style="2" customWidth="1"/>
    <col min="7174" max="7174" width="58.140625" style="2" customWidth="1"/>
    <col min="7175" max="7175" width="45.85546875" style="2" customWidth="1"/>
    <col min="7176" max="7176" width="53.28515625" style="2" customWidth="1"/>
    <col min="7177" max="7177" width="27.28515625" style="2" customWidth="1"/>
    <col min="7178" max="7178" width="29.140625" style="2" customWidth="1"/>
    <col min="7179" max="7179" width="76.7109375" style="2" customWidth="1"/>
    <col min="7180" max="7180" width="36.140625" style="2" customWidth="1"/>
    <col min="7181" max="7181" width="51" style="2" customWidth="1"/>
    <col min="7182" max="7182" width="43.42578125" style="2" customWidth="1"/>
    <col min="7183" max="7183" width="26.28515625" style="2" customWidth="1"/>
    <col min="7184" max="7184" width="30.140625" style="2" customWidth="1"/>
    <col min="7185" max="7185" width="41.5703125" style="2" customWidth="1"/>
    <col min="7186" max="7186" width="33" style="2" customWidth="1"/>
    <col min="7187" max="7195" width="9.140625" style="2"/>
    <col min="7196" max="7196" width="20.140625" style="2" customWidth="1"/>
    <col min="7197" max="7208" width="9.140625" style="2"/>
    <col min="7209" max="7209" width="18.42578125" style="2" customWidth="1"/>
    <col min="7210" max="7210" width="9.140625" style="2"/>
    <col min="7211" max="7211" width="10" style="2" customWidth="1"/>
    <col min="7212" max="7212" width="9.140625" style="2"/>
    <col min="7213" max="7213" width="30.28515625" style="2" customWidth="1"/>
    <col min="7214" max="7214" width="9.140625" style="2" customWidth="1"/>
    <col min="7215" max="7215" width="9.140625" style="2"/>
    <col min="7216" max="7216" width="22.140625" style="2" customWidth="1"/>
    <col min="7217" max="7217" width="63.28515625" style="2" bestFit="1" customWidth="1"/>
    <col min="7218" max="7218" width="53.85546875" style="2" bestFit="1" customWidth="1"/>
    <col min="7219" max="7219" width="49.28515625" style="2" bestFit="1" customWidth="1"/>
    <col min="7220" max="7220" width="55.42578125" style="2" bestFit="1" customWidth="1"/>
    <col min="7221" max="7221" width="60.28515625" style="2" bestFit="1" customWidth="1"/>
    <col min="7222" max="7222" width="42.28515625" style="2" bestFit="1" customWidth="1"/>
    <col min="7223" max="7223" width="37.140625" style="2" bestFit="1" customWidth="1"/>
    <col min="7224" max="7224" width="44.85546875" style="2" bestFit="1" customWidth="1"/>
    <col min="7225" max="7225" width="33.42578125" style="2" customWidth="1"/>
    <col min="7226" max="7226" width="38.140625" style="2" customWidth="1"/>
    <col min="7227" max="7227" width="37.140625" style="2" customWidth="1"/>
    <col min="7228" max="7228" width="43.5703125" style="2" customWidth="1"/>
    <col min="7229" max="7229" width="44.5703125" style="2" customWidth="1"/>
    <col min="7230" max="7230" width="47.42578125" style="2" customWidth="1"/>
    <col min="7231" max="7231" width="37.5703125" style="2" customWidth="1"/>
    <col min="7232" max="7232" width="42.5703125" style="2" customWidth="1"/>
    <col min="7233" max="7233" width="30.140625" style="2" customWidth="1"/>
    <col min="7234" max="7234" width="27.42578125" style="2" customWidth="1"/>
    <col min="7235" max="7235" width="40" style="2" customWidth="1"/>
    <col min="7236" max="7236" width="39" style="2" customWidth="1"/>
    <col min="7237" max="7237" width="34" style="2" customWidth="1"/>
    <col min="7238" max="7238" width="21.140625" style="2" customWidth="1"/>
    <col min="7239" max="7239" width="93.28515625" style="2" customWidth="1"/>
    <col min="7240" max="7240" width="63.42578125" style="2" customWidth="1"/>
    <col min="7241" max="7241" width="33.85546875" style="2" customWidth="1"/>
    <col min="7242" max="7242" width="46.42578125" style="2" customWidth="1"/>
    <col min="7243" max="7243" width="35" style="2" customWidth="1"/>
    <col min="7244" max="7244" width="48.7109375" style="2" customWidth="1"/>
    <col min="7245" max="7245" width="84.7109375" style="2" customWidth="1"/>
    <col min="7246" max="7246" width="99.5703125" style="2" customWidth="1"/>
    <col min="7247" max="7247" width="73" style="2" customWidth="1"/>
    <col min="7248" max="7248" width="147.28515625" style="2" customWidth="1"/>
    <col min="7249" max="7425" width="9.140625" style="2"/>
    <col min="7426" max="7426" width="10.85546875" style="2" bestFit="1" customWidth="1"/>
    <col min="7427" max="7427" width="9.140625" style="2"/>
    <col min="7428" max="7428" width="56.5703125" style="2" customWidth="1"/>
    <col min="7429" max="7429" width="31.42578125" style="2" customWidth="1"/>
    <col min="7430" max="7430" width="58.140625" style="2" customWidth="1"/>
    <col min="7431" max="7431" width="45.85546875" style="2" customWidth="1"/>
    <col min="7432" max="7432" width="53.28515625" style="2" customWidth="1"/>
    <col min="7433" max="7433" width="27.28515625" style="2" customWidth="1"/>
    <col min="7434" max="7434" width="29.140625" style="2" customWidth="1"/>
    <col min="7435" max="7435" width="76.7109375" style="2" customWidth="1"/>
    <col min="7436" max="7436" width="36.140625" style="2" customWidth="1"/>
    <col min="7437" max="7437" width="51" style="2" customWidth="1"/>
    <col min="7438" max="7438" width="43.42578125" style="2" customWidth="1"/>
    <col min="7439" max="7439" width="26.28515625" style="2" customWidth="1"/>
    <col min="7440" max="7440" width="30.140625" style="2" customWidth="1"/>
    <col min="7441" max="7441" width="41.5703125" style="2" customWidth="1"/>
    <col min="7442" max="7442" width="33" style="2" customWidth="1"/>
    <col min="7443" max="7451" width="9.140625" style="2"/>
    <col min="7452" max="7452" width="20.140625" style="2" customWidth="1"/>
    <col min="7453" max="7464" width="9.140625" style="2"/>
    <col min="7465" max="7465" width="18.42578125" style="2" customWidth="1"/>
    <col min="7466" max="7466" width="9.140625" style="2"/>
    <col min="7467" max="7467" width="10" style="2" customWidth="1"/>
    <col min="7468" max="7468" width="9.140625" style="2"/>
    <col min="7469" max="7469" width="30.28515625" style="2" customWidth="1"/>
    <col min="7470" max="7470" width="9.140625" style="2" customWidth="1"/>
    <col min="7471" max="7471" width="9.140625" style="2"/>
    <col min="7472" max="7472" width="22.140625" style="2" customWidth="1"/>
    <col min="7473" max="7473" width="63.28515625" style="2" bestFit="1" customWidth="1"/>
    <col min="7474" max="7474" width="53.85546875" style="2" bestFit="1" customWidth="1"/>
    <col min="7475" max="7475" width="49.28515625" style="2" bestFit="1" customWidth="1"/>
    <col min="7476" max="7476" width="55.42578125" style="2" bestFit="1" customWidth="1"/>
    <col min="7477" max="7477" width="60.28515625" style="2" bestFit="1" customWidth="1"/>
    <col min="7478" max="7478" width="42.28515625" style="2" bestFit="1" customWidth="1"/>
    <col min="7479" max="7479" width="37.140625" style="2" bestFit="1" customWidth="1"/>
    <col min="7480" max="7480" width="44.85546875" style="2" bestFit="1" customWidth="1"/>
    <col min="7481" max="7481" width="33.42578125" style="2" customWidth="1"/>
    <col min="7482" max="7482" width="38.140625" style="2" customWidth="1"/>
    <col min="7483" max="7483" width="37.140625" style="2" customWidth="1"/>
    <col min="7484" max="7484" width="43.5703125" style="2" customWidth="1"/>
    <col min="7485" max="7485" width="44.5703125" style="2" customWidth="1"/>
    <col min="7486" max="7486" width="47.42578125" style="2" customWidth="1"/>
    <col min="7487" max="7487" width="37.5703125" style="2" customWidth="1"/>
    <col min="7488" max="7488" width="42.5703125" style="2" customWidth="1"/>
    <col min="7489" max="7489" width="30.140625" style="2" customWidth="1"/>
    <col min="7490" max="7490" width="27.42578125" style="2" customWidth="1"/>
    <col min="7491" max="7491" width="40" style="2" customWidth="1"/>
    <col min="7492" max="7492" width="39" style="2" customWidth="1"/>
    <col min="7493" max="7493" width="34" style="2" customWidth="1"/>
    <col min="7494" max="7494" width="21.140625" style="2" customWidth="1"/>
    <col min="7495" max="7495" width="93.28515625" style="2" customWidth="1"/>
    <col min="7496" max="7496" width="63.42578125" style="2" customWidth="1"/>
    <col min="7497" max="7497" width="33.85546875" style="2" customWidth="1"/>
    <col min="7498" max="7498" width="46.42578125" style="2" customWidth="1"/>
    <col min="7499" max="7499" width="35" style="2" customWidth="1"/>
    <col min="7500" max="7500" width="48.7109375" style="2" customWidth="1"/>
    <col min="7501" max="7501" width="84.7109375" style="2" customWidth="1"/>
    <col min="7502" max="7502" width="99.5703125" style="2" customWidth="1"/>
    <col min="7503" max="7503" width="73" style="2" customWidth="1"/>
    <col min="7504" max="7504" width="147.28515625" style="2" customWidth="1"/>
    <col min="7505" max="7681" width="9.140625" style="2"/>
    <col min="7682" max="7682" width="10.85546875" style="2" bestFit="1" customWidth="1"/>
    <col min="7683" max="7683" width="9.140625" style="2"/>
    <col min="7684" max="7684" width="56.5703125" style="2" customWidth="1"/>
    <col min="7685" max="7685" width="31.42578125" style="2" customWidth="1"/>
    <col min="7686" max="7686" width="58.140625" style="2" customWidth="1"/>
    <col min="7687" max="7687" width="45.85546875" style="2" customWidth="1"/>
    <col min="7688" max="7688" width="53.28515625" style="2" customWidth="1"/>
    <col min="7689" max="7689" width="27.28515625" style="2" customWidth="1"/>
    <col min="7690" max="7690" width="29.140625" style="2" customWidth="1"/>
    <col min="7691" max="7691" width="76.7109375" style="2" customWidth="1"/>
    <col min="7692" max="7692" width="36.140625" style="2" customWidth="1"/>
    <col min="7693" max="7693" width="51" style="2" customWidth="1"/>
    <col min="7694" max="7694" width="43.42578125" style="2" customWidth="1"/>
    <col min="7695" max="7695" width="26.28515625" style="2" customWidth="1"/>
    <col min="7696" max="7696" width="30.140625" style="2" customWidth="1"/>
    <col min="7697" max="7697" width="41.5703125" style="2" customWidth="1"/>
    <col min="7698" max="7698" width="33" style="2" customWidth="1"/>
    <col min="7699" max="7707" width="9.140625" style="2"/>
    <col min="7708" max="7708" width="20.140625" style="2" customWidth="1"/>
    <col min="7709" max="7720" width="9.140625" style="2"/>
    <col min="7721" max="7721" width="18.42578125" style="2" customWidth="1"/>
    <col min="7722" max="7722" width="9.140625" style="2"/>
    <col min="7723" max="7723" width="10" style="2" customWidth="1"/>
    <col min="7724" max="7724" width="9.140625" style="2"/>
    <col min="7725" max="7725" width="30.28515625" style="2" customWidth="1"/>
    <col min="7726" max="7726" width="9.140625" style="2" customWidth="1"/>
    <col min="7727" max="7727" width="9.140625" style="2"/>
    <col min="7728" max="7728" width="22.140625" style="2" customWidth="1"/>
    <col min="7729" max="7729" width="63.28515625" style="2" bestFit="1" customWidth="1"/>
    <col min="7730" max="7730" width="53.85546875" style="2" bestFit="1" customWidth="1"/>
    <col min="7731" max="7731" width="49.28515625" style="2" bestFit="1" customWidth="1"/>
    <col min="7732" max="7732" width="55.42578125" style="2" bestFit="1" customWidth="1"/>
    <col min="7733" max="7733" width="60.28515625" style="2" bestFit="1" customWidth="1"/>
    <col min="7734" max="7734" width="42.28515625" style="2" bestFit="1" customWidth="1"/>
    <col min="7735" max="7735" width="37.140625" style="2" bestFit="1" customWidth="1"/>
    <col min="7736" max="7736" width="44.85546875" style="2" bestFit="1" customWidth="1"/>
    <col min="7737" max="7737" width="33.42578125" style="2" customWidth="1"/>
    <col min="7738" max="7738" width="38.140625" style="2" customWidth="1"/>
    <col min="7739" max="7739" width="37.140625" style="2" customWidth="1"/>
    <col min="7740" max="7740" width="43.5703125" style="2" customWidth="1"/>
    <col min="7741" max="7741" width="44.5703125" style="2" customWidth="1"/>
    <col min="7742" max="7742" width="47.42578125" style="2" customWidth="1"/>
    <col min="7743" max="7743" width="37.5703125" style="2" customWidth="1"/>
    <col min="7744" max="7744" width="42.5703125" style="2" customWidth="1"/>
    <col min="7745" max="7745" width="30.140625" style="2" customWidth="1"/>
    <col min="7746" max="7746" width="27.42578125" style="2" customWidth="1"/>
    <col min="7747" max="7747" width="40" style="2" customWidth="1"/>
    <col min="7748" max="7748" width="39" style="2" customWidth="1"/>
    <col min="7749" max="7749" width="34" style="2" customWidth="1"/>
    <col min="7750" max="7750" width="21.140625" style="2" customWidth="1"/>
    <col min="7751" max="7751" width="93.28515625" style="2" customWidth="1"/>
    <col min="7752" max="7752" width="63.42578125" style="2" customWidth="1"/>
    <col min="7753" max="7753" width="33.85546875" style="2" customWidth="1"/>
    <col min="7754" max="7754" width="46.42578125" style="2" customWidth="1"/>
    <col min="7755" max="7755" width="35" style="2" customWidth="1"/>
    <col min="7756" max="7756" width="48.7109375" style="2" customWidth="1"/>
    <col min="7757" max="7757" width="84.7109375" style="2" customWidth="1"/>
    <col min="7758" max="7758" width="99.5703125" style="2" customWidth="1"/>
    <col min="7759" max="7759" width="73" style="2" customWidth="1"/>
    <col min="7760" max="7760" width="147.28515625" style="2" customWidth="1"/>
    <col min="7761" max="7937" width="9.140625" style="2"/>
    <col min="7938" max="7938" width="10.85546875" style="2" bestFit="1" customWidth="1"/>
    <col min="7939" max="7939" width="9.140625" style="2"/>
    <col min="7940" max="7940" width="56.5703125" style="2" customWidth="1"/>
    <col min="7941" max="7941" width="31.42578125" style="2" customWidth="1"/>
    <col min="7942" max="7942" width="58.140625" style="2" customWidth="1"/>
    <col min="7943" max="7943" width="45.85546875" style="2" customWidth="1"/>
    <col min="7944" max="7944" width="53.28515625" style="2" customWidth="1"/>
    <col min="7945" max="7945" width="27.28515625" style="2" customWidth="1"/>
    <col min="7946" max="7946" width="29.140625" style="2" customWidth="1"/>
    <col min="7947" max="7947" width="76.7109375" style="2" customWidth="1"/>
    <col min="7948" max="7948" width="36.140625" style="2" customWidth="1"/>
    <col min="7949" max="7949" width="51" style="2" customWidth="1"/>
    <col min="7950" max="7950" width="43.42578125" style="2" customWidth="1"/>
    <col min="7951" max="7951" width="26.28515625" style="2" customWidth="1"/>
    <col min="7952" max="7952" width="30.140625" style="2" customWidth="1"/>
    <col min="7953" max="7953" width="41.5703125" style="2" customWidth="1"/>
    <col min="7954" max="7954" width="33" style="2" customWidth="1"/>
    <col min="7955" max="7963" width="9.140625" style="2"/>
    <col min="7964" max="7964" width="20.140625" style="2" customWidth="1"/>
    <col min="7965" max="7976" width="9.140625" style="2"/>
    <col min="7977" max="7977" width="18.42578125" style="2" customWidth="1"/>
    <col min="7978" max="7978" width="9.140625" style="2"/>
    <col min="7979" max="7979" width="10" style="2" customWidth="1"/>
    <col min="7980" max="7980" width="9.140625" style="2"/>
    <col min="7981" max="7981" width="30.28515625" style="2" customWidth="1"/>
    <col min="7982" max="7982" width="9.140625" style="2" customWidth="1"/>
    <col min="7983" max="7983" width="9.140625" style="2"/>
    <col min="7984" max="7984" width="22.140625" style="2" customWidth="1"/>
    <col min="7985" max="7985" width="63.28515625" style="2" bestFit="1" customWidth="1"/>
    <col min="7986" max="7986" width="53.85546875" style="2" bestFit="1" customWidth="1"/>
    <col min="7987" max="7987" width="49.28515625" style="2" bestFit="1" customWidth="1"/>
    <col min="7988" max="7988" width="55.42578125" style="2" bestFit="1" customWidth="1"/>
    <col min="7989" max="7989" width="60.28515625" style="2" bestFit="1" customWidth="1"/>
    <col min="7990" max="7990" width="42.28515625" style="2" bestFit="1" customWidth="1"/>
    <col min="7991" max="7991" width="37.140625" style="2" bestFit="1" customWidth="1"/>
    <col min="7992" max="7992" width="44.85546875" style="2" bestFit="1" customWidth="1"/>
    <col min="7993" max="7993" width="33.42578125" style="2" customWidth="1"/>
    <col min="7994" max="7994" width="38.140625" style="2" customWidth="1"/>
    <col min="7995" max="7995" width="37.140625" style="2" customWidth="1"/>
    <col min="7996" max="7996" width="43.5703125" style="2" customWidth="1"/>
    <col min="7997" max="7997" width="44.5703125" style="2" customWidth="1"/>
    <col min="7998" max="7998" width="47.42578125" style="2" customWidth="1"/>
    <col min="7999" max="7999" width="37.5703125" style="2" customWidth="1"/>
    <col min="8000" max="8000" width="42.5703125" style="2" customWidth="1"/>
    <col min="8001" max="8001" width="30.140625" style="2" customWidth="1"/>
    <col min="8002" max="8002" width="27.42578125" style="2" customWidth="1"/>
    <col min="8003" max="8003" width="40" style="2" customWidth="1"/>
    <col min="8004" max="8004" width="39" style="2" customWidth="1"/>
    <col min="8005" max="8005" width="34" style="2" customWidth="1"/>
    <col min="8006" max="8006" width="21.140625" style="2" customWidth="1"/>
    <col min="8007" max="8007" width="93.28515625" style="2" customWidth="1"/>
    <col min="8008" max="8008" width="63.42578125" style="2" customWidth="1"/>
    <col min="8009" max="8009" width="33.85546875" style="2" customWidth="1"/>
    <col min="8010" max="8010" width="46.42578125" style="2" customWidth="1"/>
    <col min="8011" max="8011" width="35" style="2" customWidth="1"/>
    <col min="8012" max="8012" width="48.7109375" style="2" customWidth="1"/>
    <col min="8013" max="8013" width="84.7109375" style="2" customWidth="1"/>
    <col min="8014" max="8014" width="99.5703125" style="2" customWidth="1"/>
    <col min="8015" max="8015" width="73" style="2" customWidth="1"/>
    <col min="8016" max="8016" width="147.28515625" style="2" customWidth="1"/>
    <col min="8017" max="8193" width="9.140625" style="2"/>
    <col min="8194" max="8194" width="10.85546875" style="2" bestFit="1" customWidth="1"/>
    <col min="8195" max="8195" width="9.140625" style="2"/>
    <col min="8196" max="8196" width="56.5703125" style="2" customWidth="1"/>
    <col min="8197" max="8197" width="31.42578125" style="2" customWidth="1"/>
    <col min="8198" max="8198" width="58.140625" style="2" customWidth="1"/>
    <col min="8199" max="8199" width="45.85546875" style="2" customWidth="1"/>
    <col min="8200" max="8200" width="53.28515625" style="2" customWidth="1"/>
    <col min="8201" max="8201" width="27.28515625" style="2" customWidth="1"/>
    <col min="8202" max="8202" width="29.140625" style="2" customWidth="1"/>
    <col min="8203" max="8203" width="76.7109375" style="2" customWidth="1"/>
    <col min="8204" max="8204" width="36.140625" style="2" customWidth="1"/>
    <col min="8205" max="8205" width="51" style="2" customWidth="1"/>
    <col min="8206" max="8206" width="43.42578125" style="2" customWidth="1"/>
    <col min="8207" max="8207" width="26.28515625" style="2" customWidth="1"/>
    <col min="8208" max="8208" width="30.140625" style="2" customWidth="1"/>
    <col min="8209" max="8209" width="41.5703125" style="2" customWidth="1"/>
    <col min="8210" max="8210" width="33" style="2" customWidth="1"/>
    <col min="8211" max="8219" width="9.140625" style="2"/>
    <col min="8220" max="8220" width="20.140625" style="2" customWidth="1"/>
    <col min="8221" max="8232" width="9.140625" style="2"/>
    <col min="8233" max="8233" width="18.42578125" style="2" customWidth="1"/>
    <col min="8234" max="8234" width="9.140625" style="2"/>
    <col min="8235" max="8235" width="10" style="2" customWidth="1"/>
    <col min="8236" max="8236" width="9.140625" style="2"/>
    <col min="8237" max="8237" width="30.28515625" style="2" customWidth="1"/>
    <col min="8238" max="8238" width="9.140625" style="2" customWidth="1"/>
    <col min="8239" max="8239" width="9.140625" style="2"/>
    <col min="8240" max="8240" width="22.140625" style="2" customWidth="1"/>
    <col min="8241" max="8241" width="63.28515625" style="2" bestFit="1" customWidth="1"/>
    <col min="8242" max="8242" width="53.85546875" style="2" bestFit="1" customWidth="1"/>
    <col min="8243" max="8243" width="49.28515625" style="2" bestFit="1" customWidth="1"/>
    <col min="8244" max="8244" width="55.42578125" style="2" bestFit="1" customWidth="1"/>
    <col min="8245" max="8245" width="60.28515625" style="2" bestFit="1" customWidth="1"/>
    <col min="8246" max="8246" width="42.28515625" style="2" bestFit="1" customWidth="1"/>
    <col min="8247" max="8247" width="37.140625" style="2" bestFit="1" customWidth="1"/>
    <col min="8248" max="8248" width="44.85546875" style="2" bestFit="1" customWidth="1"/>
    <col min="8249" max="8249" width="33.42578125" style="2" customWidth="1"/>
    <col min="8250" max="8250" width="38.140625" style="2" customWidth="1"/>
    <col min="8251" max="8251" width="37.140625" style="2" customWidth="1"/>
    <col min="8252" max="8252" width="43.5703125" style="2" customWidth="1"/>
    <col min="8253" max="8253" width="44.5703125" style="2" customWidth="1"/>
    <col min="8254" max="8254" width="47.42578125" style="2" customWidth="1"/>
    <col min="8255" max="8255" width="37.5703125" style="2" customWidth="1"/>
    <col min="8256" max="8256" width="42.5703125" style="2" customWidth="1"/>
    <col min="8257" max="8257" width="30.140625" style="2" customWidth="1"/>
    <col min="8258" max="8258" width="27.42578125" style="2" customWidth="1"/>
    <col min="8259" max="8259" width="40" style="2" customWidth="1"/>
    <col min="8260" max="8260" width="39" style="2" customWidth="1"/>
    <col min="8261" max="8261" width="34" style="2" customWidth="1"/>
    <col min="8262" max="8262" width="21.140625" style="2" customWidth="1"/>
    <col min="8263" max="8263" width="93.28515625" style="2" customWidth="1"/>
    <col min="8264" max="8264" width="63.42578125" style="2" customWidth="1"/>
    <col min="8265" max="8265" width="33.85546875" style="2" customWidth="1"/>
    <col min="8266" max="8266" width="46.42578125" style="2" customWidth="1"/>
    <col min="8267" max="8267" width="35" style="2" customWidth="1"/>
    <col min="8268" max="8268" width="48.7109375" style="2" customWidth="1"/>
    <col min="8269" max="8269" width="84.7109375" style="2" customWidth="1"/>
    <col min="8270" max="8270" width="99.5703125" style="2" customWidth="1"/>
    <col min="8271" max="8271" width="73" style="2" customWidth="1"/>
    <col min="8272" max="8272" width="147.28515625" style="2" customWidth="1"/>
    <col min="8273" max="8449" width="9.140625" style="2"/>
    <col min="8450" max="8450" width="10.85546875" style="2" bestFit="1" customWidth="1"/>
    <col min="8451" max="8451" width="9.140625" style="2"/>
    <col min="8452" max="8452" width="56.5703125" style="2" customWidth="1"/>
    <col min="8453" max="8453" width="31.42578125" style="2" customWidth="1"/>
    <col min="8454" max="8454" width="58.140625" style="2" customWidth="1"/>
    <col min="8455" max="8455" width="45.85546875" style="2" customWidth="1"/>
    <col min="8456" max="8456" width="53.28515625" style="2" customWidth="1"/>
    <col min="8457" max="8457" width="27.28515625" style="2" customWidth="1"/>
    <col min="8458" max="8458" width="29.140625" style="2" customWidth="1"/>
    <col min="8459" max="8459" width="76.7109375" style="2" customWidth="1"/>
    <col min="8460" max="8460" width="36.140625" style="2" customWidth="1"/>
    <col min="8461" max="8461" width="51" style="2" customWidth="1"/>
    <col min="8462" max="8462" width="43.42578125" style="2" customWidth="1"/>
    <col min="8463" max="8463" width="26.28515625" style="2" customWidth="1"/>
    <col min="8464" max="8464" width="30.140625" style="2" customWidth="1"/>
    <col min="8465" max="8465" width="41.5703125" style="2" customWidth="1"/>
    <col min="8466" max="8466" width="33" style="2" customWidth="1"/>
    <col min="8467" max="8475" width="9.140625" style="2"/>
    <col min="8476" max="8476" width="20.140625" style="2" customWidth="1"/>
    <col min="8477" max="8488" width="9.140625" style="2"/>
    <col min="8489" max="8489" width="18.42578125" style="2" customWidth="1"/>
    <col min="8490" max="8490" width="9.140625" style="2"/>
    <col min="8491" max="8491" width="10" style="2" customWidth="1"/>
    <col min="8492" max="8492" width="9.140625" style="2"/>
    <col min="8493" max="8493" width="30.28515625" style="2" customWidth="1"/>
    <col min="8494" max="8494" width="9.140625" style="2" customWidth="1"/>
    <col min="8495" max="8495" width="9.140625" style="2"/>
    <col min="8496" max="8496" width="22.140625" style="2" customWidth="1"/>
    <col min="8497" max="8497" width="63.28515625" style="2" bestFit="1" customWidth="1"/>
    <col min="8498" max="8498" width="53.85546875" style="2" bestFit="1" customWidth="1"/>
    <col min="8499" max="8499" width="49.28515625" style="2" bestFit="1" customWidth="1"/>
    <col min="8500" max="8500" width="55.42578125" style="2" bestFit="1" customWidth="1"/>
    <col min="8501" max="8501" width="60.28515625" style="2" bestFit="1" customWidth="1"/>
    <col min="8502" max="8502" width="42.28515625" style="2" bestFit="1" customWidth="1"/>
    <col min="8503" max="8503" width="37.140625" style="2" bestFit="1" customWidth="1"/>
    <col min="8504" max="8504" width="44.85546875" style="2" bestFit="1" customWidth="1"/>
    <col min="8505" max="8505" width="33.42578125" style="2" customWidth="1"/>
    <col min="8506" max="8506" width="38.140625" style="2" customWidth="1"/>
    <col min="8507" max="8507" width="37.140625" style="2" customWidth="1"/>
    <col min="8508" max="8508" width="43.5703125" style="2" customWidth="1"/>
    <col min="8509" max="8509" width="44.5703125" style="2" customWidth="1"/>
    <col min="8510" max="8510" width="47.42578125" style="2" customWidth="1"/>
    <col min="8511" max="8511" width="37.5703125" style="2" customWidth="1"/>
    <col min="8512" max="8512" width="42.5703125" style="2" customWidth="1"/>
    <col min="8513" max="8513" width="30.140625" style="2" customWidth="1"/>
    <col min="8514" max="8514" width="27.42578125" style="2" customWidth="1"/>
    <col min="8515" max="8515" width="40" style="2" customWidth="1"/>
    <col min="8516" max="8516" width="39" style="2" customWidth="1"/>
    <col min="8517" max="8517" width="34" style="2" customWidth="1"/>
    <col min="8518" max="8518" width="21.140625" style="2" customWidth="1"/>
    <col min="8519" max="8519" width="93.28515625" style="2" customWidth="1"/>
    <col min="8520" max="8520" width="63.42578125" style="2" customWidth="1"/>
    <col min="8521" max="8521" width="33.85546875" style="2" customWidth="1"/>
    <col min="8522" max="8522" width="46.42578125" style="2" customWidth="1"/>
    <col min="8523" max="8523" width="35" style="2" customWidth="1"/>
    <col min="8524" max="8524" width="48.7109375" style="2" customWidth="1"/>
    <col min="8525" max="8525" width="84.7109375" style="2" customWidth="1"/>
    <col min="8526" max="8526" width="99.5703125" style="2" customWidth="1"/>
    <col min="8527" max="8527" width="73" style="2" customWidth="1"/>
    <col min="8528" max="8528" width="147.28515625" style="2" customWidth="1"/>
    <col min="8529" max="8705" width="9.140625" style="2"/>
    <col min="8706" max="8706" width="10.85546875" style="2" bestFit="1" customWidth="1"/>
    <col min="8707" max="8707" width="9.140625" style="2"/>
    <col min="8708" max="8708" width="56.5703125" style="2" customWidth="1"/>
    <col min="8709" max="8709" width="31.42578125" style="2" customWidth="1"/>
    <col min="8710" max="8710" width="58.140625" style="2" customWidth="1"/>
    <col min="8711" max="8711" width="45.85546875" style="2" customWidth="1"/>
    <col min="8712" max="8712" width="53.28515625" style="2" customWidth="1"/>
    <col min="8713" max="8713" width="27.28515625" style="2" customWidth="1"/>
    <col min="8714" max="8714" width="29.140625" style="2" customWidth="1"/>
    <col min="8715" max="8715" width="76.7109375" style="2" customWidth="1"/>
    <col min="8716" max="8716" width="36.140625" style="2" customWidth="1"/>
    <col min="8717" max="8717" width="51" style="2" customWidth="1"/>
    <col min="8718" max="8718" width="43.42578125" style="2" customWidth="1"/>
    <col min="8719" max="8719" width="26.28515625" style="2" customWidth="1"/>
    <col min="8720" max="8720" width="30.140625" style="2" customWidth="1"/>
    <col min="8721" max="8721" width="41.5703125" style="2" customWidth="1"/>
    <col min="8722" max="8722" width="33" style="2" customWidth="1"/>
    <col min="8723" max="8731" width="9.140625" style="2"/>
    <col min="8732" max="8732" width="20.140625" style="2" customWidth="1"/>
    <col min="8733" max="8744" width="9.140625" style="2"/>
    <col min="8745" max="8745" width="18.42578125" style="2" customWidth="1"/>
    <col min="8746" max="8746" width="9.140625" style="2"/>
    <col min="8747" max="8747" width="10" style="2" customWidth="1"/>
    <col min="8748" max="8748" width="9.140625" style="2"/>
    <col min="8749" max="8749" width="30.28515625" style="2" customWidth="1"/>
    <col min="8750" max="8750" width="9.140625" style="2" customWidth="1"/>
    <col min="8751" max="8751" width="9.140625" style="2"/>
    <col min="8752" max="8752" width="22.140625" style="2" customWidth="1"/>
    <col min="8753" max="8753" width="63.28515625" style="2" bestFit="1" customWidth="1"/>
    <col min="8754" max="8754" width="53.85546875" style="2" bestFit="1" customWidth="1"/>
    <col min="8755" max="8755" width="49.28515625" style="2" bestFit="1" customWidth="1"/>
    <col min="8756" max="8756" width="55.42578125" style="2" bestFit="1" customWidth="1"/>
    <col min="8757" max="8757" width="60.28515625" style="2" bestFit="1" customWidth="1"/>
    <col min="8758" max="8758" width="42.28515625" style="2" bestFit="1" customWidth="1"/>
    <col min="8759" max="8759" width="37.140625" style="2" bestFit="1" customWidth="1"/>
    <col min="8760" max="8760" width="44.85546875" style="2" bestFit="1" customWidth="1"/>
    <col min="8761" max="8761" width="33.42578125" style="2" customWidth="1"/>
    <col min="8762" max="8762" width="38.140625" style="2" customWidth="1"/>
    <col min="8763" max="8763" width="37.140625" style="2" customWidth="1"/>
    <col min="8764" max="8764" width="43.5703125" style="2" customWidth="1"/>
    <col min="8765" max="8765" width="44.5703125" style="2" customWidth="1"/>
    <col min="8766" max="8766" width="47.42578125" style="2" customWidth="1"/>
    <col min="8767" max="8767" width="37.5703125" style="2" customWidth="1"/>
    <col min="8768" max="8768" width="42.5703125" style="2" customWidth="1"/>
    <col min="8769" max="8769" width="30.140625" style="2" customWidth="1"/>
    <col min="8770" max="8770" width="27.42578125" style="2" customWidth="1"/>
    <col min="8771" max="8771" width="40" style="2" customWidth="1"/>
    <col min="8772" max="8772" width="39" style="2" customWidth="1"/>
    <col min="8773" max="8773" width="34" style="2" customWidth="1"/>
    <col min="8774" max="8774" width="21.140625" style="2" customWidth="1"/>
    <col min="8775" max="8775" width="93.28515625" style="2" customWidth="1"/>
    <col min="8776" max="8776" width="63.42578125" style="2" customWidth="1"/>
    <col min="8777" max="8777" width="33.85546875" style="2" customWidth="1"/>
    <col min="8778" max="8778" width="46.42578125" style="2" customWidth="1"/>
    <col min="8779" max="8779" width="35" style="2" customWidth="1"/>
    <col min="8780" max="8780" width="48.7109375" style="2" customWidth="1"/>
    <col min="8781" max="8781" width="84.7109375" style="2" customWidth="1"/>
    <col min="8782" max="8782" width="99.5703125" style="2" customWidth="1"/>
    <col min="8783" max="8783" width="73" style="2" customWidth="1"/>
    <col min="8784" max="8784" width="147.28515625" style="2" customWidth="1"/>
    <col min="8785" max="8961" width="9.140625" style="2"/>
    <col min="8962" max="8962" width="10.85546875" style="2" bestFit="1" customWidth="1"/>
    <col min="8963" max="8963" width="9.140625" style="2"/>
    <col min="8964" max="8964" width="56.5703125" style="2" customWidth="1"/>
    <col min="8965" max="8965" width="31.42578125" style="2" customWidth="1"/>
    <col min="8966" max="8966" width="58.140625" style="2" customWidth="1"/>
    <col min="8967" max="8967" width="45.85546875" style="2" customWidth="1"/>
    <col min="8968" max="8968" width="53.28515625" style="2" customWidth="1"/>
    <col min="8969" max="8969" width="27.28515625" style="2" customWidth="1"/>
    <col min="8970" max="8970" width="29.140625" style="2" customWidth="1"/>
    <col min="8971" max="8971" width="76.7109375" style="2" customWidth="1"/>
    <col min="8972" max="8972" width="36.140625" style="2" customWidth="1"/>
    <col min="8973" max="8973" width="51" style="2" customWidth="1"/>
    <col min="8974" max="8974" width="43.42578125" style="2" customWidth="1"/>
    <col min="8975" max="8975" width="26.28515625" style="2" customWidth="1"/>
    <col min="8976" max="8976" width="30.140625" style="2" customWidth="1"/>
    <col min="8977" max="8977" width="41.5703125" style="2" customWidth="1"/>
    <col min="8978" max="8978" width="33" style="2" customWidth="1"/>
    <col min="8979" max="8987" width="9.140625" style="2"/>
    <col min="8988" max="8988" width="20.140625" style="2" customWidth="1"/>
    <col min="8989" max="9000" width="9.140625" style="2"/>
    <col min="9001" max="9001" width="18.42578125" style="2" customWidth="1"/>
    <col min="9002" max="9002" width="9.140625" style="2"/>
    <col min="9003" max="9003" width="10" style="2" customWidth="1"/>
    <col min="9004" max="9004" width="9.140625" style="2"/>
    <col min="9005" max="9005" width="30.28515625" style="2" customWidth="1"/>
    <col min="9006" max="9006" width="9.140625" style="2" customWidth="1"/>
    <col min="9007" max="9007" width="9.140625" style="2"/>
    <col min="9008" max="9008" width="22.140625" style="2" customWidth="1"/>
    <col min="9009" max="9009" width="63.28515625" style="2" bestFit="1" customWidth="1"/>
    <col min="9010" max="9010" width="53.85546875" style="2" bestFit="1" customWidth="1"/>
    <col min="9011" max="9011" width="49.28515625" style="2" bestFit="1" customWidth="1"/>
    <col min="9012" max="9012" width="55.42578125" style="2" bestFit="1" customWidth="1"/>
    <col min="9013" max="9013" width="60.28515625" style="2" bestFit="1" customWidth="1"/>
    <col min="9014" max="9014" width="42.28515625" style="2" bestFit="1" customWidth="1"/>
    <col min="9015" max="9015" width="37.140625" style="2" bestFit="1" customWidth="1"/>
    <col min="9016" max="9016" width="44.85546875" style="2" bestFit="1" customWidth="1"/>
    <col min="9017" max="9017" width="33.42578125" style="2" customWidth="1"/>
    <col min="9018" max="9018" width="38.140625" style="2" customWidth="1"/>
    <col min="9019" max="9019" width="37.140625" style="2" customWidth="1"/>
    <col min="9020" max="9020" width="43.5703125" style="2" customWidth="1"/>
    <col min="9021" max="9021" width="44.5703125" style="2" customWidth="1"/>
    <col min="9022" max="9022" width="47.42578125" style="2" customWidth="1"/>
    <col min="9023" max="9023" width="37.5703125" style="2" customWidth="1"/>
    <col min="9024" max="9024" width="42.5703125" style="2" customWidth="1"/>
    <col min="9025" max="9025" width="30.140625" style="2" customWidth="1"/>
    <col min="9026" max="9026" width="27.42578125" style="2" customWidth="1"/>
    <col min="9027" max="9027" width="40" style="2" customWidth="1"/>
    <col min="9028" max="9028" width="39" style="2" customWidth="1"/>
    <col min="9029" max="9029" width="34" style="2" customWidth="1"/>
    <col min="9030" max="9030" width="21.140625" style="2" customWidth="1"/>
    <col min="9031" max="9031" width="93.28515625" style="2" customWidth="1"/>
    <col min="9032" max="9032" width="63.42578125" style="2" customWidth="1"/>
    <col min="9033" max="9033" width="33.85546875" style="2" customWidth="1"/>
    <col min="9034" max="9034" width="46.42578125" style="2" customWidth="1"/>
    <col min="9035" max="9035" width="35" style="2" customWidth="1"/>
    <col min="9036" max="9036" width="48.7109375" style="2" customWidth="1"/>
    <col min="9037" max="9037" width="84.7109375" style="2" customWidth="1"/>
    <col min="9038" max="9038" width="99.5703125" style="2" customWidth="1"/>
    <col min="9039" max="9039" width="73" style="2" customWidth="1"/>
    <col min="9040" max="9040" width="147.28515625" style="2" customWidth="1"/>
    <col min="9041" max="9217" width="9.140625" style="2"/>
    <col min="9218" max="9218" width="10.85546875" style="2" bestFit="1" customWidth="1"/>
    <col min="9219" max="9219" width="9.140625" style="2"/>
    <col min="9220" max="9220" width="56.5703125" style="2" customWidth="1"/>
    <col min="9221" max="9221" width="31.42578125" style="2" customWidth="1"/>
    <col min="9222" max="9222" width="58.140625" style="2" customWidth="1"/>
    <col min="9223" max="9223" width="45.85546875" style="2" customWidth="1"/>
    <col min="9224" max="9224" width="53.28515625" style="2" customWidth="1"/>
    <col min="9225" max="9225" width="27.28515625" style="2" customWidth="1"/>
    <col min="9226" max="9226" width="29.140625" style="2" customWidth="1"/>
    <col min="9227" max="9227" width="76.7109375" style="2" customWidth="1"/>
    <col min="9228" max="9228" width="36.140625" style="2" customWidth="1"/>
    <col min="9229" max="9229" width="51" style="2" customWidth="1"/>
    <col min="9230" max="9230" width="43.42578125" style="2" customWidth="1"/>
    <col min="9231" max="9231" width="26.28515625" style="2" customWidth="1"/>
    <col min="9232" max="9232" width="30.140625" style="2" customWidth="1"/>
    <col min="9233" max="9233" width="41.5703125" style="2" customWidth="1"/>
    <col min="9234" max="9234" width="33" style="2" customWidth="1"/>
    <col min="9235" max="9243" width="9.140625" style="2"/>
    <col min="9244" max="9244" width="20.140625" style="2" customWidth="1"/>
    <col min="9245" max="9256" width="9.140625" style="2"/>
    <col min="9257" max="9257" width="18.42578125" style="2" customWidth="1"/>
    <col min="9258" max="9258" width="9.140625" style="2"/>
    <col min="9259" max="9259" width="10" style="2" customWidth="1"/>
    <col min="9260" max="9260" width="9.140625" style="2"/>
    <col min="9261" max="9261" width="30.28515625" style="2" customWidth="1"/>
    <col min="9262" max="9262" width="9.140625" style="2" customWidth="1"/>
    <col min="9263" max="9263" width="9.140625" style="2"/>
    <col min="9264" max="9264" width="22.140625" style="2" customWidth="1"/>
    <col min="9265" max="9265" width="63.28515625" style="2" bestFit="1" customWidth="1"/>
    <col min="9266" max="9266" width="53.85546875" style="2" bestFit="1" customWidth="1"/>
    <col min="9267" max="9267" width="49.28515625" style="2" bestFit="1" customWidth="1"/>
    <col min="9268" max="9268" width="55.42578125" style="2" bestFit="1" customWidth="1"/>
    <col min="9269" max="9269" width="60.28515625" style="2" bestFit="1" customWidth="1"/>
    <col min="9270" max="9270" width="42.28515625" style="2" bestFit="1" customWidth="1"/>
    <col min="9271" max="9271" width="37.140625" style="2" bestFit="1" customWidth="1"/>
    <col min="9272" max="9272" width="44.85546875" style="2" bestFit="1" customWidth="1"/>
    <col min="9273" max="9273" width="33.42578125" style="2" customWidth="1"/>
    <col min="9274" max="9274" width="38.140625" style="2" customWidth="1"/>
    <col min="9275" max="9275" width="37.140625" style="2" customWidth="1"/>
    <col min="9276" max="9276" width="43.5703125" style="2" customWidth="1"/>
    <col min="9277" max="9277" width="44.5703125" style="2" customWidth="1"/>
    <col min="9278" max="9278" width="47.42578125" style="2" customWidth="1"/>
    <col min="9279" max="9279" width="37.5703125" style="2" customWidth="1"/>
    <col min="9280" max="9280" width="42.5703125" style="2" customWidth="1"/>
    <col min="9281" max="9281" width="30.140625" style="2" customWidth="1"/>
    <col min="9282" max="9282" width="27.42578125" style="2" customWidth="1"/>
    <col min="9283" max="9283" width="40" style="2" customWidth="1"/>
    <col min="9284" max="9284" width="39" style="2" customWidth="1"/>
    <col min="9285" max="9285" width="34" style="2" customWidth="1"/>
    <col min="9286" max="9286" width="21.140625" style="2" customWidth="1"/>
    <col min="9287" max="9287" width="93.28515625" style="2" customWidth="1"/>
    <col min="9288" max="9288" width="63.42578125" style="2" customWidth="1"/>
    <col min="9289" max="9289" width="33.85546875" style="2" customWidth="1"/>
    <col min="9290" max="9290" width="46.42578125" style="2" customWidth="1"/>
    <col min="9291" max="9291" width="35" style="2" customWidth="1"/>
    <col min="9292" max="9292" width="48.7109375" style="2" customWidth="1"/>
    <col min="9293" max="9293" width="84.7109375" style="2" customWidth="1"/>
    <col min="9294" max="9294" width="99.5703125" style="2" customWidth="1"/>
    <col min="9295" max="9295" width="73" style="2" customWidth="1"/>
    <col min="9296" max="9296" width="147.28515625" style="2" customWidth="1"/>
    <col min="9297" max="9473" width="9.140625" style="2"/>
    <col min="9474" max="9474" width="10.85546875" style="2" bestFit="1" customWidth="1"/>
    <col min="9475" max="9475" width="9.140625" style="2"/>
    <col min="9476" max="9476" width="56.5703125" style="2" customWidth="1"/>
    <col min="9477" max="9477" width="31.42578125" style="2" customWidth="1"/>
    <col min="9478" max="9478" width="58.140625" style="2" customWidth="1"/>
    <col min="9479" max="9479" width="45.85546875" style="2" customWidth="1"/>
    <col min="9480" max="9480" width="53.28515625" style="2" customWidth="1"/>
    <col min="9481" max="9481" width="27.28515625" style="2" customWidth="1"/>
    <col min="9482" max="9482" width="29.140625" style="2" customWidth="1"/>
    <col min="9483" max="9483" width="76.7109375" style="2" customWidth="1"/>
    <col min="9484" max="9484" width="36.140625" style="2" customWidth="1"/>
    <col min="9485" max="9485" width="51" style="2" customWidth="1"/>
    <col min="9486" max="9486" width="43.42578125" style="2" customWidth="1"/>
    <col min="9487" max="9487" width="26.28515625" style="2" customWidth="1"/>
    <col min="9488" max="9488" width="30.140625" style="2" customWidth="1"/>
    <col min="9489" max="9489" width="41.5703125" style="2" customWidth="1"/>
    <col min="9490" max="9490" width="33" style="2" customWidth="1"/>
    <col min="9491" max="9499" width="9.140625" style="2"/>
    <col min="9500" max="9500" width="20.140625" style="2" customWidth="1"/>
    <col min="9501" max="9512" width="9.140625" style="2"/>
    <col min="9513" max="9513" width="18.42578125" style="2" customWidth="1"/>
    <col min="9514" max="9514" width="9.140625" style="2"/>
    <col min="9515" max="9515" width="10" style="2" customWidth="1"/>
    <col min="9516" max="9516" width="9.140625" style="2"/>
    <col min="9517" max="9517" width="30.28515625" style="2" customWidth="1"/>
    <col min="9518" max="9518" width="9.140625" style="2" customWidth="1"/>
    <col min="9519" max="9519" width="9.140625" style="2"/>
    <col min="9520" max="9520" width="22.140625" style="2" customWidth="1"/>
    <col min="9521" max="9521" width="63.28515625" style="2" bestFit="1" customWidth="1"/>
    <col min="9522" max="9522" width="53.85546875" style="2" bestFit="1" customWidth="1"/>
    <col min="9523" max="9523" width="49.28515625" style="2" bestFit="1" customWidth="1"/>
    <col min="9524" max="9524" width="55.42578125" style="2" bestFit="1" customWidth="1"/>
    <col min="9525" max="9525" width="60.28515625" style="2" bestFit="1" customWidth="1"/>
    <col min="9526" max="9526" width="42.28515625" style="2" bestFit="1" customWidth="1"/>
    <col min="9527" max="9527" width="37.140625" style="2" bestFit="1" customWidth="1"/>
    <col min="9528" max="9528" width="44.85546875" style="2" bestFit="1" customWidth="1"/>
    <col min="9529" max="9529" width="33.42578125" style="2" customWidth="1"/>
    <col min="9530" max="9530" width="38.140625" style="2" customWidth="1"/>
    <col min="9531" max="9531" width="37.140625" style="2" customWidth="1"/>
    <col min="9532" max="9532" width="43.5703125" style="2" customWidth="1"/>
    <col min="9533" max="9533" width="44.5703125" style="2" customWidth="1"/>
    <col min="9534" max="9534" width="47.42578125" style="2" customWidth="1"/>
    <col min="9535" max="9535" width="37.5703125" style="2" customWidth="1"/>
    <col min="9536" max="9536" width="42.5703125" style="2" customWidth="1"/>
    <col min="9537" max="9537" width="30.140625" style="2" customWidth="1"/>
    <col min="9538" max="9538" width="27.42578125" style="2" customWidth="1"/>
    <col min="9539" max="9539" width="40" style="2" customWidth="1"/>
    <col min="9540" max="9540" width="39" style="2" customWidth="1"/>
    <col min="9541" max="9541" width="34" style="2" customWidth="1"/>
    <col min="9542" max="9542" width="21.140625" style="2" customWidth="1"/>
    <col min="9543" max="9543" width="93.28515625" style="2" customWidth="1"/>
    <col min="9544" max="9544" width="63.42578125" style="2" customWidth="1"/>
    <col min="9545" max="9545" width="33.85546875" style="2" customWidth="1"/>
    <col min="9546" max="9546" width="46.42578125" style="2" customWidth="1"/>
    <col min="9547" max="9547" width="35" style="2" customWidth="1"/>
    <col min="9548" max="9548" width="48.7109375" style="2" customWidth="1"/>
    <col min="9549" max="9549" width="84.7109375" style="2" customWidth="1"/>
    <col min="9550" max="9550" width="99.5703125" style="2" customWidth="1"/>
    <col min="9551" max="9551" width="73" style="2" customWidth="1"/>
    <col min="9552" max="9552" width="147.28515625" style="2" customWidth="1"/>
    <col min="9553" max="9729" width="9.140625" style="2"/>
    <col min="9730" max="9730" width="10.85546875" style="2" bestFit="1" customWidth="1"/>
    <col min="9731" max="9731" width="9.140625" style="2"/>
    <col min="9732" max="9732" width="56.5703125" style="2" customWidth="1"/>
    <col min="9733" max="9733" width="31.42578125" style="2" customWidth="1"/>
    <col min="9734" max="9734" width="58.140625" style="2" customWidth="1"/>
    <col min="9735" max="9735" width="45.85546875" style="2" customWidth="1"/>
    <col min="9736" max="9736" width="53.28515625" style="2" customWidth="1"/>
    <col min="9737" max="9737" width="27.28515625" style="2" customWidth="1"/>
    <col min="9738" max="9738" width="29.140625" style="2" customWidth="1"/>
    <col min="9739" max="9739" width="76.7109375" style="2" customWidth="1"/>
    <col min="9740" max="9740" width="36.140625" style="2" customWidth="1"/>
    <col min="9741" max="9741" width="51" style="2" customWidth="1"/>
    <col min="9742" max="9742" width="43.42578125" style="2" customWidth="1"/>
    <col min="9743" max="9743" width="26.28515625" style="2" customWidth="1"/>
    <col min="9744" max="9744" width="30.140625" style="2" customWidth="1"/>
    <col min="9745" max="9745" width="41.5703125" style="2" customWidth="1"/>
    <col min="9746" max="9746" width="33" style="2" customWidth="1"/>
    <col min="9747" max="9755" width="9.140625" style="2"/>
    <col min="9756" max="9756" width="20.140625" style="2" customWidth="1"/>
    <col min="9757" max="9768" width="9.140625" style="2"/>
    <col min="9769" max="9769" width="18.42578125" style="2" customWidth="1"/>
    <col min="9770" max="9770" width="9.140625" style="2"/>
    <col min="9771" max="9771" width="10" style="2" customWidth="1"/>
    <col min="9772" max="9772" width="9.140625" style="2"/>
    <col min="9773" max="9773" width="30.28515625" style="2" customWidth="1"/>
    <col min="9774" max="9774" width="9.140625" style="2" customWidth="1"/>
    <col min="9775" max="9775" width="9.140625" style="2"/>
    <col min="9776" max="9776" width="22.140625" style="2" customWidth="1"/>
    <col min="9777" max="9777" width="63.28515625" style="2" bestFit="1" customWidth="1"/>
    <col min="9778" max="9778" width="53.85546875" style="2" bestFit="1" customWidth="1"/>
    <col min="9779" max="9779" width="49.28515625" style="2" bestFit="1" customWidth="1"/>
    <col min="9780" max="9780" width="55.42578125" style="2" bestFit="1" customWidth="1"/>
    <col min="9781" max="9781" width="60.28515625" style="2" bestFit="1" customWidth="1"/>
    <col min="9782" max="9782" width="42.28515625" style="2" bestFit="1" customWidth="1"/>
    <col min="9783" max="9783" width="37.140625" style="2" bestFit="1" customWidth="1"/>
    <col min="9784" max="9784" width="44.85546875" style="2" bestFit="1" customWidth="1"/>
    <col min="9785" max="9785" width="33.42578125" style="2" customWidth="1"/>
    <col min="9786" max="9786" width="38.140625" style="2" customWidth="1"/>
    <col min="9787" max="9787" width="37.140625" style="2" customWidth="1"/>
    <col min="9788" max="9788" width="43.5703125" style="2" customWidth="1"/>
    <col min="9789" max="9789" width="44.5703125" style="2" customWidth="1"/>
    <col min="9790" max="9790" width="47.42578125" style="2" customWidth="1"/>
    <col min="9791" max="9791" width="37.5703125" style="2" customWidth="1"/>
    <col min="9792" max="9792" width="42.5703125" style="2" customWidth="1"/>
    <col min="9793" max="9793" width="30.140625" style="2" customWidth="1"/>
    <col min="9794" max="9794" width="27.42578125" style="2" customWidth="1"/>
    <col min="9795" max="9795" width="40" style="2" customWidth="1"/>
    <col min="9796" max="9796" width="39" style="2" customWidth="1"/>
    <col min="9797" max="9797" width="34" style="2" customWidth="1"/>
    <col min="9798" max="9798" width="21.140625" style="2" customWidth="1"/>
    <col min="9799" max="9799" width="93.28515625" style="2" customWidth="1"/>
    <col min="9800" max="9800" width="63.42578125" style="2" customWidth="1"/>
    <col min="9801" max="9801" width="33.85546875" style="2" customWidth="1"/>
    <col min="9802" max="9802" width="46.42578125" style="2" customWidth="1"/>
    <col min="9803" max="9803" width="35" style="2" customWidth="1"/>
    <col min="9804" max="9804" width="48.7109375" style="2" customWidth="1"/>
    <col min="9805" max="9805" width="84.7109375" style="2" customWidth="1"/>
    <col min="9806" max="9806" width="99.5703125" style="2" customWidth="1"/>
    <col min="9807" max="9807" width="73" style="2" customWidth="1"/>
    <col min="9808" max="9808" width="147.28515625" style="2" customWidth="1"/>
    <col min="9809" max="9985" width="9.140625" style="2"/>
    <col min="9986" max="9986" width="10.85546875" style="2" bestFit="1" customWidth="1"/>
    <col min="9987" max="9987" width="9.140625" style="2"/>
    <col min="9988" max="9988" width="56.5703125" style="2" customWidth="1"/>
    <col min="9989" max="9989" width="31.42578125" style="2" customWidth="1"/>
    <col min="9990" max="9990" width="58.140625" style="2" customWidth="1"/>
    <col min="9991" max="9991" width="45.85546875" style="2" customWidth="1"/>
    <col min="9992" max="9992" width="53.28515625" style="2" customWidth="1"/>
    <col min="9993" max="9993" width="27.28515625" style="2" customWidth="1"/>
    <col min="9994" max="9994" width="29.140625" style="2" customWidth="1"/>
    <col min="9995" max="9995" width="76.7109375" style="2" customWidth="1"/>
    <col min="9996" max="9996" width="36.140625" style="2" customWidth="1"/>
    <col min="9997" max="9997" width="51" style="2" customWidth="1"/>
    <col min="9998" max="9998" width="43.42578125" style="2" customWidth="1"/>
    <col min="9999" max="9999" width="26.28515625" style="2" customWidth="1"/>
    <col min="10000" max="10000" width="30.140625" style="2" customWidth="1"/>
    <col min="10001" max="10001" width="41.5703125" style="2" customWidth="1"/>
    <col min="10002" max="10002" width="33" style="2" customWidth="1"/>
    <col min="10003" max="10011" width="9.140625" style="2"/>
    <col min="10012" max="10012" width="20.140625" style="2" customWidth="1"/>
    <col min="10013" max="10024" width="9.140625" style="2"/>
    <col min="10025" max="10025" width="18.42578125" style="2" customWidth="1"/>
    <col min="10026" max="10026" width="9.140625" style="2"/>
    <col min="10027" max="10027" width="10" style="2" customWidth="1"/>
    <col min="10028" max="10028" width="9.140625" style="2"/>
    <col min="10029" max="10029" width="30.28515625" style="2" customWidth="1"/>
    <col min="10030" max="10030" width="9.140625" style="2" customWidth="1"/>
    <col min="10031" max="10031" width="9.140625" style="2"/>
    <col min="10032" max="10032" width="22.140625" style="2" customWidth="1"/>
    <col min="10033" max="10033" width="63.28515625" style="2" bestFit="1" customWidth="1"/>
    <col min="10034" max="10034" width="53.85546875" style="2" bestFit="1" customWidth="1"/>
    <col min="10035" max="10035" width="49.28515625" style="2" bestFit="1" customWidth="1"/>
    <col min="10036" max="10036" width="55.42578125" style="2" bestFit="1" customWidth="1"/>
    <col min="10037" max="10037" width="60.28515625" style="2" bestFit="1" customWidth="1"/>
    <col min="10038" max="10038" width="42.28515625" style="2" bestFit="1" customWidth="1"/>
    <col min="10039" max="10039" width="37.140625" style="2" bestFit="1" customWidth="1"/>
    <col min="10040" max="10040" width="44.85546875" style="2" bestFit="1" customWidth="1"/>
    <col min="10041" max="10041" width="33.42578125" style="2" customWidth="1"/>
    <col min="10042" max="10042" width="38.140625" style="2" customWidth="1"/>
    <col min="10043" max="10043" width="37.140625" style="2" customWidth="1"/>
    <col min="10044" max="10044" width="43.5703125" style="2" customWidth="1"/>
    <col min="10045" max="10045" width="44.5703125" style="2" customWidth="1"/>
    <col min="10046" max="10046" width="47.42578125" style="2" customWidth="1"/>
    <col min="10047" max="10047" width="37.5703125" style="2" customWidth="1"/>
    <col min="10048" max="10048" width="42.5703125" style="2" customWidth="1"/>
    <col min="10049" max="10049" width="30.140625" style="2" customWidth="1"/>
    <col min="10050" max="10050" width="27.42578125" style="2" customWidth="1"/>
    <col min="10051" max="10051" width="40" style="2" customWidth="1"/>
    <col min="10052" max="10052" width="39" style="2" customWidth="1"/>
    <col min="10053" max="10053" width="34" style="2" customWidth="1"/>
    <col min="10054" max="10054" width="21.140625" style="2" customWidth="1"/>
    <col min="10055" max="10055" width="93.28515625" style="2" customWidth="1"/>
    <col min="10056" max="10056" width="63.42578125" style="2" customWidth="1"/>
    <col min="10057" max="10057" width="33.85546875" style="2" customWidth="1"/>
    <col min="10058" max="10058" width="46.42578125" style="2" customWidth="1"/>
    <col min="10059" max="10059" width="35" style="2" customWidth="1"/>
    <col min="10060" max="10060" width="48.7109375" style="2" customWidth="1"/>
    <col min="10061" max="10061" width="84.7109375" style="2" customWidth="1"/>
    <col min="10062" max="10062" width="99.5703125" style="2" customWidth="1"/>
    <col min="10063" max="10063" width="73" style="2" customWidth="1"/>
    <col min="10064" max="10064" width="147.28515625" style="2" customWidth="1"/>
    <col min="10065" max="10241" width="9.140625" style="2"/>
    <col min="10242" max="10242" width="10.85546875" style="2" bestFit="1" customWidth="1"/>
    <col min="10243" max="10243" width="9.140625" style="2"/>
    <col min="10244" max="10244" width="56.5703125" style="2" customWidth="1"/>
    <col min="10245" max="10245" width="31.42578125" style="2" customWidth="1"/>
    <col min="10246" max="10246" width="58.140625" style="2" customWidth="1"/>
    <col min="10247" max="10247" width="45.85546875" style="2" customWidth="1"/>
    <col min="10248" max="10248" width="53.28515625" style="2" customWidth="1"/>
    <col min="10249" max="10249" width="27.28515625" style="2" customWidth="1"/>
    <col min="10250" max="10250" width="29.140625" style="2" customWidth="1"/>
    <col min="10251" max="10251" width="76.7109375" style="2" customWidth="1"/>
    <col min="10252" max="10252" width="36.140625" style="2" customWidth="1"/>
    <col min="10253" max="10253" width="51" style="2" customWidth="1"/>
    <col min="10254" max="10254" width="43.42578125" style="2" customWidth="1"/>
    <col min="10255" max="10255" width="26.28515625" style="2" customWidth="1"/>
    <col min="10256" max="10256" width="30.140625" style="2" customWidth="1"/>
    <col min="10257" max="10257" width="41.5703125" style="2" customWidth="1"/>
    <col min="10258" max="10258" width="33" style="2" customWidth="1"/>
    <col min="10259" max="10267" width="9.140625" style="2"/>
    <col min="10268" max="10268" width="20.140625" style="2" customWidth="1"/>
    <col min="10269" max="10280" width="9.140625" style="2"/>
    <col min="10281" max="10281" width="18.42578125" style="2" customWidth="1"/>
    <col min="10282" max="10282" width="9.140625" style="2"/>
    <col min="10283" max="10283" width="10" style="2" customWidth="1"/>
    <col min="10284" max="10284" width="9.140625" style="2"/>
    <col min="10285" max="10285" width="30.28515625" style="2" customWidth="1"/>
    <col min="10286" max="10286" width="9.140625" style="2" customWidth="1"/>
    <col min="10287" max="10287" width="9.140625" style="2"/>
    <col min="10288" max="10288" width="22.140625" style="2" customWidth="1"/>
    <col min="10289" max="10289" width="63.28515625" style="2" bestFit="1" customWidth="1"/>
    <col min="10290" max="10290" width="53.85546875" style="2" bestFit="1" customWidth="1"/>
    <col min="10291" max="10291" width="49.28515625" style="2" bestFit="1" customWidth="1"/>
    <col min="10292" max="10292" width="55.42578125" style="2" bestFit="1" customWidth="1"/>
    <col min="10293" max="10293" width="60.28515625" style="2" bestFit="1" customWidth="1"/>
    <col min="10294" max="10294" width="42.28515625" style="2" bestFit="1" customWidth="1"/>
    <col min="10295" max="10295" width="37.140625" style="2" bestFit="1" customWidth="1"/>
    <col min="10296" max="10296" width="44.85546875" style="2" bestFit="1" customWidth="1"/>
    <col min="10297" max="10297" width="33.42578125" style="2" customWidth="1"/>
    <col min="10298" max="10298" width="38.140625" style="2" customWidth="1"/>
    <col min="10299" max="10299" width="37.140625" style="2" customWidth="1"/>
    <col min="10300" max="10300" width="43.5703125" style="2" customWidth="1"/>
    <col min="10301" max="10301" width="44.5703125" style="2" customWidth="1"/>
    <col min="10302" max="10302" width="47.42578125" style="2" customWidth="1"/>
    <col min="10303" max="10303" width="37.5703125" style="2" customWidth="1"/>
    <col min="10304" max="10304" width="42.5703125" style="2" customWidth="1"/>
    <col min="10305" max="10305" width="30.140625" style="2" customWidth="1"/>
    <col min="10306" max="10306" width="27.42578125" style="2" customWidth="1"/>
    <col min="10307" max="10307" width="40" style="2" customWidth="1"/>
    <col min="10308" max="10308" width="39" style="2" customWidth="1"/>
    <col min="10309" max="10309" width="34" style="2" customWidth="1"/>
    <col min="10310" max="10310" width="21.140625" style="2" customWidth="1"/>
    <col min="10311" max="10311" width="93.28515625" style="2" customWidth="1"/>
    <col min="10312" max="10312" width="63.42578125" style="2" customWidth="1"/>
    <col min="10313" max="10313" width="33.85546875" style="2" customWidth="1"/>
    <col min="10314" max="10314" width="46.42578125" style="2" customWidth="1"/>
    <col min="10315" max="10315" width="35" style="2" customWidth="1"/>
    <col min="10316" max="10316" width="48.7109375" style="2" customWidth="1"/>
    <col min="10317" max="10317" width="84.7109375" style="2" customWidth="1"/>
    <col min="10318" max="10318" width="99.5703125" style="2" customWidth="1"/>
    <col min="10319" max="10319" width="73" style="2" customWidth="1"/>
    <col min="10320" max="10320" width="147.28515625" style="2" customWidth="1"/>
    <col min="10321" max="10497" width="9.140625" style="2"/>
    <col min="10498" max="10498" width="10.85546875" style="2" bestFit="1" customWidth="1"/>
    <col min="10499" max="10499" width="9.140625" style="2"/>
    <col min="10500" max="10500" width="56.5703125" style="2" customWidth="1"/>
    <col min="10501" max="10501" width="31.42578125" style="2" customWidth="1"/>
    <col min="10502" max="10502" width="58.140625" style="2" customWidth="1"/>
    <col min="10503" max="10503" width="45.85546875" style="2" customWidth="1"/>
    <col min="10504" max="10504" width="53.28515625" style="2" customWidth="1"/>
    <col min="10505" max="10505" width="27.28515625" style="2" customWidth="1"/>
    <col min="10506" max="10506" width="29.140625" style="2" customWidth="1"/>
    <col min="10507" max="10507" width="76.7109375" style="2" customWidth="1"/>
    <col min="10508" max="10508" width="36.140625" style="2" customWidth="1"/>
    <col min="10509" max="10509" width="51" style="2" customWidth="1"/>
    <col min="10510" max="10510" width="43.42578125" style="2" customWidth="1"/>
    <col min="10511" max="10511" width="26.28515625" style="2" customWidth="1"/>
    <col min="10512" max="10512" width="30.140625" style="2" customWidth="1"/>
    <col min="10513" max="10513" width="41.5703125" style="2" customWidth="1"/>
    <col min="10514" max="10514" width="33" style="2" customWidth="1"/>
    <col min="10515" max="10523" width="9.140625" style="2"/>
    <col min="10524" max="10524" width="20.140625" style="2" customWidth="1"/>
    <col min="10525" max="10536" width="9.140625" style="2"/>
    <col min="10537" max="10537" width="18.42578125" style="2" customWidth="1"/>
    <col min="10538" max="10538" width="9.140625" style="2"/>
    <col min="10539" max="10539" width="10" style="2" customWidth="1"/>
    <col min="10540" max="10540" width="9.140625" style="2"/>
    <col min="10541" max="10541" width="30.28515625" style="2" customWidth="1"/>
    <col min="10542" max="10542" width="9.140625" style="2" customWidth="1"/>
    <col min="10543" max="10543" width="9.140625" style="2"/>
    <col min="10544" max="10544" width="22.140625" style="2" customWidth="1"/>
    <col min="10545" max="10545" width="63.28515625" style="2" bestFit="1" customWidth="1"/>
    <col min="10546" max="10546" width="53.85546875" style="2" bestFit="1" customWidth="1"/>
    <col min="10547" max="10547" width="49.28515625" style="2" bestFit="1" customWidth="1"/>
    <col min="10548" max="10548" width="55.42578125" style="2" bestFit="1" customWidth="1"/>
    <col min="10549" max="10549" width="60.28515625" style="2" bestFit="1" customWidth="1"/>
    <col min="10550" max="10550" width="42.28515625" style="2" bestFit="1" customWidth="1"/>
    <col min="10551" max="10551" width="37.140625" style="2" bestFit="1" customWidth="1"/>
    <col min="10552" max="10552" width="44.85546875" style="2" bestFit="1" customWidth="1"/>
    <col min="10553" max="10553" width="33.42578125" style="2" customWidth="1"/>
    <col min="10554" max="10554" width="38.140625" style="2" customWidth="1"/>
    <col min="10555" max="10555" width="37.140625" style="2" customWidth="1"/>
    <col min="10556" max="10556" width="43.5703125" style="2" customWidth="1"/>
    <col min="10557" max="10557" width="44.5703125" style="2" customWidth="1"/>
    <col min="10558" max="10558" width="47.42578125" style="2" customWidth="1"/>
    <col min="10559" max="10559" width="37.5703125" style="2" customWidth="1"/>
    <col min="10560" max="10560" width="42.5703125" style="2" customWidth="1"/>
    <col min="10561" max="10561" width="30.140625" style="2" customWidth="1"/>
    <col min="10562" max="10562" width="27.42578125" style="2" customWidth="1"/>
    <col min="10563" max="10563" width="40" style="2" customWidth="1"/>
    <col min="10564" max="10564" width="39" style="2" customWidth="1"/>
    <col min="10565" max="10565" width="34" style="2" customWidth="1"/>
    <col min="10566" max="10566" width="21.140625" style="2" customWidth="1"/>
    <col min="10567" max="10567" width="93.28515625" style="2" customWidth="1"/>
    <col min="10568" max="10568" width="63.42578125" style="2" customWidth="1"/>
    <col min="10569" max="10569" width="33.85546875" style="2" customWidth="1"/>
    <col min="10570" max="10570" width="46.42578125" style="2" customWidth="1"/>
    <col min="10571" max="10571" width="35" style="2" customWidth="1"/>
    <col min="10572" max="10572" width="48.7109375" style="2" customWidth="1"/>
    <col min="10573" max="10573" width="84.7109375" style="2" customWidth="1"/>
    <col min="10574" max="10574" width="99.5703125" style="2" customWidth="1"/>
    <col min="10575" max="10575" width="73" style="2" customWidth="1"/>
    <col min="10576" max="10576" width="147.28515625" style="2" customWidth="1"/>
    <col min="10577" max="10753" width="9.140625" style="2"/>
    <col min="10754" max="10754" width="10.85546875" style="2" bestFit="1" customWidth="1"/>
    <col min="10755" max="10755" width="9.140625" style="2"/>
    <col min="10756" max="10756" width="56.5703125" style="2" customWidth="1"/>
    <col min="10757" max="10757" width="31.42578125" style="2" customWidth="1"/>
    <col min="10758" max="10758" width="58.140625" style="2" customWidth="1"/>
    <col min="10759" max="10759" width="45.85546875" style="2" customWidth="1"/>
    <col min="10760" max="10760" width="53.28515625" style="2" customWidth="1"/>
    <col min="10761" max="10761" width="27.28515625" style="2" customWidth="1"/>
    <col min="10762" max="10762" width="29.140625" style="2" customWidth="1"/>
    <col min="10763" max="10763" width="76.7109375" style="2" customWidth="1"/>
    <col min="10764" max="10764" width="36.140625" style="2" customWidth="1"/>
    <col min="10765" max="10765" width="51" style="2" customWidth="1"/>
    <col min="10766" max="10766" width="43.42578125" style="2" customWidth="1"/>
    <col min="10767" max="10767" width="26.28515625" style="2" customWidth="1"/>
    <col min="10768" max="10768" width="30.140625" style="2" customWidth="1"/>
    <col min="10769" max="10769" width="41.5703125" style="2" customWidth="1"/>
    <col min="10770" max="10770" width="33" style="2" customWidth="1"/>
    <col min="10771" max="10779" width="9.140625" style="2"/>
    <col min="10780" max="10780" width="20.140625" style="2" customWidth="1"/>
    <col min="10781" max="10792" width="9.140625" style="2"/>
    <col min="10793" max="10793" width="18.42578125" style="2" customWidth="1"/>
    <col min="10794" max="10794" width="9.140625" style="2"/>
    <col min="10795" max="10795" width="10" style="2" customWidth="1"/>
    <col min="10796" max="10796" width="9.140625" style="2"/>
    <col min="10797" max="10797" width="30.28515625" style="2" customWidth="1"/>
    <col min="10798" max="10798" width="9.140625" style="2" customWidth="1"/>
    <col min="10799" max="10799" width="9.140625" style="2"/>
    <col min="10800" max="10800" width="22.140625" style="2" customWidth="1"/>
    <col min="10801" max="10801" width="63.28515625" style="2" bestFit="1" customWidth="1"/>
    <col min="10802" max="10802" width="53.85546875" style="2" bestFit="1" customWidth="1"/>
    <col min="10803" max="10803" width="49.28515625" style="2" bestFit="1" customWidth="1"/>
    <col min="10804" max="10804" width="55.42578125" style="2" bestFit="1" customWidth="1"/>
    <col min="10805" max="10805" width="60.28515625" style="2" bestFit="1" customWidth="1"/>
    <col min="10806" max="10806" width="42.28515625" style="2" bestFit="1" customWidth="1"/>
    <col min="10807" max="10807" width="37.140625" style="2" bestFit="1" customWidth="1"/>
    <col min="10808" max="10808" width="44.85546875" style="2" bestFit="1" customWidth="1"/>
    <col min="10809" max="10809" width="33.42578125" style="2" customWidth="1"/>
    <col min="10810" max="10810" width="38.140625" style="2" customWidth="1"/>
    <col min="10811" max="10811" width="37.140625" style="2" customWidth="1"/>
    <col min="10812" max="10812" width="43.5703125" style="2" customWidth="1"/>
    <col min="10813" max="10813" width="44.5703125" style="2" customWidth="1"/>
    <col min="10814" max="10814" width="47.42578125" style="2" customWidth="1"/>
    <col min="10815" max="10815" width="37.5703125" style="2" customWidth="1"/>
    <col min="10816" max="10816" width="42.5703125" style="2" customWidth="1"/>
    <col min="10817" max="10817" width="30.140625" style="2" customWidth="1"/>
    <col min="10818" max="10818" width="27.42578125" style="2" customWidth="1"/>
    <col min="10819" max="10819" width="40" style="2" customWidth="1"/>
    <col min="10820" max="10820" width="39" style="2" customWidth="1"/>
    <col min="10821" max="10821" width="34" style="2" customWidth="1"/>
    <col min="10822" max="10822" width="21.140625" style="2" customWidth="1"/>
    <col min="10823" max="10823" width="93.28515625" style="2" customWidth="1"/>
    <col min="10824" max="10824" width="63.42578125" style="2" customWidth="1"/>
    <col min="10825" max="10825" width="33.85546875" style="2" customWidth="1"/>
    <col min="10826" max="10826" width="46.42578125" style="2" customWidth="1"/>
    <col min="10827" max="10827" width="35" style="2" customWidth="1"/>
    <col min="10828" max="10828" width="48.7109375" style="2" customWidth="1"/>
    <col min="10829" max="10829" width="84.7109375" style="2" customWidth="1"/>
    <col min="10830" max="10830" width="99.5703125" style="2" customWidth="1"/>
    <col min="10831" max="10831" width="73" style="2" customWidth="1"/>
    <col min="10832" max="10832" width="147.28515625" style="2" customWidth="1"/>
    <col min="10833" max="11009" width="9.140625" style="2"/>
    <col min="11010" max="11010" width="10.85546875" style="2" bestFit="1" customWidth="1"/>
    <col min="11011" max="11011" width="9.140625" style="2"/>
    <col min="11012" max="11012" width="56.5703125" style="2" customWidth="1"/>
    <col min="11013" max="11013" width="31.42578125" style="2" customWidth="1"/>
    <col min="11014" max="11014" width="58.140625" style="2" customWidth="1"/>
    <col min="11015" max="11015" width="45.85546875" style="2" customWidth="1"/>
    <col min="11016" max="11016" width="53.28515625" style="2" customWidth="1"/>
    <col min="11017" max="11017" width="27.28515625" style="2" customWidth="1"/>
    <col min="11018" max="11018" width="29.140625" style="2" customWidth="1"/>
    <col min="11019" max="11019" width="76.7109375" style="2" customWidth="1"/>
    <col min="11020" max="11020" width="36.140625" style="2" customWidth="1"/>
    <col min="11021" max="11021" width="51" style="2" customWidth="1"/>
    <col min="11022" max="11022" width="43.42578125" style="2" customWidth="1"/>
    <col min="11023" max="11023" width="26.28515625" style="2" customWidth="1"/>
    <col min="11024" max="11024" width="30.140625" style="2" customWidth="1"/>
    <col min="11025" max="11025" width="41.5703125" style="2" customWidth="1"/>
    <col min="11026" max="11026" width="33" style="2" customWidth="1"/>
    <col min="11027" max="11035" width="9.140625" style="2"/>
    <col min="11036" max="11036" width="20.140625" style="2" customWidth="1"/>
    <col min="11037" max="11048" width="9.140625" style="2"/>
    <col min="11049" max="11049" width="18.42578125" style="2" customWidth="1"/>
    <col min="11050" max="11050" width="9.140625" style="2"/>
    <col min="11051" max="11051" width="10" style="2" customWidth="1"/>
    <col min="11052" max="11052" width="9.140625" style="2"/>
    <col min="11053" max="11053" width="30.28515625" style="2" customWidth="1"/>
    <col min="11054" max="11054" width="9.140625" style="2" customWidth="1"/>
    <col min="11055" max="11055" width="9.140625" style="2"/>
    <col min="11056" max="11056" width="22.140625" style="2" customWidth="1"/>
    <col min="11057" max="11057" width="63.28515625" style="2" bestFit="1" customWidth="1"/>
    <col min="11058" max="11058" width="53.85546875" style="2" bestFit="1" customWidth="1"/>
    <col min="11059" max="11059" width="49.28515625" style="2" bestFit="1" customWidth="1"/>
    <col min="11060" max="11060" width="55.42578125" style="2" bestFit="1" customWidth="1"/>
    <col min="11061" max="11061" width="60.28515625" style="2" bestFit="1" customWidth="1"/>
    <col min="11062" max="11062" width="42.28515625" style="2" bestFit="1" customWidth="1"/>
    <col min="11063" max="11063" width="37.140625" style="2" bestFit="1" customWidth="1"/>
    <col min="11064" max="11064" width="44.85546875" style="2" bestFit="1" customWidth="1"/>
    <col min="11065" max="11065" width="33.42578125" style="2" customWidth="1"/>
    <col min="11066" max="11066" width="38.140625" style="2" customWidth="1"/>
    <col min="11067" max="11067" width="37.140625" style="2" customWidth="1"/>
    <col min="11068" max="11068" width="43.5703125" style="2" customWidth="1"/>
    <col min="11069" max="11069" width="44.5703125" style="2" customWidth="1"/>
    <col min="11070" max="11070" width="47.42578125" style="2" customWidth="1"/>
    <col min="11071" max="11071" width="37.5703125" style="2" customWidth="1"/>
    <col min="11072" max="11072" width="42.5703125" style="2" customWidth="1"/>
    <col min="11073" max="11073" width="30.140625" style="2" customWidth="1"/>
    <col min="11074" max="11074" width="27.42578125" style="2" customWidth="1"/>
    <col min="11075" max="11075" width="40" style="2" customWidth="1"/>
    <col min="11076" max="11076" width="39" style="2" customWidth="1"/>
    <col min="11077" max="11077" width="34" style="2" customWidth="1"/>
    <col min="11078" max="11078" width="21.140625" style="2" customWidth="1"/>
    <col min="11079" max="11079" width="93.28515625" style="2" customWidth="1"/>
    <col min="11080" max="11080" width="63.42578125" style="2" customWidth="1"/>
    <col min="11081" max="11081" width="33.85546875" style="2" customWidth="1"/>
    <col min="11082" max="11082" width="46.42578125" style="2" customWidth="1"/>
    <col min="11083" max="11083" width="35" style="2" customWidth="1"/>
    <col min="11084" max="11084" width="48.7109375" style="2" customWidth="1"/>
    <col min="11085" max="11085" width="84.7109375" style="2" customWidth="1"/>
    <col min="11086" max="11086" width="99.5703125" style="2" customWidth="1"/>
    <col min="11087" max="11087" width="73" style="2" customWidth="1"/>
    <col min="11088" max="11088" width="147.28515625" style="2" customWidth="1"/>
    <col min="11089" max="11265" width="9.140625" style="2"/>
    <col min="11266" max="11266" width="10.85546875" style="2" bestFit="1" customWidth="1"/>
    <col min="11267" max="11267" width="9.140625" style="2"/>
    <col min="11268" max="11268" width="56.5703125" style="2" customWidth="1"/>
    <col min="11269" max="11269" width="31.42578125" style="2" customWidth="1"/>
    <col min="11270" max="11270" width="58.140625" style="2" customWidth="1"/>
    <col min="11271" max="11271" width="45.85546875" style="2" customWidth="1"/>
    <col min="11272" max="11272" width="53.28515625" style="2" customWidth="1"/>
    <col min="11273" max="11273" width="27.28515625" style="2" customWidth="1"/>
    <col min="11274" max="11274" width="29.140625" style="2" customWidth="1"/>
    <col min="11275" max="11275" width="76.7109375" style="2" customWidth="1"/>
    <col min="11276" max="11276" width="36.140625" style="2" customWidth="1"/>
    <col min="11277" max="11277" width="51" style="2" customWidth="1"/>
    <col min="11278" max="11278" width="43.42578125" style="2" customWidth="1"/>
    <col min="11279" max="11279" width="26.28515625" style="2" customWidth="1"/>
    <col min="11280" max="11280" width="30.140625" style="2" customWidth="1"/>
    <col min="11281" max="11281" width="41.5703125" style="2" customWidth="1"/>
    <col min="11282" max="11282" width="33" style="2" customWidth="1"/>
    <col min="11283" max="11291" width="9.140625" style="2"/>
    <col min="11292" max="11292" width="20.140625" style="2" customWidth="1"/>
    <col min="11293" max="11304" width="9.140625" style="2"/>
    <col min="11305" max="11305" width="18.42578125" style="2" customWidth="1"/>
    <col min="11306" max="11306" width="9.140625" style="2"/>
    <col min="11307" max="11307" width="10" style="2" customWidth="1"/>
    <col min="11308" max="11308" width="9.140625" style="2"/>
    <col min="11309" max="11309" width="30.28515625" style="2" customWidth="1"/>
    <col min="11310" max="11310" width="9.140625" style="2" customWidth="1"/>
    <col min="11311" max="11311" width="9.140625" style="2"/>
    <col min="11312" max="11312" width="22.140625" style="2" customWidth="1"/>
    <col min="11313" max="11313" width="63.28515625" style="2" bestFit="1" customWidth="1"/>
    <col min="11314" max="11314" width="53.85546875" style="2" bestFit="1" customWidth="1"/>
    <col min="11315" max="11315" width="49.28515625" style="2" bestFit="1" customWidth="1"/>
    <col min="11316" max="11316" width="55.42578125" style="2" bestFit="1" customWidth="1"/>
    <col min="11317" max="11317" width="60.28515625" style="2" bestFit="1" customWidth="1"/>
    <col min="11318" max="11318" width="42.28515625" style="2" bestFit="1" customWidth="1"/>
    <col min="11319" max="11319" width="37.140625" style="2" bestFit="1" customWidth="1"/>
    <col min="11320" max="11320" width="44.85546875" style="2" bestFit="1" customWidth="1"/>
    <col min="11321" max="11321" width="33.42578125" style="2" customWidth="1"/>
    <col min="11322" max="11322" width="38.140625" style="2" customWidth="1"/>
    <col min="11323" max="11323" width="37.140625" style="2" customWidth="1"/>
    <col min="11324" max="11324" width="43.5703125" style="2" customWidth="1"/>
    <col min="11325" max="11325" width="44.5703125" style="2" customWidth="1"/>
    <col min="11326" max="11326" width="47.42578125" style="2" customWidth="1"/>
    <col min="11327" max="11327" width="37.5703125" style="2" customWidth="1"/>
    <col min="11328" max="11328" width="42.5703125" style="2" customWidth="1"/>
    <col min="11329" max="11329" width="30.140625" style="2" customWidth="1"/>
    <col min="11330" max="11330" width="27.42578125" style="2" customWidth="1"/>
    <col min="11331" max="11331" width="40" style="2" customWidth="1"/>
    <col min="11332" max="11332" width="39" style="2" customWidth="1"/>
    <col min="11333" max="11333" width="34" style="2" customWidth="1"/>
    <col min="11334" max="11334" width="21.140625" style="2" customWidth="1"/>
    <col min="11335" max="11335" width="93.28515625" style="2" customWidth="1"/>
    <col min="11336" max="11336" width="63.42578125" style="2" customWidth="1"/>
    <col min="11337" max="11337" width="33.85546875" style="2" customWidth="1"/>
    <col min="11338" max="11338" width="46.42578125" style="2" customWidth="1"/>
    <col min="11339" max="11339" width="35" style="2" customWidth="1"/>
    <col min="11340" max="11340" width="48.7109375" style="2" customWidth="1"/>
    <col min="11341" max="11341" width="84.7109375" style="2" customWidth="1"/>
    <col min="11342" max="11342" width="99.5703125" style="2" customWidth="1"/>
    <col min="11343" max="11343" width="73" style="2" customWidth="1"/>
    <col min="11344" max="11344" width="147.28515625" style="2" customWidth="1"/>
    <col min="11345" max="11521" width="9.140625" style="2"/>
    <col min="11522" max="11522" width="10.85546875" style="2" bestFit="1" customWidth="1"/>
    <col min="11523" max="11523" width="9.140625" style="2"/>
    <col min="11524" max="11524" width="56.5703125" style="2" customWidth="1"/>
    <col min="11525" max="11525" width="31.42578125" style="2" customWidth="1"/>
    <col min="11526" max="11526" width="58.140625" style="2" customWidth="1"/>
    <col min="11527" max="11527" width="45.85546875" style="2" customWidth="1"/>
    <col min="11528" max="11528" width="53.28515625" style="2" customWidth="1"/>
    <col min="11529" max="11529" width="27.28515625" style="2" customWidth="1"/>
    <col min="11530" max="11530" width="29.140625" style="2" customWidth="1"/>
    <col min="11531" max="11531" width="76.7109375" style="2" customWidth="1"/>
    <col min="11532" max="11532" width="36.140625" style="2" customWidth="1"/>
    <col min="11533" max="11533" width="51" style="2" customWidth="1"/>
    <col min="11534" max="11534" width="43.42578125" style="2" customWidth="1"/>
    <col min="11535" max="11535" width="26.28515625" style="2" customWidth="1"/>
    <col min="11536" max="11536" width="30.140625" style="2" customWidth="1"/>
    <col min="11537" max="11537" width="41.5703125" style="2" customWidth="1"/>
    <col min="11538" max="11538" width="33" style="2" customWidth="1"/>
    <col min="11539" max="11547" width="9.140625" style="2"/>
    <col min="11548" max="11548" width="20.140625" style="2" customWidth="1"/>
    <col min="11549" max="11560" width="9.140625" style="2"/>
    <col min="11561" max="11561" width="18.42578125" style="2" customWidth="1"/>
    <col min="11562" max="11562" width="9.140625" style="2"/>
    <col min="11563" max="11563" width="10" style="2" customWidth="1"/>
    <col min="11564" max="11564" width="9.140625" style="2"/>
    <col min="11565" max="11565" width="30.28515625" style="2" customWidth="1"/>
    <col min="11566" max="11566" width="9.140625" style="2" customWidth="1"/>
    <col min="11567" max="11567" width="9.140625" style="2"/>
    <col min="11568" max="11568" width="22.140625" style="2" customWidth="1"/>
    <col min="11569" max="11569" width="63.28515625" style="2" bestFit="1" customWidth="1"/>
    <col min="11570" max="11570" width="53.85546875" style="2" bestFit="1" customWidth="1"/>
    <col min="11571" max="11571" width="49.28515625" style="2" bestFit="1" customWidth="1"/>
    <col min="11572" max="11572" width="55.42578125" style="2" bestFit="1" customWidth="1"/>
    <col min="11573" max="11573" width="60.28515625" style="2" bestFit="1" customWidth="1"/>
    <col min="11574" max="11574" width="42.28515625" style="2" bestFit="1" customWidth="1"/>
    <col min="11575" max="11575" width="37.140625" style="2" bestFit="1" customWidth="1"/>
    <col min="11576" max="11576" width="44.85546875" style="2" bestFit="1" customWidth="1"/>
    <col min="11577" max="11577" width="33.42578125" style="2" customWidth="1"/>
    <col min="11578" max="11578" width="38.140625" style="2" customWidth="1"/>
    <col min="11579" max="11579" width="37.140625" style="2" customWidth="1"/>
    <col min="11580" max="11580" width="43.5703125" style="2" customWidth="1"/>
    <col min="11581" max="11581" width="44.5703125" style="2" customWidth="1"/>
    <col min="11582" max="11582" width="47.42578125" style="2" customWidth="1"/>
    <col min="11583" max="11583" width="37.5703125" style="2" customWidth="1"/>
    <col min="11584" max="11584" width="42.5703125" style="2" customWidth="1"/>
    <col min="11585" max="11585" width="30.140625" style="2" customWidth="1"/>
    <col min="11586" max="11586" width="27.42578125" style="2" customWidth="1"/>
    <col min="11587" max="11587" width="40" style="2" customWidth="1"/>
    <col min="11588" max="11588" width="39" style="2" customWidth="1"/>
    <col min="11589" max="11589" width="34" style="2" customWidth="1"/>
    <col min="11590" max="11590" width="21.140625" style="2" customWidth="1"/>
    <col min="11591" max="11591" width="93.28515625" style="2" customWidth="1"/>
    <col min="11592" max="11592" width="63.42578125" style="2" customWidth="1"/>
    <col min="11593" max="11593" width="33.85546875" style="2" customWidth="1"/>
    <col min="11594" max="11594" width="46.42578125" style="2" customWidth="1"/>
    <col min="11595" max="11595" width="35" style="2" customWidth="1"/>
    <col min="11596" max="11596" width="48.7109375" style="2" customWidth="1"/>
    <col min="11597" max="11597" width="84.7109375" style="2" customWidth="1"/>
    <col min="11598" max="11598" width="99.5703125" style="2" customWidth="1"/>
    <col min="11599" max="11599" width="73" style="2" customWidth="1"/>
    <col min="11600" max="11600" width="147.28515625" style="2" customWidth="1"/>
    <col min="11601" max="11777" width="9.140625" style="2"/>
    <col min="11778" max="11778" width="10.85546875" style="2" bestFit="1" customWidth="1"/>
    <col min="11779" max="11779" width="9.140625" style="2"/>
    <col min="11780" max="11780" width="56.5703125" style="2" customWidth="1"/>
    <col min="11781" max="11781" width="31.42578125" style="2" customWidth="1"/>
    <col min="11782" max="11782" width="58.140625" style="2" customWidth="1"/>
    <col min="11783" max="11783" width="45.85546875" style="2" customWidth="1"/>
    <col min="11784" max="11784" width="53.28515625" style="2" customWidth="1"/>
    <col min="11785" max="11785" width="27.28515625" style="2" customWidth="1"/>
    <col min="11786" max="11786" width="29.140625" style="2" customWidth="1"/>
    <col min="11787" max="11787" width="76.7109375" style="2" customWidth="1"/>
    <col min="11788" max="11788" width="36.140625" style="2" customWidth="1"/>
    <col min="11789" max="11789" width="51" style="2" customWidth="1"/>
    <col min="11790" max="11790" width="43.42578125" style="2" customWidth="1"/>
    <col min="11791" max="11791" width="26.28515625" style="2" customWidth="1"/>
    <col min="11792" max="11792" width="30.140625" style="2" customWidth="1"/>
    <col min="11793" max="11793" width="41.5703125" style="2" customWidth="1"/>
    <col min="11794" max="11794" width="33" style="2" customWidth="1"/>
    <col min="11795" max="11803" width="9.140625" style="2"/>
    <col min="11804" max="11804" width="20.140625" style="2" customWidth="1"/>
    <col min="11805" max="11816" width="9.140625" style="2"/>
    <col min="11817" max="11817" width="18.42578125" style="2" customWidth="1"/>
    <col min="11818" max="11818" width="9.140625" style="2"/>
    <col min="11819" max="11819" width="10" style="2" customWidth="1"/>
    <col min="11820" max="11820" width="9.140625" style="2"/>
    <col min="11821" max="11821" width="30.28515625" style="2" customWidth="1"/>
    <col min="11822" max="11822" width="9.140625" style="2" customWidth="1"/>
    <col min="11823" max="11823" width="9.140625" style="2"/>
    <col min="11824" max="11824" width="22.140625" style="2" customWidth="1"/>
    <col min="11825" max="11825" width="63.28515625" style="2" bestFit="1" customWidth="1"/>
    <col min="11826" max="11826" width="53.85546875" style="2" bestFit="1" customWidth="1"/>
    <col min="11827" max="11827" width="49.28515625" style="2" bestFit="1" customWidth="1"/>
    <col min="11828" max="11828" width="55.42578125" style="2" bestFit="1" customWidth="1"/>
    <col min="11829" max="11829" width="60.28515625" style="2" bestFit="1" customWidth="1"/>
    <col min="11830" max="11830" width="42.28515625" style="2" bestFit="1" customWidth="1"/>
    <col min="11831" max="11831" width="37.140625" style="2" bestFit="1" customWidth="1"/>
    <col min="11832" max="11832" width="44.85546875" style="2" bestFit="1" customWidth="1"/>
    <col min="11833" max="11833" width="33.42578125" style="2" customWidth="1"/>
    <col min="11834" max="11834" width="38.140625" style="2" customWidth="1"/>
    <col min="11835" max="11835" width="37.140625" style="2" customWidth="1"/>
    <col min="11836" max="11836" width="43.5703125" style="2" customWidth="1"/>
    <col min="11837" max="11837" width="44.5703125" style="2" customWidth="1"/>
    <col min="11838" max="11838" width="47.42578125" style="2" customWidth="1"/>
    <col min="11839" max="11839" width="37.5703125" style="2" customWidth="1"/>
    <col min="11840" max="11840" width="42.5703125" style="2" customWidth="1"/>
    <col min="11841" max="11841" width="30.140625" style="2" customWidth="1"/>
    <col min="11842" max="11842" width="27.42578125" style="2" customWidth="1"/>
    <col min="11843" max="11843" width="40" style="2" customWidth="1"/>
    <col min="11844" max="11844" width="39" style="2" customWidth="1"/>
    <col min="11845" max="11845" width="34" style="2" customWidth="1"/>
    <col min="11846" max="11846" width="21.140625" style="2" customWidth="1"/>
    <col min="11847" max="11847" width="93.28515625" style="2" customWidth="1"/>
    <col min="11848" max="11848" width="63.42578125" style="2" customWidth="1"/>
    <col min="11849" max="11849" width="33.85546875" style="2" customWidth="1"/>
    <col min="11850" max="11850" width="46.42578125" style="2" customWidth="1"/>
    <col min="11851" max="11851" width="35" style="2" customWidth="1"/>
    <col min="11852" max="11852" width="48.7109375" style="2" customWidth="1"/>
    <col min="11853" max="11853" width="84.7109375" style="2" customWidth="1"/>
    <col min="11854" max="11854" width="99.5703125" style="2" customWidth="1"/>
    <col min="11855" max="11855" width="73" style="2" customWidth="1"/>
    <col min="11856" max="11856" width="147.28515625" style="2" customWidth="1"/>
    <col min="11857" max="12033" width="9.140625" style="2"/>
    <col min="12034" max="12034" width="10.85546875" style="2" bestFit="1" customWidth="1"/>
    <col min="12035" max="12035" width="9.140625" style="2"/>
    <col min="12036" max="12036" width="56.5703125" style="2" customWidth="1"/>
    <col min="12037" max="12037" width="31.42578125" style="2" customWidth="1"/>
    <col min="12038" max="12038" width="58.140625" style="2" customWidth="1"/>
    <col min="12039" max="12039" width="45.85546875" style="2" customWidth="1"/>
    <col min="12040" max="12040" width="53.28515625" style="2" customWidth="1"/>
    <col min="12041" max="12041" width="27.28515625" style="2" customWidth="1"/>
    <col min="12042" max="12042" width="29.140625" style="2" customWidth="1"/>
    <col min="12043" max="12043" width="76.7109375" style="2" customWidth="1"/>
    <col min="12044" max="12044" width="36.140625" style="2" customWidth="1"/>
    <col min="12045" max="12045" width="51" style="2" customWidth="1"/>
    <col min="12046" max="12046" width="43.42578125" style="2" customWidth="1"/>
    <col min="12047" max="12047" width="26.28515625" style="2" customWidth="1"/>
    <col min="12048" max="12048" width="30.140625" style="2" customWidth="1"/>
    <col min="12049" max="12049" width="41.5703125" style="2" customWidth="1"/>
    <col min="12050" max="12050" width="33" style="2" customWidth="1"/>
    <col min="12051" max="12059" width="9.140625" style="2"/>
    <col min="12060" max="12060" width="20.140625" style="2" customWidth="1"/>
    <col min="12061" max="12072" width="9.140625" style="2"/>
    <col min="12073" max="12073" width="18.42578125" style="2" customWidth="1"/>
    <col min="12074" max="12074" width="9.140625" style="2"/>
    <col min="12075" max="12075" width="10" style="2" customWidth="1"/>
    <col min="12076" max="12076" width="9.140625" style="2"/>
    <col min="12077" max="12077" width="30.28515625" style="2" customWidth="1"/>
    <col min="12078" max="12078" width="9.140625" style="2" customWidth="1"/>
    <col min="12079" max="12079" width="9.140625" style="2"/>
    <col min="12080" max="12080" width="22.140625" style="2" customWidth="1"/>
    <col min="12081" max="12081" width="63.28515625" style="2" bestFit="1" customWidth="1"/>
    <col min="12082" max="12082" width="53.85546875" style="2" bestFit="1" customWidth="1"/>
    <col min="12083" max="12083" width="49.28515625" style="2" bestFit="1" customWidth="1"/>
    <col min="12084" max="12084" width="55.42578125" style="2" bestFit="1" customWidth="1"/>
    <col min="12085" max="12085" width="60.28515625" style="2" bestFit="1" customWidth="1"/>
    <col min="12086" max="12086" width="42.28515625" style="2" bestFit="1" customWidth="1"/>
    <col min="12087" max="12087" width="37.140625" style="2" bestFit="1" customWidth="1"/>
    <col min="12088" max="12088" width="44.85546875" style="2" bestFit="1" customWidth="1"/>
    <col min="12089" max="12089" width="33.42578125" style="2" customWidth="1"/>
    <col min="12090" max="12090" width="38.140625" style="2" customWidth="1"/>
    <col min="12091" max="12091" width="37.140625" style="2" customWidth="1"/>
    <col min="12092" max="12092" width="43.5703125" style="2" customWidth="1"/>
    <col min="12093" max="12093" width="44.5703125" style="2" customWidth="1"/>
    <col min="12094" max="12094" width="47.42578125" style="2" customWidth="1"/>
    <col min="12095" max="12095" width="37.5703125" style="2" customWidth="1"/>
    <col min="12096" max="12096" width="42.5703125" style="2" customWidth="1"/>
    <col min="12097" max="12097" width="30.140625" style="2" customWidth="1"/>
    <col min="12098" max="12098" width="27.42578125" style="2" customWidth="1"/>
    <col min="12099" max="12099" width="40" style="2" customWidth="1"/>
    <col min="12100" max="12100" width="39" style="2" customWidth="1"/>
    <col min="12101" max="12101" width="34" style="2" customWidth="1"/>
    <col min="12102" max="12102" width="21.140625" style="2" customWidth="1"/>
    <col min="12103" max="12103" width="93.28515625" style="2" customWidth="1"/>
    <col min="12104" max="12104" width="63.42578125" style="2" customWidth="1"/>
    <col min="12105" max="12105" width="33.85546875" style="2" customWidth="1"/>
    <col min="12106" max="12106" width="46.42578125" style="2" customWidth="1"/>
    <col min="12107" max="12107" width="35" style="2" customWidth="1"/>
    <col min="12108" max="12108" width="48.7109375" style="2" customWidth="1"/>
    <col min="12109" max="12109" width="84.7109375" style="2" customWidth="1"/>
    <col min="12110" max="12110" width="99.5703125" style="2" customWidth="1"/>
    <col min="12111" max="12111" width="73" style="2" customWidth="1"/>
    <col min="12112" max="12112" width="147.28515625" style="2" customWidth="1"/>
    <col min="12113" max="12289" width="9.140625" style="2"/>
    <col min="12290" max="12290" width="10.85546875" style="2" bestFit="1" customWidth="1"/>
    <col min="12291" max="12291" width="9.140625" style="2"/>
    <col min="12292" max="12292" width="56.5703125" style="2" customWidth="1"/>
    <col min="12293" max="12293" width="31.42578125" style="2" customWidth="1"/>
    <col min="12294" max="12294" width="58.140625" style="2" customWidth="1"/>
    <col min="12295" max="12295" width="45.85546875" style="2" customWidth="1"/>
    <col min="12296" max="12296" width="53.28515625" style="2" customWidth="1"/>
    <col min="12297" max="12297" width="27.28515625" style="2" customWidth="1"/>
    <col min="12298" max="12298" width="29.140625" style="2" customWidth="1"/>
    <col min="12299" max="12299" width="76.7109375" style="2" customWidth="1"/>
    <col min="12300" max="12300" width="36.140625" style="2" customWidth="1"/>
    <col min="12301" max="12301" width="51" style="2" customWidth="1"/>
    <col min="12302" max="12302" width="43.42578125" style="2" customWidth="1"/>
    <col min="12303" max="12303" width="26.28515625" style="2" customWidth="1"/>
    <col min="12304" max="12304" width="30.140625" style="2" customWidth="1"/>
    <col min="12305" max="12305" width="41.5703125" style="2" customWidth="1"/>
    <col min="12306" max="12306" width="33" style="2" customWidth="1"/>
    <col min="12307" max="12315" width="9.140625" style="2"/>
    <col min="12316" max="12316" width="20.140625" style="2" customWidth="1"/>
    <col min="12317" max="12328" width="9.140625" style="2"/>
    <col min="12329" max="12329" width="18.42578125" style="2" customWidth="1"/>
    <col min="12330" max="12330" width="9.140625" style="2"/>
    <col min="12331" max="12331" width="10" style="2" customWidth="1"/>
    <col min="12332" max="12332" width="9.140625" style="2"/>
    <col min="12333" max="12333" width="30.28515625" style="2" customWidth="1"/>
    <col min="12334" max="12334" width="9.140625" style="2" customWidth="1"/>
    <col min="12335" max="12335" width="9.140625" style="2"/>
    <col min="12336" max="12336" width="22.140625" style="2" customWidth="1"/>
    <col min="12337" max="12337" width="63.28515625" style="2" bestFit="1" customWidth="1"/>
    <col min="12338" max="12338" width="53.85546875" style="2" bestFit="1" customWidth="1"/>
    <col min="12339" max="12339" width="49.28515625" style="2" bestFit="1" customWidth="1"/>
    <col min="12340" max="12340" width="55.42578125" style="2" bestFit="1" customWidth="1"/>
    <col min="12341" max="12341" width="60.28515625" style="2" bestFit="1" customWidth="1"/>
    <col min="12342" max="12342" width="42.28515625" style="2" bestFit="1" customWidth="1"/>
    <col min="12343" max="12343" width="37.140625" style="2" bestFit="1" customWidth="1"/>
    <col min="12344" max="12344" width="44.85546875" style="2" bestFit="1" customWidth="1"/>
    <col min="12345" max="12345" width="33.42578125" style="2" customWidth="1"/>
    <col min="12346" max="12346" width="38.140625" style="2" customWidth="1"/>
    <col min="12347" max="12347" width="37.140625" style="2" customWidth="1"/>
    <col min="12348" max="12348" width="43.5703125" style="2" customWidth="1"/>
    <col min="12349" max="12349" width="44.5703125" style="2" customWidth="1"/>
    <col min="12350" max="12350" width="47.42578125" style="2" customWidth="1"/>
    <col min="12351" max="12351" width="37.5703125" style="2" customWidth="1"/>
    <col min="12352" max="12352" width="42.5703125" style="2" customWidth="1"/>
    <col min="12353" max="12353" width="30.140625" style="2" customWidth="1"/>
    <col min="12354" max="12354" width="27.42578125" style="2" customWidth="1"/>
    <col min="12355" max="12355" width="40" style="2" customWidth="1"/>
    <col min="12356" max="12356" width="39" style="2" customWidth="1"/>
    <col min="12357" max="12357" width="34" style="2" customWidth="1"/>
    <col min="12358" max="12358" width="21.140625" style="2" customWidth="1"/>
    <col min="12359" max="12359" width="93.28515625" style="2" customWidth="1"/>
    <col min="12360" max="12360" width="63.42578125" style="2" customWidth="1"/>
    <col min="12361" max="12361" width="33.85546875" style="2" customWidth="1"/>
    <col min="12362" max="12362" width="46.42578125" style="2" customWidth="1"/>
    <col min="12363" max="12363" width="35" style="2" customWidth="1"/>
    <col min="12364" max="12364" width="48.7109375" style="2" customWidth="1"/>
    <col min="12365" max="12365" width="84.7109375" style="2" customWidth="1"/>
    <col min="12366" max="12366" width="99.5703125" style="2" customWidth="1"/>
    <col min="12367" max="12367" width="73" style="2" customWidth="1"/>
    <col min="12368" max="12368" width="147.28515625" style="2" customWidth="1"/>
    <col min="12369" max="12545" width="9.140625" style="2"/>
    <col min="12546" max="12546" width="10.85546875" style="2" bestFit="1" customWidth="1"/>
    <col min="12547" max="12547" width="9.140625" style="2"/>
    <col min="12548" max="12548" width="56.5703125" style="2" customWidth="1"/>
    <col min="12549" max="12549" width="31.42578125" style="2" customWidth="1"/>
    <col min="12550" max="12550" width="58.140625" style="2" customWidth="1"/>
    <col min="12551" max="12551" width="45.85546875" style="2" customWidth="1"/>
    <col min="12552" max="12552" width="53.28515625" style="2" customWidth="1"/>
    <col min="12553" max="12553" width="27.28515625" style="2" customWidth="1"/>
    <col min="12554" max="12554" width="29.140625" style="2" customWidth="1"/>
    <col min="12555" max="12555" width="76.7109375" style="2" customWidth="1"/>
    <col min="12556" max="12556" width="36.140625" style="2" customWidth="1"/>
    <col min="12557" max="12557" width="51" style="2" customWidth="1"/>
    <col min="12558" max="12558" width="43.42578125" style="2" customWidth="1"/>
    <col min="12559" max="12559" width="26.28515625" style="2" customWidth="1"/>
    <col min="12560" max="12560" width="30.140625" style="2" customWidth="1"/>
    <col min="12561" max="12561" width="41.5703125" style="2" customWidth="1"/>
    <col min="12562" max="12562" width="33" style="2" customWidth="1"/>
    <col min="12563" max="12571" width="9.140625" style="2"/>
    <col min="12572" max="12572" width="20.140625" style="2" customWidth="1"/>
    <col min="12573" max="12584" width="9.140625" style="2"/>
    <col min="12585" max="12585" width="18.42578125" style="2" customWidth="1"/>
    <col min="12586" max="12586" width="9.140625" style="2"/>
    <col min="12587" max="12587" width="10" style="2" customWidth="1"/>
    <col min="12588" max="12588" width="9.140625" style="2"/>
    <col min="12589" max="12589" width="30.28515625" style="2" customWidth="1"/>
    <col min="12590" max="12590" width="9.140625" style="2" customWidth="1"/>
    <col min="12591" max="12591" width="9.140625" style="2"/>
    <col min="12592" max="12592" width="22.140625" style="2" customWidth="1"/>
    <col min="12593" max="12593" width="63.28515625" style="2" bestFit="1" customWidth="1"/>
    <col min="12594" max="12594" width="53.85546875" style="2" bestFit="1" customWidth="1"/>
    <col min="12595" max="12595" width="49.28515625" style="2" bestFit="1" customWidth="1"/>
    <col min="12596" max="12596" width="55.42578125" style="2" bestFit="1" customWidth="1"/>
    <col min="12597" max="12597" width="60.28515625" style="2" bestFit="1" customWidth="1"/>
    <col min="12598" max="12598" width="42.28515625" style="2" bestFit="1" customWidth="1"/>
    <col min="12599" max="12599" width="37.140625" style="2" bestFit="1" customWidth="1"/>
    <col min="12600" max="12600" width="44.85546875" style="2" bestFit="1" customWidth="1"/>
    <col min="12601" max="12601" width="33.42578125" style="2" customWidth="1"/>
    <col min="12602" max="12602" width="38.140625" style="2" customWidth="1"/>
    <col min="12603" max="12603" width="37.140625" style="2" customWidth="1"/>
    <col min="12604" max="12604" width="43.5703125" style="2" customWidth="1"/>
    <col min="12605" max="12605" width="44.5703125" style="2" customWidth="1"/>
    <col min="12606" max="12606" width="47.42578125" style="2" customWidth="1"/>
    <col min="12607" max="12607" width="37.5703125" style="2" customWidth="1"/>
    <col min="12608" max="12608" width="42.5703125" style="2" customWidth="1"/>
    <col min="12609" max="12609" width="30.140625" style="2" customWidth="1"/>
    <col min="12610" max="12610" width="27.42578125" style="2" customWidth="1"/>
    <col min="12611" max="12611" width="40" style="2" customWidth="1"/>
    <col min="12612" max="12612" width="39" style="2" customWidth="1"/>
    <col min="12613" max="12613" width="34" style="2" customWidth="1"/>
    <col min="12614" max="12614" width="21.140625" style="2" customWidth="1"/>
    <col min="12615" max="12615" width="93.28515625" style="2" customWidth="1"/>
    <col min="12616" max="12616" width="63.42578125" style="2" customWidth="1"/>
    <col min="12617" max="12617" width="33.85546875" style="2" customWidth="1"/>
    <col min="12618" max="12618" width="46.42578125" style="2" customWidth="1"/>
    <col min="12619" max="12619" width="35" style="2" customWidth="1"/>
    <col min="12620" max="12620" width="48.7109375" style="2" customWidth="1"/>
    <col min="12621" max="12621" width="84.7109375" style="2" customWidth="1"/>
    <col min="12622" max="12622" width="99.5703125" style="2" customWidth="1"/>
    <col min="12623" max="12623" width="73" style="2" customWidth="1"/>
    <col min="12624" max="12624" width="147.28515625" style="2" customWidth="1"/>
    <col min="12625" max="12801" width="9.140625" style="2"/>
    <col min="12802" max="12802" width="10.85546875" style="2" bestFit="1" customWidth="1"/>
    <col min="12803" max="12803" width="9.140625" style="2"/>
    <col min="12804" max="12804" width="56.5703125" style="2" customWidth="1"/>
    <col min="12805" max="12805" width="31.42578125" style="2" customWidth="1"/>
    <col min="12806" max="12806" width="58.140625" style="2" customWidth="1"/>
    <col min="12807" max="12807" width="45.85546875" style="2" customWidth="1"/>
    <col min="12808" max="12808" width="53.28515625" style="2" customWidth="1"/>
    <col min="12809" max="12809" width="27.28515625" style="2" customWidth="1"/>
    <col min="12810" max="12810" width="29.140625" style="2" customWidth="1"/>
    <col min="12811" max="12811" width="76.7109375" style="2" customWidth="1"/>
    <col min="12812" max="12812" width="36.140625" style="2" customWidth="1"/>
    <col min="12813" max="12813" width="51" style="2" customWidth="1"/>
    <col min="12814" max="12814" width="43.42578125" style="2" customWidth="1"/>
    <col min="12815" max="12815" width="26.28515625" style="2" customWidth="1"/>
    <col min="12816" max="12816" width="30.140625" style="2" customWidth="1"/>
    <col min="12817" max="12817" width="41.5703125" style="2" customWidth="1"/>
    <col min="12818" max="12818" width="33" style="2" customWidth="1"/>
    <col min="12819" max="12827" width="9.140625" style="2"/>
    <col min="12828" max="12828" width="20.140625" style="2" customWidth="1"/>
    <col min="12829" max="12840" width="9.140625" style="2"/>
    <col min="12841" max="12841" width="18.42578125" style="2" customWidth="1"/>
    <col min="12842" max="12842" width="9.140625" style="2"/>
    <col min="12843" max="12843" width="10" style="2" customWidth="1"/>
    <col min="12844" max="12844" width="9.140625" style="2"/>
    <col min="12845" max="12845" width="30.28515625" style="2" customWidth="1"/>
    <col min="12846" max="12846" width="9.140625" style="2" customWidth="1"/>
    <col min="12847" max="12847" width="9.140625" style="2"/>
    <col min="12848" max="12848" width="22.140625" style="2" customWidth="1"/>
    <col min="12849" max="12849" width="63.28515625" style="2" bestFit="1" customWidth="1"/>
    <col min="12850" max="12850" width="53.85546875" style="2" bestFit="1" customWidth="1"/>
    <col min="12851" max="12851" width="49.28515625" style="2" bestFit="1" customWidth="1"/>
    <col min="12852" max="12852" width="55.42578125" style="2" bestFit="1" customWidth="1"/>
    <col min="12853" max="12853" width="60.28515625" style="2" bestFit="1" customWidth="1"/>
    <col min="12854" max="12854" width="42.28515625" style="2" bestFit="1" customWidth="1"/>
    <col min="12855" max="12855" width="37.140625" style="2" bestFit="1" customWidth="1"/>
    <col min="12856" max="12856" width="44.85546875" style="2" bestFit="1" customWidth="1"/>
    <col min="12857" max="12857" width="33.42578125" style="2" customWidth="1"/>
    <col min="12858" max="12858" width="38.140625" style="2" customWidth="1"/>
    <col min="12859" max="12859" width="37.140625" style="2" customWidth="1"/>
    <col min="12860" max="12860" width="43.5703125" style="2" customWidth="1"/>
    <col min="12861" max="12861" width="44.5703125" style="2" customWidth="1"/>
    <col min="12862" max="12862" width="47.42578125" style="2" customWidth="1"/>
    <col min="12863" max="12863" width="37.5703125" style="2" customWidth="1"/>
    <col min="12864" max="12864" width="42.5703125" style="2" customWidth="1"/>
    <col min="12865" max="12865" width="30.140625" style="2" customWidth="1"/>
    <col min="12866" max="12866" width="27.42578125" style="2" customWidth="1"/>
    <col min="12867" max="12867" width="40" style="2" customWidth="1"/>
    <col min="12868" max="12868" width="39" style="2" customWidth="1"/>
    <col min="12869" max="12869" width="34" style="2" customWidth="1"/>
    <col min="12870" max="12870" width="21.140625" style="2" customWidth="1"/>
    <col min="12871" max="12871" width="93.28515625" style="2" customWidth="1"/>
    <col min="12872" max="12872" width="63.42578125" style="2" customWidth="1"/>
    <col min="12873" max="12873" width="33.85546875" style="2" customWidth="1"/>
    <col min="12874" max="12874" width="46.42578125" style="2" customWidth="1"/>
    <col min="12875" max="12875" width="35" style="2" customWidth="1"/>
    <col min="12876" max="12876" width="48.7109375" style="2" customWidth="1"/>
    <col min="12877" max="12877" width="84.7109375" style="2" customWidth="1"/>
    <col min="12878" max="12878" width="99.5703125" style="2" customWidth="1"/>
    <col min="12879" max="12879" width="73" style="2" customWidth="1"/>
    <col min="12880" max="12880" width="147.28515625" style="2" customWidth="1"/>
    <col min="12881" max="13057" width="9.140625" style="2"/>
    <col min="13058" max="13058" width="10.85546875" style="2" bestFit="1" customWidth="1"/>
    <col min="13059" max="13059" width="9.140625" style="2"/>
    <col min="13060" max="13060" width="56.5703125" style="2" customWidth="1"/>
    <col min="13061" max="13061" width="31.42578125" style="2" customWidth="1"/>
    <col min="13062" max="13062" width="58.140625" style="2" customWidth="1"/>
    <col min="13063" max="13063" width="45.85546875" style="2" customWidth="1"/>
    <col min="13064" max="13064" width="53.28515625" style="2" customWidth="1"/>
    <col min="13065" max="13065" width="27.28515625" style="2" customWidth="1"/>
    <col min="13066" max="13066" width="29.140625" style="2" customWidth="1"/>
    <col min="13067" max="13067" width="76.7109375" style="2" customWidth="1"/>
    <col min="13068" max="13068" width="36.140625" style="2" customWidth="1"/>
    <col min="13069" max="13069" width="51" style="2" customWidth="1"/>
    <col min="13070" max="13070" width="43.42578125" style="2" customWidth="1"/>
    <col min="13071" max="13071" width="26.28515625" style="2" customWidth="1"/>
    <col min="13072" max="13072" width="30.140625" style="2" customWidth="1"/>
    <col min="13073" max="13073" width="41.5703125" style="2" customWidth="1"/>
    <col min="13074" max="13074" width="33" style="2" customWidth="1"/>
    <col min="13075" max="13083" width="9.140625" style="2"/>
    <col min="13084" max="13084" width="20.140625" style="2" customWidth="1"/>
    <col min="13085" max="13096" width="9.140625" style="2"/>
    <col min="13097" max="13097" width="18.42578125" style="2" customWidth="1"/>
    <col min="13098" max="13098" width="9.140625" style="2"/>
    <col min="13099" max="13099" width="10" style="2" customWidth="1"/>
    <col min="13100" max="13100" width="9.140625" style="2"/>
    <col min="13101" max="13101" width="30.28515625" style="2" customWidth="1"/>
    <col min="13102" max="13102" width="9.140625" style="2" customWidth="1"/>
    <col min="13103" max="13103" width="9.140625" style="2"/>
    <col min="13104" max="13104" width="22.140625" style="2" customWidth="1"/>
    <col min="13105" max="13105" width="63.28515625" style="2" bestFit="1" customWidth="1"/>
    <col min="13106" max="13106" width="53.85546875" style="2" bestFit="1" customWidth="1"/>
    <col min="13107" max="13107" width="49.28515625" style="2" bestFit="1" customWidth="1"/>
    <col min="13108" max="13108" width="55.42578125" style="2" bestFit="1" customWidth="1"/>
    <col min="13109" max="13109" width="60.28515625" style="2" bestFit="1" customWidth="1"/>
    <col min="13110" max="13110" width="42.28515625" style="2" bestFit="1" customWidth="1"/>
    <col min="13111" max="13111" width="37.140625" style="2" bestFit="1" customWidth="1"/>
    <col min="13112" max="13112" width="44.85546875" style="2" bestFit="1" customWidth="1"/>
    <col min="13113" max="13113" width="33.42578125" style="2" customWidth="1"/>
    <col min="13114" max="13114" width="38.140625" style="2" customWidth="1"/>
    <col min="13115" max="13115" width="37.140625" style="2" customWidth="1"/>
    <col min="13116" max="13116" width="43.5703125" style="2" customWidth="1"/>
    <col min="13117" max="13117" width="44.5703125" style="2" customWidth="1"/>
    <col min="13118" max="13118" width="47.42578125" style="2" customWidth="1"/>
    <col min="13119" max="13119" width="37.5703125" style="2" customWidth="1"/>
    <col min="13120" max="13120" width="42.5703125" style="2" customWidth="1"/>
    <col min="13121" max="13121" width="30.140625" style="2" customWidth="1"/>
    <col min="13122" max="13122" width="27.42578125" style="2" customWidth="1"/>
    <col min="13123" max="13123" width="40" style="2" customWidth="1"/>
    <col min="13124" max="13124" width="39" style="2" customWidth="1"/>
    <col min="13125" max="13125" width="34" style="2" customWidth="1"/>
    <col min="13126" max="13126" width="21.140625" style="2" customWidth="1"/>
    <col min="13127" max="13127" width="93.28515625" style="2" customWidth="1"/>
    <col min="13128" max="13128" width="63.42578125" style="2" customWidth="1"/>
    <col min="13129" max="13129" width="33.85546875" style="2" customWidth="1"/>
    <col min="13130" max="13130" width="46.42578125" style="2" customWidth="1"/>
    <col min="13131" max="13131" width="35" style="2" customWidth="1"/>
    <col min="13132" max="13132" width="48.7109375" style="2" customWidth="1"/>
    <col min="13133" max="13133" width="84.7109375" style="2" customWidth="1"/>
    <col min="13134" max="13134" width="99.5703125" style="2" customWidth="1"/>
    <col min="13135" max="13135" width="73" style="2" customWidth="1"/>
    <col min="13136" max="13136" width="147.28515625" style="2" customWidth="1"/>
    <col min="13137" max="13313" width="9.140625" style="2"/>
    <col min="13314" max="13314" width="10.85546875" style="2" bestFit="1" customWidth="1"/>
    <col min="13315" max="13315" width="9.140625" style="2"/>
    <col min="13316" max="13316" width="56.5703125" style="2" customWidth="1"/>
    <col min="13317" max="13317" width="31.42578125" style="2" customWidth="1"/>
    <col min="13318" max="13318" width="58.140625" style="2" customWidth="1"/>
    <col min="13319" max="13319" width="45.85546875" style="2" customWidth="1"/>
    <col min="13320" max="13320" width="53.28515625" style="2" customWidth="1"/>
    <col min="13321" max="13321" width="27.28515625" style="2" customWidth="1"/>
    <col min="13322" max="13322" width="29.140625" style="2" customWidth="1"/>
    <col min="13323" max="13323" width="76.7109375" style="2" customWidth="1"/>
    <col min="13324" max="13324" width="36.140625" style="2" customWidth="1"/>
    <col min="13325" max="13325" width="51" style="2" customWidth="1"/>
    <col min="13326" max="13326" width="43.42578125" style="2" customWidth="1"/>
    <col min="13327" max="13327" width="26.28515625" style="2" customWidth="1"/>
    <col min="13328" max="13328" width="30.140625" style="2" customWidth="1"/>
    <col min="13329" max="13329" width="41.5703125" style="2" customWidth="1"/>
    <col min="13330" max="13330" width="33" style="2" customWidth="1"/>
    <col min="13331" max="13339" width="9.140625" style="2"/>
    <col min="13340" max="13340" width="20.140625" style="2" customWidth="1"/>
    <col min="13341" max="13352" width="9.140625" style="2"/>
    <col min="13353" max="13353" width="18.42578125" style="2" customWidth="1"/>
    <col min="13354" max="13354" width="9.140625" style="2"/>
    <col min="13355" max="13355" width="10" style="2" customWidth="1"/>
    <col min="13356" max="13356" width="9.140625" style="2"/>
    <col min="13357" max="13357" width="30.28515625" style="2" customWidth="1"/>
    <col min="13358" max="13358" width="9.140625" style="2" customWidth="1"/>
    <col min="13359" max="13359" width="9.140625" style="2"/>
    <col min="13360" max="13360" width="22.140625" style="2" customWidth="1"/>
    <col min="13361" max="13361" width="63.28515625" style="2" bestFit="1" customWidth="1"/>
    <col min="13362" max="13362" width="53.85546875" style="2" bestFit="1" customWidth="1"/>
    <col min="13363" max="13363" width="49.28515625" style="2" bestFit="1" customWidth="1"/>
    <col min="13364" max="13364" width="55.42578125" style="2" bestFit="1" customWidth="1"/>
    <col min="13365" max="13365" width="60.28515625" style="2" bestFit="1" customWidth="1"/>
    <col min="13366" max="13366" width="42.28515625" style="2" bestFit="1" customWidth="1"/>
    <col min="13367" max="13367" width="37.140625" style="2" bestFit="1" customWidth="1"/>
    <col min="13368" max="13368" width="44.85546875" style="2" bestFit="1" customWidth="1"/>
    <col min="13369" max="13369" width="33.42578125" style="2" customWidth="1"/>
    <col min="13370" max="13370" width="38.140625" style="2" customWidth="1"/>
    <col min="13371" max="13371" width="37.140625" style="2" customWidth="1"/>
    <col min="13372" max="13372" width="43.5703125" style="2" customWidth="1"/>
    <col min="13373" max="13373" width="44.5703125" style="2" customWidth="1"/>
    <col min="13374" max="13374" width="47.42578125" style="2" customWidth="1"/>
    <col min="13375" max="13375" width="37.5703125" style="2" customWidth="1"/>
    <col min="13376" max="13376" width="42.5703125" style="2" customWidth="1"/>
    <col min="13377" max="13377" width="30.140625" style="2" customWidth="1"/>
    <col min="13378" max="13378" width="27.42578125" style="2" customWidth="1"/>
    <col min="13379" max="13379" width="40" style="2" customWidth="1"/>
    <col min="13380" max="13380" width="39" style="2" customWidth="1"/>
    <col min="13381" max="13381" width="34" style="2" customWidth="1"/>
    <col min="13382" max="13382" width="21.140625" style="2" customWidth="1"/>
    <col min="13383" max="13383" width="93.28515625" style="2" customWidth="1"/>
    <col min="13384" max="13384" width="63.42578125" style="2" customWidth="1"/>
    <col min="13385" max="13385" width="33.85546875" style="2" customWidth="1"/>
    <col min="13386" max="13386" width="46.42578125" style="2" customWidth="1"/>
    <col min="13387" max="13387" width="35" style="2" customWidth="1"/>
    <col min="13388" max="13388" width="48.7109375" style="2" customWidth="1"/>
    <col min="13389" max="13389" width="84.7109375" style="2" customWidth="1"/>
    <col min="13390" max="13390" width="99.5703125" style="2" customWidth="1"/>
    <col min="13391" max="13391" width="73" style="2" customWidth="1"/>
    <col min="13392" max="13392" width="147.28515625" style="2" customWidth="1"/>
    <col min="13393" max="13569" width="9.140625" style="2"/>
    <col min="13570" max="13570" width="10.85546875" style="2" bestFit="1" customWidth="1"/>
    <col min="13571" max="13571" width="9.140625" style="2"/>
    <col min="13572" max="13572" width="56.5703125" style="2" customWidth="1"/>
    <col min="13573" max="13573" width="31.42578125" style="2" customWidth="1"/>
    <col min="13574" max="13574" width="58.140625" style="2" customWidth="1"/>
    <col min="13575" max="13575" width="45.85546875" style="2" customWidth="1"/>
    <col min="13576" max="13576" width="53.28515625" style="2" customWidth="1"/>
    <col min="13577" max="13577" width="27.28515625" style="2" customWidth="1"/>
    <col min="13578" max="13578" width="29.140625" style="2" customWidth="1"/>
    <col min="13579" max="13579" width="76.7109375" style="2" customWidth="1"/>
    <col min="13580" max="13580" width="36.140625" style="2" customWidth="1"/>
    <col min="13581" max="13581" width="51" style="2" customWidth="1"/>
    <col min="13582" max="13582" width="43.42578125" style="2" customWidth="1"/>
    <col min="13583" max="13583" width="26.28515625" style="2" customWidth="1"/>
    <col min="13584" max="13584" width="30.140625" style="2" customWidth="1"/>
    <col min="13585" max="13585" width="41.5703125" style="2" customWidth="1"/>
    <col min="13586" max="13586" width="33" style="2" customWidth="1"/>
    <col min="13587" max="13595" width="9.140625" style="2"/>
    <col min="13596" max="13596" width="20.140625" style="2" customWidth="1"/>
    <col min="13597" max="13608" width="9.140625" style="2"/>
    <col min="13609" max="13609" width="18.42578125" style="2" customWidth="1"/>
    <col min="13610" max="13610" width="9.140625" style="2"/>
    <col min="13611" max="13611" width="10" style="2" customWidth="1"/>
    <col min="13612" max="13612" width="9.140625" style="2"/>
    <col min="13613" max="13613" width="30.28515625" style="2" customWidth="1"/>
    <col min="13614" max="13614" width="9.140625" style="2" customWidth="1"/>
    <col min="13615" max="13615" width="9.140625" style="2"/>
    <col min="13616" max="13616" width="22.140625" style="2" customWidth="1"/>
    <col min="13617" max="13617" width="63.28515625" style="2" bestFit="1" customWidth="1"/>
    <col min="13618" max="13618" width="53.85546875" style="2" bestFit="1" customWidth="1"/>
    <col min="13619" max="13619" width="49.28515625" style="2" bestFit="1" customWidth="1"/>
    <col min="13620" max="13620" width="55.42578125" style="2" bestFit="1" customWidth="1"/>
    <col min="13621" max="13621" width="60.28515625" style="2" bestFit="1" customWidth="1"/>
    <col min="13622" max="13622" width="42.28515625" style="2" bestFit="1" customWidth="1"/>
    <col min="13623" max="13623" width="37.140625" style="2" bestFit="1" customWidth="1"/>
    <col min="13624" max="13624" width="44.85546875" style="2" bestFit="1" customWidth="1"/>
    <col min="13625" max="13625" width="33.42578125" style="2" customWidth="1"/>
    <col min="13626" max="13626" width="38.140625" style="2" customWidth="1"/>
    <col min="13627" max="13627" width="37.140625" style="2" customWidth="1"/>
    <col min="13628" max="13628" width="43.5703125" style="2" customWidth="1"/>
    <col min="13629" max="13629" width="44.5703125" style="2" customWidth="1"/>
    <col min="13630" max="13630" width="47.42578125" style="2" customWidth="1"/>
    <col min="13631" max="13631" width="37.5703125" style="2" customWidth="1"/>
    <col min="13632" max="13632" width="42.5703125" style="2" customWidth="1"/>
    <col min="13633" max="13633" width="30.140625" style="2" customWidth="1"/>
    <col min="13634" max="13634" width="27.42578125" style="2" customWidth="1"/>
    <col min="13635" max="13635" width="40" style="2" customWidth="1"/>
    <col min="13636" max="13636" width="39" style="2" customWidth="1"/>
    <col min="13637" max="13637" width="34" style="2" customWidth="1"/>
    <col min="13638" max="13638" width="21.140625" style="2" customWidth="1"/>
    <col min="13639" max="13639" width="93.28515625" style="2" customWidth="1"/>
    <col min="13640" max="13640" width="63.42578125" style="2" customWidth="1"/>
    <col min="13641" max="13641" width="33.85546875" style="2" customWidth="1"/>
    <col min="13642" max="13642" width="46.42578125" style="2" customWidth="1"/>
    <col min="13643" max="13643" width="35" style="2" customWidth="1"/>
    <col min="13644" max="13644" width="48.7109375" style="2" customWidth="1"/>
    <col min="13645" max="13645" width="84.7109375" style="2" customWidth="1"/>
    <col min="13646" max="13646" width="99.5703125" style="2" customWidth="1"/>
    <col min="13647" max="13647" width="73" style="2" customWidth="1"/>
    <col min="13648" max="13648" width="147.28515625" style="2" customWidth="1"/>
    <col min="13649" max="13825" width="9.140625" style="2"/>
    <col min="13826" max="13826" width="10.85546875" style="2" bestFit="1" customWidth="1"/>
    <col min="13827" max="13827" width="9.140625" style="2"/>
    <col min="13828" max="13828" width="56.5703125" style="2" customWidth="1"/>
    <col min="13829" max="13829" width="31.42578125" style="2" customWidth="1"/>
    <col min="13830" max="13830" width="58.140625" style="2" customWidth="1"/>
    <col min="13831" max="13831" width="45.85546875" style="2" customWidth="1"/>
    <col min="13832" max="13832" width="53.28515625" style="2" customWidth="1"/>
    <col min="13833" max="13833" width="27.28515625" style="2" customWidth="1"/>
    <col min="13834" max="13834" width="29.140625" style="2" customWidth="1"/>
    <col min="13835" max="13835" width="76.7109375" style="2" customWidth="1"/>
    <col min="13836" max="13836" width="36.140625" style="2" customWidth="1"/>
    <col min="13837" max="13837" width="51" style="2" customWidth="1"/>
    <col min="13838" max="13838" width="43.42578125" style="2" customWidth="1"/>
    <col min="13839" max="13839" width="26.28515625" style="2" customWidth="1"/>
    <col min="13840" max="13840" width="30.140625" style="2" customWidth="1"/>
    <col min="13841" max="13841" width="41.5703125" style="2" customWidth="1"/>
    <col min="13842" max="13842" width="33" style="2" customWidth="1"/>
    <col min="13843" max="13851" width="9.140625" style="2"/>
    <col min="13852" max="13852" width="20.140625" style="2" customWidth="1"/>
    <col min="13853" max="13864" width="9.140625" style="2"/>
    <col min="13865" max="13865" width="18.42578125" style="2" customWidth="1"/>
    <col min="13866" max="13866" width="9.140625" style="2"/>
    <col min="13867" max="13867" width="10" style="2" customWidth="1"/>
    <col min="13868" max="13868" width="9.140625" style="2"/>
    <col min="13869" max="13869" width="30.28515625" style="2" customWidth="1"/>
    <col min="13870" max="13870" width="9.140625" style="2" customWidth="1"/>
    <col min="13871" max="13871" width="9.140625" style="2"/>
    <col min="13872" max="13872" width="22.140625" style="2" customWidth="1"/>
    <col min="13873" max="13873" width="63.28515625" style="2" bestFit="1" customWidth="1"/>
    <col min="13874" max="13874" width="53.85546875" style="2" bestFit="1" customWidth="1"/>
    <col min="13875" max="13875" width="49.28515625" style="2" bestFit="1" customWidth="1"/>
    <col min="13876" max="13876" width="55.42578125" style="2" bestFit="1" customWidth="1"/>
    <col min="13877" max="13877" width="60.28515625" style="2" bestFit="1" customWidth="1"/>
    <col min="13878" max="13878" width="42.28515625" style="2" bestFit="1" customWidth="1"/>
    <col min="13879" max="13879" width="37.140625" style="2" bestFit="1" customWidth="1"/>
    <col min="13880" max="13880" width="44.85546875" style="2" bestFit="1" customWidth="1"/>
    <col min="13881" max="13881" width="33.42578125" style="2" customWidth="1"/>
    <col min="13882" max="13882" width="38.140625" style="2" customWidth="1"/>
    <col min="13883" max="13883" width="37.140625" style="2" customWidth="1"/>
    <col min="13884" max="13884" width="43.5703125" style="2" customWidth="1"/>
    <col min="13885" max="13885" width="44.5703125" style="2" customWidth="1"/>
    <col min="13886" max="13886" width="47.42578125" style="2" customWidth="1"/>
    <col min="13887" max="13887" width="37.5703125" style="2" customWidth="1"/>
    <col min="13888" max="13888" width="42.5703125" style="2" customWidth="1"/>
    <col min="13889" max="13889" width="30.140625" style="2" customWidth="1"/>
    <col min="13890" max="13890" width="27.42578125" style="2" customWidth="1"/>
    <col min="13891" max="13891" width="40" style="2" customWidth="1"/>
    <col min="13892" max="13892" width="39" style="2" customWidth="1"/>
    <col min="13893" max="13893" width="34" style="2" customWidth="1"/>
    <col min="13894" max="13894" width="21.140625" style="2" customWidth="1"/>
    <col min="13895" max="13895" width="93.28515625" style="2" customWidth="1"/>
    <col min="13896" max="13896" width="63.42578125" style="2" customWidth="1"/>
    <col min="13897" max="13897" width="33.85546875" style="2" customWidth="1"/>
    <col min="13898" max="13898" width="46.42578125" style="2" customWidth="1"/>
    <col min="13899" max="13899" width="35" style="2" customWidth="1"/>
    <col min="13900" max="13900" width="48.7109375" style="2" customWidth="1"/>
    <col min="13901" max="13901" width="84.7109375" style="2" customWidth="1"/>
    <col min="13902" max="13902" width="99.5703125" style="2" customWidth="1"/>
    <col min="13903" max="13903" width="73" style="2" customWidth="1"/>
    <col min="13904" max="13904" width="147.28515625" style="2" customWidth="1"/>
    <col min="13905" max="14081" width="9.140625" style="2"/>
    <col min="14082" max="14082" width="10.85546875" style="2" bestFit="1" customWidth="1"/>
    <col min="14083" max="14083" width="9.140625" style="2"/>
    <col min="14084" max="14084" width="56.5703125" style="2" customWidth="1"/>
    <col min="14085" max="14085" width="31.42578125" style="2" customWidth="1"/>
    <col min="14086" max="14086" width="58.140625" style="2" customWidth="1"/>
    <col min="14087" max="14087" width="45.85546875" style="2" customWidth="1"/>
    <col min="14088" max="14088" width="53.28515625" style="2" customWidth="1"/>
    <col min="14089" max="14089" width="27.28515625" style="2" customWidth="1"/>
    <col min="14090" max="14090" width="29.140625" style="2" customWidth="1"/>
    <col min="14091" max="14091" width="76.7109375" style="2" customWidth="1"/>
    <col min="14092" max="14092" width="36.140625" style="2" customWidth="1"/>
    <col min="14093" max="14093" width="51" style="2" customWidth="1"/>
    <col min="14094" max="14094" width="43.42578125" style="2" customWidth="1"/>
    <col min="14095" max="14095" width="26.28515625" style="2" customWidth="1"/>
    <col min="14096" max="14096" width="30.140625" style="2" customWidth="1"/>
    <col min="14097" max="14097" width="41.5703125" style="2" customWidth="1"/>
    <col min="14098" max="14098" width="33" style="2" customWidth="1"/>
    <col min="14099" max="14107" width="9.140625" style="2"/>
    <col min="14108" max="14108" width="20.140625" style="2" customWidth="1"/>
    <col min="14109" max="14120" width="9.140625" style="2"/>
    <col min="14121" max="14121" width="18.42578125" style="2" customWidth="1"/>
    <col min="14122" max="14122" width="9.140625" style="2"/>
    <col min="14123" max="14123" width="10" style="2" customWidth="1"/>
    <col min="14124" max="14124" width="9.140625" style="2"/>
    <col min="14125" max="14125" width="30.28515625" style="2" customWidth="1"/>
    <col min="14126" max="14126" width="9.140625" style="2" customWidth="1"/>
    <col min="14127" max="14127" width="9.140625" style="2"/>
    <col min="14128" max="14128" width="22.140625" style="2" customWidth="1"/>
    <col min="14129" max="14129" width="63.28515625" style="2" bestFit="1" customWidth="1"/>
    <col min="14130" max="14130" width="53.85546875" style="2" bestFit="1" customWidth="1"/>
    <col min="14131" max="14131" width="49.28515625" style="2" bestFit="1" customWidth="1"/>
    <col min="14132" max="14132" width="55.42578125" style="2" bestFit="1" customWidth="1"/>
    <col min="14133" max="14133" width="60.28515625" style="2" bestFit="1" customWidth="1"/>
    <col min="14134" max="14134" width="42.28515625" style="2" bestFit="1" customWidth="1"/>
    <col min="14135" max="14135" width="37.140625" style="2" bestFit="1" customWidth="1"/>
    <col min="14136" max="14136" width="44.85546875" style="2" bestFit="1" customWidth="1"/>
    <col min="14137" max="14137" width="33.42578125" style="2" customWidth="1"/>
    <col min="14138" max="14138" width="38.140625" style="2" customWidth="1"/>
    <col min="14139" max="14139" width="37.140625" style="2" customWidth="1"/>
    <col min="14140" max="14140" width="43.5703125" style="2" customWidth="1"/>
    <col min="14141" max="14141" width="44.5703125" style="2" customWidth="1"/>
    <col min="14142" max="14142" width="47.42578125" style="2" customWidth="1"/>
    <col min="14143" max="14143" width="37.5703125" style="2" customWidth="1"/>
    <col min="14144" max="14144" width="42.5703125" style="2" customWidth="1"/>
    <col min="14145" max="14145" width="30.140625" style="2" customWidth="1"/>
    <col min="14146" max="14146" width="27.42578125" style="2" customWidth="1"/>
    <col min="14147" max="14147" width="40" style="2" customWidth="1"/>
    <col min="14148" max="14148" width="39" style="2" customWidth="1"/>
    <col min="14149" max="14149" width="34" style="2" customWidth="1"/>
    <col min="14150" max="14150" width="21.140625" style="2" customWidth="1"/>
    <col min="14151" max="14151" width="93.28515625" style="2" customWidth="1"/>
    <col min="14152" max="14152" width="63.42578125" style="2" customWidth="1"/>
    <col min="14153" max="14153" width="33.85546875" style="2" customWidth="1"/>
    <col min="14154" max="14154" width="46.42578125" style="2" customWidth="1"/>
    <col min="14155" max="14155" width="35" style="2" customWidth="1"/>
    <col min="14156" max="14156" width="48.7109375" style="2" customWidth="1"/>
    <col min="14157" max="14157" width="84.7109375" style="2" customWidth="1"/>
    <col min="14158" max="14158" width="99.5703125" style="2" customWidth="1"/>
    <col min="14159" max="14159" width="73" style="2" customWidth="1"/>
    <col min="14160" max="14160" width="147.28515625" style="2" customWidth="1"/>
    <col min="14161" max="14337" width="9.140625" style="2"/>
    <col min="14338" max="14338" width="10.85546875" style="2" bestFit="1" customWidth="1"/>
    <col min="14339" max="14339" width="9.140625" style="2"/>
    <col min="14340" max="14340" width="56.5703125" style="2" customWidth="1"/>
    <col min="14341" max="14341" width="31.42578125" style="2" customWidth="1"/>
    <col min="14342" max="14342" width="58.140625" style="2" customWidth="1"/>
    <col min="14343" max="14343" width="45.85546875" style="2" customWidth="1"/>
    <col min="14344" max="14344" width="53.28515625" style="2" customWidth="1"/>
    <col min="14345" max="14345" width="27.28515625" style="2" customWidth="1"/>
    <col min="14346" max="14346" width="29.140625" style="2" customWidth="1"/>
    <col min="14347" max="14347" width="76.7109375" style="2" customWidth="1"/>
    <col min="14348" max="14348" width="36.140625" style="2" customWidth="1"/>
    <col min="14349" max="14349" width="51" style="2" customWidth="1"/>
    <col min="14350" max="14350" width="43.42578125" style="2" customWidth="1"/>
    <col min="14351" max="14351" width="26.28515625" style="2" customWidth="1"/>
    <col min="14352" max="14352" width="30.140625" style="2" customWidth="1"/>
    <col min="14353" max="14353" width="41.5703125" style="2" customWidth="1"/>
    <col min="14354" max="14354" width="33" style="2" customWidth="1"/>
    <col min="14355" max="14363" width="9.140625" style="2"/>
    <col min="14364" max="14364" width="20.140625" style="2" customWidth="1"/>
    <col min="14365" max="14376" width="9.140625" style="2"/>
    <col min="14377" max="14377" width="18.42578125" style="2" customWidth="1"/>
    <col min="14378" max="14378" width="9.140625" style="2"/>
    <col min="14379" max="14379" width="10" style="2" customWidth="1"/>
    <col min="14380" max="14380" width="9.140625" style="2"/>
    <col min="14381" max="14381" width="30.28515625" style="2" customWidth="1"/>
    <col min="14382" max="14382" width="9.140625" style="2" customWidth="1"/>
    <col min="14383" max="14383" width="9.140625" style="2"/>
    <col min="14384" max="14384" width="22.140625" style="2" customWidth="1"/>
    <col min="14385" max="14385" width="63.28515625" style="2" bestFit="1" customWidth="1"/>
    <col min="14386" max="14386" width="53.85546875" style="2" bestFit="1" customWidth="1"/>
    <col min="14387" max="14387" width="49.28515625" style="2" bestFit="1" customWidth="1"/>
    <col min="14388" max="14388" width="55.42578125" style="2" bestFit="1" customWidth="1"/>
    <col min="14389" max="14389" width="60.28515625" style="2" bestFit="1" customWidth="1"/>
    <col min="14390" max="14390" width="42.28515625" style="2" bestFit="1" customWidth="1"/>
    <col min="14391" max="14391" width="37.140625" style="2" bestFit="1" customWidth="1"/>
    <col min="14392" max="14392" width="44.85546875" style="2" bestFit="1" customWidth="1"/>
    <col min="14393" max="14393" width="33.42578125" style="2" customWidth="1"/>
    <col min="14394" max="14394" width="38.140625" style="2" customWidth="1"/>
    <col min="14395" max="14395" width="37.140625" style="2" customWidth="1"/>
    <col min="14396" max="14396" width="43.5703125" style="2" customWidth="1"/>
    <col min="14397" max="14397" width="44.5703125" style="2" customWidth="1"/>
    <col min="14398" max="14398" width="47.42578125" style="2" customWidth="1"/>
    <col min="14399" max="14399" width="37.5703125" style="2" customWidth="1"/>
    <col min="14400" max="14400" width="42.5703125" style="2" customWidth="1"/>
    <col min="14401" max="14401" width="30.140625" style="2" customWidth="1"/>
    <col min="14402" max="14402" width="27.42578125" style="2" customWidth="1"/>
    <col min="14403" max="14403" width="40" style="2" customWidth="1"/>
    <col min="14404" max="14404" width="39" style="2" customWidth="1"/>
    <col min="14405" max="14405" width="34" style="2" customWidth="1"/>
    <col min="14406" max="14406" width="21.140625" style="2" customWidth="1"/>
    <col min="14407" max="14407" width="93.28515625" style="2" customWidth="1"/>
    <col min="14408" max="14408" width="63.42578125" style="2" customWidth="1"/>
    <col min="14409" max="14409" width="33.85546875" style="2" customWidth="1"/>
    <col min="14410" max="14410" width="46.42578125" style="2" customWidth="1"/>
    <col min="14411" max="14411" width="35" style="2" customWidth="1"/>
    <col min="14412" max="14412" width="48.7109375" style="2" customWidth="1"/>
    <col min="14413" max="14413" width="84.7109375" style="2" customWidth="1"/>
    <col min="14414" max="14414" width="99.5703125" style="2" customWidth="1"/>
    <col min="14415" max="14415" width="73" style="2" customWidth="1"/>
    <col min="14416" max="14416" width="147.28515625" style="2" customWidth="1"/>
    <col min="14417" max="14593" width="9.140625" style="2"/>
    <col min="14594" max="14594" width="10.85546875" style="2" bestFit="1" customWidth="1"/>
    <col min="14595" max="14595" width="9.140625" style="2"/>
    <col min="14596" max="14596" width="56.5703125" style="2" customWidth="1"/>
    <col min="14597" max="14597" width="31.42578125" style="2" customWidth="1"/>
    <col min="14598" max="14598" width="58.140625" style="2" customWidth="1"/>
    <col min="14599" max="14599" width="45.85546875" style="2" customWidth="1"/>
    <col min="14600" max="14600" width="53.28515625" style="2" customWidth="1"/>
    <col min="14601" max="14601" width="27.28515625" style="2" customWidth="1"/>
    <col min="14602" max="14602" width="29.140625" style="2" customWidth="1"/>
    <col min="14603" max="14603" width="76.7109375" style="2" customWidth="1"/>
    <col min="14604" max="14604" width="36.140625" style="2" customWidth="1"/>
    <col min="14605" max="14605" width="51" style="2" customWidth="1"/>
    <col min="14606" max="14606" width="43.42578125" style="2" customWidth="1"/>
    <col min="14607" max="14607" width="26.28515625" style="2" customWidth="1"/>
    <col min="14608" max="14608" width="30.140625" style="2" customWidth="1"/>
    <col min="14609" max="14609" width="41.5703125" style="2" customWidth="1"/>
    <col min="14610" max="14610" width="33" style="2" customWidth="1"/>
    <col min="14611" max="14619" width="9.140625" style="2"/>
    <col min="14620" max="14620" width="20.140625" style="2" customWidth="1"/>
    <col min="14621" max="14632" width="9.140625" style="2"/>
    <col min="14633" max="14633" width="18.42578125" style="2" customWidth="1"/>
    <col min="14634" max="14634" width="9.140625" style="2"/>
    <col min="14635" max="14635" width="10" style="2" customWidth="1"/>
    <col min="14636" max="14636" width="9.140625" style="2"/>
    <col min="14637" max="14637" width="30.28515625" style="2" customWidth="1"/>
    <col min="14638" max="14638" width="9.140625" style="2" customWidth="1"/>
    <col min="14639" max="14639" width="9.140625" style="2"/>
    <col min="14640" max="14640" width="22.140625" style="2" customWidth="1"/>
    <col min="14641" max="14641" width="63.28515625" style="2" bestFit="1" customWidth="1"/>
    <col min="14642" max="14642" width="53.85546875" style="2" bestFit="1" customWidth="1"/>
    <col min="14643" max="14643" width="49.28515625" style="2" bestFit="1" customWidth="1"/>
    <col min="14644" max="14644" width="55.42578125" style="2" bestFit="1" customWidth="1"/>
    <col min="14645" max="14645" width="60.28515625" style="2" bestFit="1" customWidth="1"/>
    <col min="14646" max="14646" width="42.28515625" style="2" bestFit="1" customWidth="1"/>
    <col min="14647" max="14647" width="37.140625" style="2" bestFit="1" customWidth="1"/>
    <col min="14648" max="14648" width="44.85546875" style="2" bestFit="1" customWidth="1"/>
    <col min="14649" max="14649" width="33.42578125" style="2" customWidth="1"/>
    <col min="14650" max="14650" width="38.140625" style="2" customWidth="1"/>
    <col min="14651" max="14651" width="37.140625" style="2" customWidth="1"/>
    <col min="14652" max="14652" width="43.5703125" style="2" customWidth="1"/>
    <col min="14653" max="14653" width="44.5703125" style="2" customWidth="1"/>
    <col min="14654" max="14654" width="47.42578125" style="2" customWidth="1"/>
    <col min="14655" max="14655" width="37.5703125" style="2" customWidth="1"/>
    <col min="14656" max="14656" width="42.5703125" style="2" customWidth="1"/>
    <col min="14657" max="14657" width="30.140625" style="2" customWidth="1"/>
    <col min="14658" max="14658" width="27.42578125" style="2" customWidth="1"/>
    <col min="14659" max="14659" width="40" style="2" customWidth="1"/>
    <col min="14660" max="14660" width="39" style="2" customWidth="1"/>
    <col min="14661" max="14661" width="34" style="2" customWidth="1"/>
    <col min="14662" max="14662" width="21.140625" style="2" customWidth="1"/>
    <col min="14663" max="14663" width="93.28515625" style="2" customWidth="1"/>
    <col min="14664" max="14664" width="63.42578125" style="2" customWidth="1"/>
    <col min="14665" max="14665" width="33.85546875" style="2" customWidth="1"/>
    <col min="14666" max="14666" width="46.42578125" style="2" customWidth="1"/>
    <col min="14667" max="14667" width="35" style="2" customWidth="1"/>
    <col min="14668" max="14668" width="48.7109375" style="2" customWidth="1"/>
    <col min="14669" max="14669" width="84.7109375" style="2" customWidth="1"/>
    <col min="14670" max="14670" width="99.5703125" style="2" customWidth="1"/>
    <col min="14671" max="14671" width="73" style="2" customWidth="1"/>
    <col min="14672" max="14672" width="147.28515625" style="2" customWidth="1"/>
    <col min="14673" max="14849" width="9.140625" style="2"/>
    <col min="14850" max="14850" width="10.85546875" style="2" bestFit="1" customWidth="1"/>
    <col min="14851" max="14851" width="9.140625" style="2"/>
    <col min="14852" max="14852" width="56.5703125" style="2" customWidth="1"/>
    <col min="14853" max="14853" width="31.42578125" style="2" customWidth="1"/>
    <col min="14854" max="14854" width="58.140625" style="2" customWidth="1"/>
    <col min="14855" max="14855" width="45.85546875" style="2" customWidth="1"/>
    <col min="14856" max="14856" width="53.28515625" style="2" customWidth="1"/>
    <col min="14857" max="14857" width="27.28515625" style="2" customWidth="1"/>
    <col min="14858" max="14858" width="29.140625" style="2" customWidth="1"/>
    <col min="14859" max="14859" width="76.7109375" style="2" customWidth="1"/>
    <col min="14860" max="14860" width="36.140625" style="2" customWidth="1"/>
    <col min="14861" max="14861" width="51" style="2" customWidth="1"/>
    <col min="14862" max="14862" width="43.42578125" style="2" customWidth="1"/>
    <col min="14863" max="14863" width="26.28515625" style="2" customWidth="1"/>
    <col min="14864" max="14864" width="30.140625" style="2" customWidth="1"/>
    <col min="14865" max="14865" width="41.5703125" style="2" customWidth="1"/>
    <col min="14866" max="14866" width="33" style="2" customWidth="1"/>
    <col min="14867" max="14875" width="9.140625" style="2"/>
    <col min="14876" max="14876" width="20.140625" style="2" customWidth="1"/>
    <col min="14877" max="14888" width="9.140625" style="2"/>
    <col min="14889" max="14889" width="18.42578125" style="2" customWidth="1"/>
    <col min="14890" max="14890" width="9.140625" style="2"/>
    <col min="14891" max="14891" width="10" style="2" customWidth="1"/>
    <col min="14892" max="14892" width="9.140625" style="2"/>
    <col min="14893" max="14893" width="30.28515625" style="2" customWidth="1"/>
    <col min="14894" max="14894" width="9.140625" style="2" customWidth="1"/>
    <col min="14895" max="14895" width="9.140625" style="2"/>
    <col min="14896" max="14896" width="22.140625" style="2" customWidth="1"/>
    <col min="14897" max="14897" width="63.28515625" style="2" bestFit="1" customWidth="1"/>
    <col min="14898" max="14898" width="53.85546875" style="2" bestFit="1" customWidth="1"/>
    <col min="14899" max="14899" width="49.28515625" style="2" bestFit="1" customWidth="1"/>
    <col min="14900" max="14900" width="55.42578125" style="2" bestFit="1" customWidth="1"/>
    <col min="14901" max="14901" width="60.28515625" style="2" bestFit="1" customWidth="1"/>
    <col min="14902" max="14902" width="42.28515625" style="2" bestFit="1" customWidth="1"/>
    <col min="14903" max="14903" width="37.140625" style="2" bestFit="1" customWidth="1"/>
    <col min="14904" max="14904" width="44.85546875" style="2" bestFit="1" customWidth="1"/>
    <col min="14905" max="14905" width="33.42578125" style="2" customWidth="1"/>
    <col min="14906" max="14906" width="38.140625" style="2" customWidth="1"/>
    <col min="14907" max="14907" width="37.140625" style="2" customWidth="1"/>
    <col min="14908" max="14908" width="43.5703125" style="2" customWidth="1"/>
    <col min="14909" max="14909" width="44.5703125" style="2" customWidth="1"/>
    <col min="14910" max="14910" width="47.42578125" style="2" customWidth="1"/>
    <col min="14911" max="14911" width="37.5703125" style="2" customWidth="1"/>
    <col min="14912" max="14912" width="42.5703125" style="2" customWidth="1"/>
    <col min="14913" max="14913" width="30.140625" style="2" customWidth="1"/>
    <col min="14914" max="14914" width="27.42578125" style="2" customWidth="1"/>
    <col min="14915" max="14915" width="40" style="2" customWidth="1"/>
    <col min="14916" max="14916" width="39" style="2" customWidth="1"/>
    <col min="14917" max="14917" width="34" style="2" customWidth="1"/>
    <col min="14918" max="14918" width="21.140625" style="2" customWidth="1"/>
    <col min="14919" max="14919" width="93.28515625" style="2" customWidth="1"/>
    <col min="14920" max="14920" width="63.42578125" style="2" customWidth="1"/>
    <col min="14921" max="14921" width="33.85546875" style="2" customWidth="1"/>
    <col min="14922" max="14922" width="46.42578125" style="2" customWidth="1"/>
    <col min="14923" max="14923" width="35" style="2" customWidth="1"/>
    <col min="14924" max="14924" width="48.7109375" style="2" customWidth="1"/>
    <col min="14925" max="14925" width="84.7109375" style="2" customWidth="1"/>
    <col min="14926" max="14926" width="99.5703125" style="2" customWidth="1"/>
    <col min="14927" max="14927" width="73" style="2" customWidth="1"/>
    <col min="14928" max="14928" width="147.28515625" style="2" customWidth="1"/>
    <col min="14929" max="15105" width="9.140625" style="2"/>
    <col min="15106" max="15106" width="10.85546875" style="2" bestFit="1" customWidth="1"/>
    <col min="15107" max="15107" width="9.140625" style="2"/>
    <col min="15108" max="15108" width="56.5703125" style="2" customWidth="1"/>
    <col min="15109" max="15109" width="31.42578125" style="2" customWidth="1"/>
    <col min="15110" max="15110" width="58.140625" style="2" customWidth="1"/>
    <col min="15111" max="15111" width="45.85546875" style="2" customWidth="1"/>
    <col min="15112" max="15112" width="53.28515625" style="2" customWidth="1"/>
    <col min="15113" max="15113" width="27.28515625" style="2" customWidth="1"/>
    <col min="15114" max="15114" width="29.140625" style="2" customWidth="1"/>
    <col min="15115" max="15115" width="76.7109375" style="2" customWidth="1"/>
    <col min="15116" max="15116" width="36.140625" style="2" customWidth="1"/>
    <col min="15117" max="15117" width="51" style="2" customWidth="1"/>
    <col min="15118" max="15118" width="43.42578125" style="2" customWidth="1"/>
    <col min="15119" max="15119" width="26.28515625" style="2" customWidth="1"/>
    <col min="15120" max="15120" width="30.140625" style="2" customWidth="1"/>
    <col min="15121" max="15121" width="41.5703125" style="2" customWidth="1"/>
    <col min="15122" max="15122" width="33" style="2" customWidth="1"/>
    <col min="15123" max="15131" width="9.140625" style="2"/>
    <col min="15132" max="15132" width="20.140625" style="2" customWidth="1"/>
    <col min="15133" max="15144" width="9.140625" style="2"/>
    <col min="15145" max="15145" width="18.42578125" style="2" customWidth="1"/>
    <col min="15146" max="15146" width="9.140625" style="2"/>
    <col min="15147" max="15147" width="10" style="2" customWidth="1"/>
    <col min="15148" max="15148" width="9.140625" style="2"/>
    <col min="15149" max="15149" width="30.28515625" style="2" customWidth="1"/>
    <col min="15150" max="15150" width="9.140625" style="2" customWidth="1"/>
    <col min="15151" max="15151" width="9.140625" style="2"/>
    <col min="15152" max="15152" width="22.140625" style="2" customWidth="1"/>
    <col min="15153" max="15153" width="63.28515625" style="2" bestFit="1" customWidth="1"/>
    <col min="15154" max="15154" width="53.85546875" style="2" bestFit="1" customWidth="1"/>
    <col min="15155" max="15155" width="49.28515625" style="2" bestFit="1" customWidth="1"/>
    <col min="15156" max="15156" width="55.42578125" style="2" bestFit="1" customWidth="1"/>
    <col min="15157" max="15157" width="60.28515625" style="2" bestFit="1" customWidth="1"/>
    <col min="15158" max="15158" width="42.28515625" style="2" bestFit="1" customWidth="1"/>
    <col min="15159" max="15159" width="37.140625" style="2" bestFit="1" customWidth="1"/>
    <col min="15160" max="15160" width="44.85546875" style="2" bestFit="1" customWidth="1"/>
    <col min="15161" max="15161" width="33.42578125" style="2" customWidth="1"/>
    <col min="15162" max="15162" width="38.140625" style="2" customWidth="1"/>
    <col min="15163" max="15163" width="37.140625" style="2" customWidth="1"/>
    <col min="15164" max="15164" width="43.5703125" style="2" customWidth="1"/>
    <col min="15165" max="15165" width="44.5703125" style="2" customWidth="1"/>
    <col min="15166" max="15166" width="47.42578125" style="2" customWidth="1"/>
    <col min="15167" max="15167" width="37.5703125" style="2" customWidth="1"/>
    <col min="15168" max="15168" width="42.5703125" style="2" customWidth="1"/>
    <col min="15169" max="15169" width="30.140625" style="2" customWidth="1"/>
    <col min="15170" max="15170" width="27.42578125" style="2" customWidth="1"/>
    <col min="15171" max="15171" width="40" style="2" customWidth="1"/>
    <col min="15172" max="15172" width="39" style="2" customWidth="1"/>
    <col min="15173" max="15173" width="34" style="2" customWidth="1"/>
    <col min="15174" max="15174" width="21.140625" style="2" customWidth="1"/>
    <col min="15175" max="15175" width="93.28515625" style="2" customWidth="1"/>
    <col min="15176" max="15176" width="63.42578125" style="2" customWidth="1"/>
    <col min="15177" max="15177" width="33.85546875" style="2" customWidth="1"/>
    <col min="15178" max="15178" width="46.42578125" style="2" customWidth="1"/>
    <col min="15179" max="15179" width="35" style="2" customWidth="1"/>
    <col min="15180" max="15180" width="48.7109375" style="2" customWidth="1"/>
    <col min="15181" max="15181" width="84.7109375" style="2" customWidth="1"/>
    <col min="15182" max="15182" width="99.5703125" style="2" customWidth="1"/>
    <col min="15183" max="15183" width="73" style="2" customWidth="1"/>
    <col min="15184" max="15184" width="147.28515625" style="2" customWidth="1"/>
    <col min="15185" max="15361" width="9.140625" style="2"/>
    <col min="15362" max="15362" width="10.85546875" style="2" bestFit="1" customWidth="1"/>
    <col min="15363" max="15363" width="9.140625" style="2"/>
    <col min="15364" max="15364" width="56.5703125" style="2" customWidth="1"/>
    <col min="15365" max="15365" width="31.42578125" style="2" customWidth="1"/>
    <col min="15366" max="15366" width="58.140625" style="2" customWidth="1"/>
    <col min="15367" max="15367" width="45.85546875" style="2" customWidth="1"/>
    <col min="15368" max="15368" width="53.28515625" style="2" customWidth="1"/>
    <col min="15369" max="15369" width="27.28515625" style="2" customWidth="1"/>
    <col min="15370" max="15370" width="29.140625" style="2" customWidth="1"/>
    <col min="15371" max="15371" width="76.7109375" style="2" customWidth="1"/>
    <col min="15372" max="15372" width="36.140625" style="2" customWidth="1"/>
    <col min="15373" max="15373" width="51" style="2" customWidth="1"/>
    <col min="15374" max="15374" width="43.42578125" style="2" customWidth="1"/>
    <col min="15375" max="15375" width="26.28515625" style="2" customWidth="1"/>
    <col min="15376" max="15376" width="30.140625" style="2" customWidth="1"/>
    <col min="15377" max="15377" width="41.5703125" style="2" customWidth="1"/>
    <col min="15378" max="15378" width="33" style="2" customWidth="1"/>
    <col min="15379" max="15387" width="9.140625" style="2"/>
    <col min="15388" max="15388" width="20.140625" style="2" customWidth="1"/>
    <col min="15389" max="15400" width="9.140625" style="2"/>
    <col min="15401" max="15401" width="18.42578125" style="2" customWidth="1"/>
    <col min="15402" max="15402" width="9.140625" style="2"/>
    <col min="15403" max="15403" width="10" style="2" customWidth="1"/>
    <col min="15404" max="15404" width="9.140625" style="2"/>
    <col min="15405" max="15405" width="30.28515625" style="2" customWidth="1"/>
    <col min="15406" max="15406" width="9.140625" style="2" customWidth="1"/>
    <col min="15407" max="15407" width="9.140625" style="2"/>
    <col min="15408" max="15408" width="22.140625" style="2" customWidth="1"/>
    <col min="15409" max="15409" width="63.28515625" style="2" bestFit="1" customWidth="1"/>
    <col min="15410" max="15410" width="53.85546875" style="2" bestFit="1" customWidth="1"/>
    <col min="15411" max="15411" width="49.28515625" style="2" bestFit="1" customWidth="1"/>
    <col min="15412" max="15412" width="55.42578125" style="2" bestFit="1" customWidth="1"/>
    <col min="15413" max="15413" width="60.28515625" style="2" bestFit="1" customWidth="1"/>
    <col min="15414" max="15414" width="42.28515625" style="2" bestFit="1" customWidth="1"/>
    <col min="15415" max="15415" width="37.140625" style="2" bestFit="1" customWidth="1"/>
    <col min="15416" max="15416" width="44.85546875" style="2" bestFit="1" customWidth="1"/>
    <col min="15417" max="15417" width="33.42578125" style="2" customWidth="1"/>
    <col min="15418" max="15418" width="38.140625" style="2" customWidth="1"/>
    <col min="15419" max="15419" width="37.140625" style="2" customWidth="1"/>
    <col min="15420" max="15420" width="43.5703125" style="2" customWidth="1"/>
    <col min="15421" max="15421" width="44.5703125" style="2" customWidth="1"/>
    <col min="15422" max="15422" width="47.42578125" style="2" customWidth="1"/>
    <col min="15423" max="15423" width="37.5703125" style="2" customWidth="1"/>
    <col min="15424" max="15424" width="42.5703125" style="2" customWidth="1"/>
    <col min="15425" max="15425" width="30.140625" style="2" customWidth="1"/>
    <col min="15426" max="15426" width="27.42578125" style="2" customWidth="1"/>
    <col min="15427" max="15427" width="40" style="2" customWidth="1"/>
    <col min="15428" max="15428" width="39" style="2" customWidth="1"/>
    <col min="15429" max="15429" width="34" style="2" customWidth="1"/>
    <col min="15430" max="15430" width="21.140625" style="2" customWidth="1"/>
    <col min="15431" max="15431" width="93.28515625" style="2" customWidth="1"/>
    <col min="15432" max="15432" width="63.42578125" style="2" customWidth="1"/>
    <col min="15433" max="15433" width="33.85546875" style="2" customWidth="1"/>
    <col min="15434" max="15434" width="46.42578125" style="2" customWidth="1"/>
    <col min="15435" max="15435" width="35" style="2" customWidth="1"/>
    <col min="15436" max="15436" width="48.7109375" style="2" customWidth="1"/>
    <col min="15437" max="15437" width="84.7109375" style="2" customWidth="1"/>
    <col min="15438" max="15438" width="99.5703125" style="2" customWidth="1"/>
    <col min="15439" max="15439" width="73" style="2" customWidth="1"/>
    <col min="15440" max="15440" width="147.28515625" style="2" customWidth="1"/>
    <col min="15441" max="15617" width="9.140625" style="2"/>
    <col min="15618" max="15618" width="10.85546875" style="2" bestFit="1" customWidth="1"/>
    <col min="15619" max="15619" width="9.140625" style="2"/>
    <col min="15620" max="15620" width="56.5703125" style="2" customWidth="1"/>
    <col min="15621" max="15621" width="31.42578125" style="2" customWidth="1"/>
    <col min="15622" max="15622" width="58.140625" style="2" customWidth="1"/>
    <col min="15623" max="15623" width="45.85546875" style="2" customWidth="1"/>
    <col min="15624" max="15624" width="53.28515625" style="2" customWidth="1"/>
    <col min="15625" max="15625" width="27.28515625" style="2" customWidth="1"/>
    <col min="15626" max="15626" width="29.140625" style="2" customWidth="1"/>
    <col min="15627" max="15627" width="76.7109375" style="2" customWidth="1"/>
    <col min="15628" max="15628" width="36.140625" style="2" customWidth="1"/>
    <col min="15629" max="15629" width="51" style="2" customWidth="1"/>
    <col min="15630" max="15630" width="43.42578125" style="2" customWidth="1"/>
    <col min="15631" max="15631" width="26.28515625" style="2" customWidth="1"/>
    <col min="15632" max="15632" width="30.140625" style="2" customWidth="1"/>
    <col min="15633" max="15633" width="41.5703125" style="2" customWidth="1"/>
    <col min="15634" max="15634" width="33" style="2" customWidth="1"/>
    <col min="15635" max="15643" width="9.140625" style="2"/>
    <col min="15644" max="15644" width="20.140625" style="2" customWidth="1"/>
    <col min="15645" max="15656" width="9.140625" style="2"/>
    <col min="15657" max="15657" width="18.42578125" style="2" customWidth="1"/>
    <col min="15658" max="15658" width="9.140625" style="2"/>
    <col min="15659" max="15659" width="10" style="2" customWidth="1"/>
    <col min="15660" max="15660" width="9.140625" style="2"/>
    <col min="15661" max="15661" width="30.28515625" style="2" customWidth="1"/>
    <col min="15662" max="15662" width="9.140625" style="2" customWidth="1"/>
    <col min="15663" max="15663" width="9.140625" style="2"/>
    <col min="15664" max="15664" width="22.140625" style="2" customWidth="1"/>
    <col min="15665" max="15665" width="63.28515625" style="2" bestFit="1" customWidth="1"/>
    <col min="15666" max="15666" width="53.85546875" style="2" bestFit="1" customWidth="1"/>
    <col min="15667" max="15667" width="49.28515625" style="2" bestFit="1" customWidth="1"/>
    <col min="15668" max="15668" width="55.42578125" style="2" bestFit="1" customWidth="1"/>
    <col min="15669" max="15669" width="60.28515625" style="2" bestFit="1" customWidth="1"/>
    <col min="15670" max="15670" width="42.28515625" style="2" bestFit="1" customWidth="1"/>
    <col min="15671" max="15671" width="37.140625" style="2" bestFit="1" customWidth="1"/>
    <col min="15672" max="15672" width="44.85546875" style="2" bestFit="1" customWidth="1"/>
    <col min="15673" max="15673" width="33.42578125" style="2" customWidth="1"/>
    <col min="15674" max="15674" width="38.140625" style="2" customWidth="1"/>
    <col min="15675" max="15675" width="37.140625" style="2" customWidth="1"/>
    <col min="15676" max="15676" width="43.5703125" style="2" customWidth="1"/>
    <col min="15677" max="15677" width="44.5703125" style="2" customWidth="1"/>
    <col min="15678" max="15678" width="47.42578125" style="2" customWidth="1"/>
    <col min="15679" max="15679" width="37.5703125" style="2" customWidth="1"/>
    <col min="15680" max="15680" width="42.5703125" style="2" customWidth="1"/>
    <col min="15681" max="15681" width="30.140625" style="2" customWidth="1"/>
    <col min="15682" max="15682" width="27.42578125" style="2" customWidth="1"/>
    <col min="15683" max="15683" width="40" style="2" customWidth="1"/>
    <col min="15684" max="15684" width="39" style="2" customWidth="1"/>
    <col min="15685" max="15685" width="34" style="2" customWidth="1"/>
    <col min="15686" max="15686" width="21.140625" style="2" customWidth="1"/>
    <col min="15687" max="15687" width="93.28515625" style="2" customWidth="1"/>
    <col min="15688" max="15688" width="63.42578125" style="2" customWidth="1"/>
    <col min="15689" max="15689" width="33.85546875" style="2" customWidth="1"/>
    <col min="15690" max="15690" width="46.42578125" style="2" customWidth="1"/>
    <col min="15691" max="15691" width="35" style="2" customWidth="1"/>
    <col min="15692" max="15692" width="48.7109375" style="2" customWidth="1"/>
    <col min="15693" max="15693" width="84.7109375" style="2" customWidth="1"/>
    <col min="15694" max="15694" width="99.5703125" style="2" customWidth="1"/>
    <col min="15695" max="15695" width="73" style="2" customWidth="1"/>
    <col min="15696" max="15696" width="147.28515625" style="2" customWidth="1"/>
    <col min="15697" max="15873" width="9.140625" style="2"/>
    <col min="15874" max="15874" width="10.85546875" style="2" bestFit="1" customWidth="1"/>
    <col min="15875" max="15875" width="9.140625" style="2"/>
    <col min="15876" max="15876" width="56.5703125" style="2" customWidth="1"/>
    <col min="15877" max="15877" width="31.42578125" style="2" customWidth="1"/>
    <col min="15878" max="15878" width="58.140625" style="2" customWidth="1"/>
    <col min="15879" max="15879" width="45.85546875" style="2" customWidth="1"/>
    <col min="15880" max="15880" width="53.28515625" style="2" customWidth="1"/>
    <col min="15881" max="15881" width="27.28515625" style="2" customWidth="1"/>
    <col min="15882" max="15882" width="29.140625" style="2" customWidth="1"/>
    <col min="15883" max="15883" width="76.7109375" style="2" customWidth="1"/>
    <col min="15884" max="15884" width="36.140625" style="2" customWidth="1"/>
    <col min="15885" max="15885" width="51" style="2" customWidth="1"/>
    <col min="15886" max="15886" width="43.42578125" style="2" customWidth="1"/>
    <col min="15887" max="15887" width="26.28515625" style="2" customWidth="1"/>
    <col min="15888" max="15888" width="30.140625" style="2" customWidth="1"/>
    <col min="15889" max="15889" width="41.5703125" style="2" customWidth="1"/>
    <col min="15890" max="15890" width="33" style="2" customWidth="1"/>
    <col min="15891" max="15899" width="9.140625" style="2"/>
    <col min="15900" max="15900" width="20.140625" style="2" customWidth="1"/>
    <col min="15901" max="15912" width="9.140625" style="2"/>
    <col min="15913" max="15913" width="18.42578125" style="2" customWidth="1"/>
    <col min="15914" max="15914" width="9.140625" style="2"/>
    <col min="15915" max="15915" width="10" style="2" customWidth="1"/>
    <col min="15916" max="15916" width="9.140625" style="2"/>
    <col min="15917" max="15917" width="30.28515625" style="2" customWidth="1"/>
    <col min="15918" max="15918" width="9.140625" style="2" customWidth="1"/>
    <col min="15919" max="15919" width="9.140625" style="2"/>
    <col min="15920" max="15920" width="22.140625" style="2" customWidth="1"/>
    <col min="15921" max="15921" width="63.28515625" style="2" bestFit="1" customWidth="1"/>
    <col min="15922" max="15922" width="53.85546875" style="2" bestFit="1" customWidth="1"/>
    <col min="15923" max="15923" width="49.28515625" style="2" bestFit="1" customWidth="1"/>
    <col min="15924" max="15924" width="55.42578125" style="2" bestFit="1" customWidth="1"/>
    <col min="15925" max="15925" width="60.28515625" style="2" bestFit="1" customWidth="1"/>
    <col min="15926" max="15926" width="42.28515625" style="2" bestFit="1" customWidth="1"/>
    <col min="15927" max="15927" width="37.140625" style="2" bestFit="1" customWidth="1"/>
    <col min="15928" max="15928" width="44.85546875" style="2" bestFit="1" customWidth="1"/>
    <col min="15929" max="15929" width="33.42578125" style="2" customWidth="1"/>
    <col min="15930" max="15930" width="38.140625" style="2" customWidth="1"/>
    <col min="15931" max="15931" width="37.140625" style="2" customWidth="1"/>
    <col min="15932" max="15932" width="43.5703125" style="2" customWidth="1"/>
    <col min="15933" max="15933" width="44.5703125" style="2" customWidth="1"/>
    <col min="15934" max="15934" width="47.42578125" style="2" customWidth="1"/>
    <col min="15935" max="15935" width="37.5703125" style="2" customWidth="1"/>
    <col min="15936" max="15936" width="42.5703125" style="2" customWidth="1"/>
    <col min="15937" max="15937" width="30.140625" style="2" customWidth="1"/>
    <col min="15938" max="15938" width="27.42578125" style="2" customWidth="1"/>
    <col min="15939" max="15939" width="40" style="2" customWidth="1"/>
    <col min="15940" max="15940" width="39" style="2" customWidth="1"/>
    <col min="15941" max="15941" width="34" style="2" customWidth="1"/>
    <col min="15942" max="15942" width="21.140625" style="2" customWidth="1"/>
    <col min="15943" max="15943" width="93.28515625" style="2" customWidth="1"/>
    <col min="15944" max="15944" width="63.42578125" style="2" customWidth="1"/>
    <col min="15945" max="15945" width="33.85546875" style="2" customWidth="1"/>
    <col min="15946" max="15946" width="46.42578125" style="2" customWidth="1"/>
    <col min="15947" max="15947" width="35" style="2" customWidth="1"/>
    <col min="15948" max="15948" width="48.7109375" style="2" customWidth="1"/>
    <col min="15949" max="15949" width="84.7109375" style="2" customWidth="1"/>
    <col min="15950" max="15950" width="99.5703125" style="2" customWidth="1"/>
    <col min="15951" max="15951" width="73" style="2" customWidth="1"/>
    <col min="15952" max="15952" width="147.28515625" style="2" customWidth="1"/>
    <col min="15953" max="16129" width="9.140625" style="2"/>
    <col min="16130" max="16130" width="10.85546875" style="2" bestFit="1" customWidth="1"/>
    <col min="16131" max="16131" width="9.140625" style="2"/>
    <col min="16132" max="16132" width="56.5703125" style="2" customWidth="1"/>
    <col min="16133" max="16133" width="31.42578125" style="2" customWidth="1"/>
    <col min="16134" max="16134" width="58.140625" style="2" customWidth="1"/>
    <col min="16135" max="16135" width="45.85546875" style="2" customWidth="1"/>
    <col min="16136" max="16136" width="53.28515625" style="2" customWidth="1"/>
    <col min="16137" max="16137" width="27.28515625" style="2" customWidth="1"/>
    <col min="16138" max="16138" width="29.140625" style="2" customWidth="1"/>
    <col min="16139" max="16139" width="76.7109375" style="2" customWidth="1"/>
    <col min="16140" max="16140" width="36.140625" style="2" customWidth="1"/>
    <col min="16141" max="16141" width="51" style="2" customWidth="1"/>
    <col min="16142" max="16142" width="43.42578125" style="2" customWidth="1"/>
    <col min="16143" max="16143" width="26.28515625" style="2" customWidth="1"/>
    <col min="16144" max="16144" width="30.140625" style="2" customWidth="1"/>
    <col min="16145" max="16145" width="41.5703125" style="2" customWidth="1"/>
    <col min="16146" max="16146" width="33" style="2" customWidth="1"/>
    <col min="16147" max="16155" width="9.140625" style="2"/>
    <col min="16156" max="16156" width="20.140625" style="2" customWidth="1"/>
    <col min="16157" max="16168" width="9.140625" style="2"/>
    <col min="16169" max="16169" width="18.42578125" style="2" customWidth="1"/>
    <col min="16170" max="16170" width="9.140625" style="2"/>
    <col min="16171" max="16171" width="10" style="2" customWidth="1"/>
    <col min="16172" max="16172" width="9.140625" style="2"/>
    <col min="16173" max="16173" width="30.28515625" style="2" customWidth="1"/>
    <col min="16174" max="16174" width="9.140625" style="2" customWidth="1"/>
    <col min="16175" max="16175" width="9.140625" style="2"/>
    <col min="16176" max="16176" width="22.140625" style="2" customWidth="1"/>
    <col min="16177" max="16177" width="63.28515625" style="2" bestFit="1" customWidth="1"/>
    <col min="16178" max="16178" width="53.85546875" style="2" bestFit="1" customWidth="1"/>
    <col min="16179" max="16179" width="49.28515625" style="2" bestFit="1" customWidth="1"/>
    <col min="16180" max="16180" width="55.42578125" style="2" bestFit="1" customWidth="1"/>
    <col min="16181" max="16181" width="60.28515625" style="2" bestFit="1" customWidth="1"/>
    <col min="16182" max="16182" width="42.28515625" style="2" bestFit="1" customWidth="1"/>
    <col min="16183" max="16183" width="37.140625" style="2" bestFit="1" customWidth="1"/>
    <col min="16184" max="16184" width="44.85546875" style="2" bestFit="1" customWidth="1"/>
    <col min="16185" max="16185" width="33.42578125" style="2" customWidth="1"/>
    <col min="16186" max="16186" width="38.140625" style="2" customWidth="1"/>
    <col min="16187" max="16187" width="37.140625" style="2" customWidth="1"/>
    <col min="16188" max="16188" width="43.5703125" style="2" customWidth="1"/>
    <col min="16189" max="16189" width="44.5703125" style="2" customWidth="1"/>
    <col min="16190" max="16190" width="47.42578125" style="2" customWidth="1"/>
    <col min="16191" max="16191" width="37.5703125" style="2" customWidth="1"/>
    <col min="16192" max="16192" width="42.5703125" style="2" customWidth="1"/>
    <col min="16193" max="16193" width="30.140625" style="2" customWidth="1"/>
    <col min="16194" max="16194" width="27.42578125" style="2" customWidth="1"/>
    <col min="16195" max="16195" width="40" style="2" customWidth="1"/>
    <col min="16196" max="16196" width="39" style="2" customWidth="1"/>
    <col min="16197" max="16197" width="34" style="2" customWidth="1"/>
    <col min="16198" max="16198" width="21.140625" style="2" customWidth="1"/>
    <col min="16199" max="16199" width="93.28515625" style="2" customWidth="1"/>
    <col min="16200" max="16200" width="63.42578125" style="2" customWidth="1"/>
    <col min="16201" max="16201" width="33.85546875" style="2" customWidth="1"/>
    <col min="16202" max="16202" width="46.42578125" style="2" customWidth="1"/>
    <col min="16203" max="16203" width="35" style="2" customWidth="1"/>
    <col min="16204" max="16204" width="48.7109375" style="2" customWidth="1"/>
    <col min="16205" max="16205" width="84.7109375" style="2" customWidth="1"/>
    <col min="16206" max="16206" width="99.5703125" style="2" customWidth="1"/>
    <col min="16207" max="16207" width="73" style="2" customWidth="1"/>
    <col min="16208" max="16208" width="147.28515625" style="2" customWidth="1"/>
    <col min="16209" max="16384" width="9.140625" style="2"/>
  </cols>
  <sheetData>
    <row r="1" spans="1:72" s="16" customFormat="1" ht="12.75" customHeight="1">
      <c r="A1" s="16" t="s">
        <v>551</v>
      </c>
    </row>
    <row r="2" spans="1:72" s="16" customFormat="1" ht="12.75" customHeight="1"/>
    <row r="3" spans="1:72" s="16" customFormat="1" ht="12.75" customHeight="1"/>
    <row r="4" spans="1:72" s="16" customFormat="1" ht="12.75" customHeight="1">
      <c r="BP4" s="114" t="s">
        <v>1145</v>
      </c>
      <c r="BQ4" s="186" t="s">
        <v>490</v>
      </c>
      <c r="BR4" s="187" t="s">
        <v>489</v>
      </c>
      <c r="BS4" s="2" t="s">
        <v>825</v>
      </c>
      <c r="BT4" s="2"/>
    </row>
    <row r="5" spans="1:72" s="16" customFormat="1" ht="12.75" customHeight="1">
      <c r="BP5" s="458" t="s">
        <v>488</v>
      </c>
      <c r="BQ5" s="186" t="s">
        <v>488</v>
      </c>
      <c r="BR5" s="188" t="s">
        <v>488</v>
      </c>
      <c r="BS5" s="3" t="s">
        <v>826</v>
      </c>
      <c r="BT5" s="3" t="s">
        <v>827</v>
      </c>
    </row>
    <row r="6" spans="1:72" s="16" customFormat="1" ht="12.75" customHeight="1">
      <c r="BP6" s="458" t="s">
        <v>495</v>
      </c>
      <c r="BQ6" s="186" t="s">
        <v>491</v>
      </c>
      <c r="BR6" s="189">
        <v>2016</v>
      </c>
      <c r="BS6" s="3" t="s">
        <v>828</v>
      </c>
      <c r="BT6" s="3" t="s">
        <v>829</v>
      </c>
    </row>
    <row r="7" spans="1:72" s="16" customFormat="1" ht="12.75" customHeight="1">
      <c r="D7" s="604" t="s">
        <v>384</v>
      </c>
      <c r="E7" s="603"/>
      <c r="F7" s="603"/>
      <c r="G7" s="116" t="s">
        <v>830</v>
      </c>
      <c r="BP7" s="458" t="s">
        <v>1122</v>
      </c>
      <c r="BQ7" s="186" t="s">
        <v>492</v>
      </c>
      <c r="BR7" s="189">
        <v>2017</v>
      </c>
      <c r="BS7" s="3" t="s">
        <v>831</v>
      </c>
      <c r="BT7" s="3" t="s">
        <v>832</v>
      </c>
    </row>
    <row r="8" spans="1:72" s="16" customFormat="1" ht="12.75" customHeight="1">
      <c r="D8" s="605" t="s">
        <v>407</v>
      </c>
      <c r="E8" s="603"/>
      <c r="F8" s="603"/>
      <c r="G8" s="116" t="s">
        <v>547</v>
      </c>
      <c r="BP8" s="458" t="s">
        <v>1123</v>
      </c>
      <c r="BQ8" s="186" t="s">
        <v>493</v>
      </c>
      <c r="BR8" s="189">
        <v>2018</v>
      </c>
      <c r="BS8" s="3" t="s">
        <v>833</v>
      </c>
      <c r="BT8" s="3" t="s">
        <v>834</v>
      </c>
    </row>
    <row r="9" spans="1:72" s="16" customFormat="1" ht="12.75" customHeight="1">
      <c r="D9" s="603" t="s">
        <v>408</v>
      </c>
      <c r="E9" s="603" t="s">
        <v>409</v>
      </c>
      <c r="F9" s="603" t="s">
        <v>409</v>
      </c>
      <c r="G9" s="116" t="s">
        <v>193</v>
      </c>
      <c r="L9" s="190"/>
      <c r="BP9" s="458" t="s">
        <v>1124</v>
      </c>
      <c r="BQ9" s="186" t="s">
        <v>494</v>
      </c>
      <c r="BR9" s="189">
        <v>2019</v>
      </c>
      <c r="BS9" s="3" t="s">
        <v>835</v>
      </c>
      <c r="BT9" s="3" t="s">
        <v>836</v>
      </c>
    </row>
    <row r="10" spans="1:72" s="16" customFormat="1" ht="12.75" customHeight="1">
      <c r="D10" s="603"/>
      <c r="E10" s="603"/>
      <c r="F10" s="603" t="s">
        <v>597</v>
      </c>
      <c r="G10" s="116" t="s">
        <v>194</v>
      </c>
      <c r="H10" s="16" t="s">
        <v>597</v>
      </c>
      <c r="I10" s="16" t="s">
        <v>432</v>
      </c>
      <c r="J10" s="16" t="s">
        <v>396</v>
      </c>
      <c r="BP10" s="458" t="s">
        <v>1150</v>
      </c>
      <c r="BQ10" s="186" t="s">
        <v>495</v>
      </c>
      <c r="BR10" s="189">
        <v>2020</v>
      </c>
      <c r="BS10" s="3" t="s">
        <v>837</v>
      </c>
      <c r="BT10" s="3" t="s">
        <v>838</v>
      </c>
    </row>
    <row r="11" spans="1:72" s="16" customFormat="1" ht="12.75" customHeight="1">
      <c r="D11" s="603"/>
      <c r="E11" s="603"/>
      <c r="F11" s="603" t="s">
        <v>12</v>
      </c>
      <c r="G11" s="17"/>
      <c r="H11" s="16" t="s">
        <v>12</v>
      </c>
      <c r="I11" s="16" t="s">
        <v>396</v>
      </c>
      <c r="J11" s="16" t="s">
        <v>436</v>
      </c>
      <c r="BP11" s="458" t="s">
        <v>496</v>
      </c>
      <c r="BQ11" s="186" t="s">
        <v>496</v>
      </c>
      <c r="BR11" s="189">
        <v>2021</v>
      </c>
      <c r="BS11" s="3" t="s">
        <v>840</v>
      </c>
      <c r="BT11" s="3" t="s">
        <v>841</v>
      </c>
    </row>
    <row r="12" spans="1:72" s="16" customFormat="1" ht="12.75" customHeight="1">
      <c r="D12" s="603"/>
      <c r="E12" s="603"/>
      <c r="F12" s="603" t="s">
        <v>839</v>
      </c>
      <c r="G12" s="17"/>
      <c r="H12" s="16" t="s">
        <v>839</v>
      </c>
      <c r="I12" s="16" t="s">
        <v>212</v>
      </c>
      <c r="J12" s="16" t="s">
        <v>887</v>
      </c>
      <c r="BP12" s="458" t="s">
        <v>1125</v>
      </c>
      <c r="BQ12" s="186" t="s">
        <v>497</v>
      </c>
      <c r="BR12" s="189">
        <v>2022</v>
      </c>
      <c r="BS12" s="3" t="s">
        <v>842</v>
      </c>
      <c r="BT12" s="3" t="s">
        <v>843</v>
      </c>
    </row>
    <row r="13" spans="1:72" s="16" customFormat="1" ht="12.75" customHeight="1">
      <c r="D13" s="603"/>
      <c r="E13" s="603"/>
      <c r="F13" s="603" t="s">
        <v>1172</v>
      </c>
      <c r="G13" s="17"/>
      <c r="H13" s="16" t="s">
        <v>1172</v>
      </c>
      <c r="I13" s="16" t="s">
        <v>436</v>
      </c>
      <c r="J13" s="16" t="s">
        <v>435</v>
      </c>
      <c r="BP13" s="458" t="s">
        <v>498</v>
      </c>
      <c r="BQ13" s="191" t="s">
        <v>844</v>
      </c>
      <c r="BR13" s="189">
        <v>2023</v>
      </c>
      <c r="BS13" s="16" t="s">
        <v>845</v>
      </c>
    </row>
    <row r="14" spans="1:72" s="16" customFormat="1" ht="12.75" customHeight="1">
      <c r="D14" s="603"/>
      <c r="E14" s="603"/>
      <c r="F14" s="603" t="s">
        <v>404</v>
      </c>
      <c r="G14" s="17"/>
      <c r="H14" s="16" t="s">
        <v>404</v>
      </c>
      <c r="I14" s="16" t="s">
        <v>887</v>
      </c>
      <c r="J14" s="16" t="s">
        <v>212</v>
      </c>
      <c r="BP14" s="458" t="s">
        <v>499</v>
      </c>
      <c r="BQ14" s="186" t="s">
        <v>498</v>
      </c>
      <c r="BR14" s="189">
        <v>2024</v>
      </c>
      <c r="BS14" s="16" t="s">
        <v>846</v>
      </c>
    </row>
    <row r="15" spans="1:72" s="16" customFormat="1" ht="12.75" customHeight="1">
      <c r="D15" s="603"/>
      <c r="E15" s="603"/>
      <c r="F15" s="603" t="s">
        <v>402</v>
      </c>
      <c r="G15" s="17"/>
      <c r="H15" s="16" t="s">
        <v>402</v>
      </c>
      <c r="BP15" s="458" t="s">
        <v>1126</v>
      </c>
      <c r="BQ15" s="186" t="s">
        <v>499</v>
      </c>
      <c r="BR15" s="189">
        <v>2025</v>
      </c>
      <c r="BS15" s="2" t="s">
        <v>485</v>
      </c>
      <c r="BT15" s="2"/>
    </row>
    <row r="16" spans="1:72" s="16" customFormat="1" ht="12.75" customHeight="1">
      <c r="D16" s="603"/>
      <c r="E16" s="603"/>
      <c r="F16" s="603" t="s">
        <v>174</v>
      </c>
      <c r="G16" s="17"/>
      <c r="H16" s="16" t="s">
        <v>174</v>
      </c>
      <c r="BP16" s="458" t="s">
        <v>1127</v>
      </c>
      <c r="BQ16" s="186" t="s">
        <v>500</v>
      </c>
      <c r="BR16" s="189">
        <v>2026</v>
      </c>
      <c r="BS16" s="2" t="s">
        <v>484</v>
      </c>
      <c r="BT16" s="2"/>
    </row>
    <row r="17" spans="2:80" s="16" customFormat="1" ht="12.75" customHeight="1">
      <c r="D17" s="603"/>
      <c r="E17" s="603"/>
      <c r="F17" s="603" t="s">
        <v>212</v>
      </c>
      <c r="G17" s="17"/>
      <c r="H17" s="16" t="s">
        <v>212</v>
      </c>
      <c r="BP17" s="458" t="s">
        <v>1128</v>
      </c>
      <c r="BQ17" s="186" t="s">
        <v>501</v>
      </c>
      <c r="BR17" s="457"/>
      <c r="BS17" s="2" t="s">
        <v>847</v>
      </c>
      <c r="BT17" s="134" t="s">
        <v>848</v>
      </c>
      <c r="BU17" s="134" t="s">
        <v>848</v>
      </c>
      <c r="BV17" s="134" t="s">
        <v>849</v>
      </c>
      <c r="BW17" s="134" t="s">
        <v>850</v>
      </c>
      <c r="BX17" s="134" t="s">
        <v>851</v>
      </c>
      <c r="BY17" s="134" t="s">
        <v>852</v>
      </c>
      <c r="BZ17" s="134" t="s">
        <v>853</v>
      </c>
      <c r="CA17" s="134" t="s">
        <v>854</v>
      </c>
      <c r="CB17" s="134" t="s">
        <v>855</v>
      </c>
    </row>
    <row r="18" spans="2:80" s="16" customFormat="1" ht="12.75" customHeight="1">
      <c r="D18" s="603"/>
      <c r="E18" s="603"/>
      <c r="F18" s="603"/>
      <c r="G18" s="17"/>
      <c r="BP18" s="458" t="s">
        <v>500</v>
      </c>
      <c r="BQ18" s="192" t="s">
        <v>336</v>
      </c>
      <c r="BR18" s="457"/>
      <c r="BS18" s="2" t="s">
        <v>856</v>
      </c>
      <c r="BT18" s="134" t="s">
        <v>849</v>
      </c>
      <c r="BU18" s="134" t="s">
        <v>857</v>
      </c>
      <c r="BV18" s="134" t="s">
        <v>858</v>
      </c>
      <c r="BW18" s="134" t="s">
        <v>859</v>
      </c>
      <c r="BX18" s="134" t="s">
        <v>860</v>
      </c>
      <c r="BY18" s="134" t="s">
        <v>861</v>
      </c>
      <c r="BZ18" s="134" t="s">
        <v>862</v>
      </c>
      <c r="CA18" s="134" t="s">
        <v>863</v>
      </c>
      <c r="CB18" s="134" t="s">
        <v>864</v>
      </c>
    </row>
    <row r="19" spans="2:80" s="16" customFormat="1" ht="12.75" customHeight="1">
      <c r="D19" s="603"/>
      <c r="E19" s="603"/>
      <c r="F19" s="603"/>
      <c r="G19" s="17"/>
      <c r="BP19" s="458" t="s">
        <v>1129</v>
      </c>
      <c r="BQ19" s="193" t="s">
        <v>502</v>
      </c>
      <c r="BR19" s="457"/>
      <c r="BS19" s="2" t="s">
        <v>865</v>
      </c>
      <c r="BT19" s="134" t="s">
        <v>850</v>
      </c>
      <c r="BU19" s="134" t="s">
        <v>866</v>
      </c>
      <c r="BV19" s="194"/>
      <c r="BW19" s="134" t="s">
        <v>867</v>
      </c>
      <c r="BX19" s="134" t="s">
        <v>868</v>
      </c>
      <c r="BY19" s="134" t="s">
        <v>869</v>
      </c>
      <c r="BZ19" s="134" t="s">
        <v>870</v>
      </c>
      <c r="CB19" s="134" t="s">
        <v>871</v>
      </c>
    </row>
    <row r="20" spans="2:80" s="16" customFormat="1" ht="12.75" customHeight="1">
      <c r="BP20" s="458" t="s">
        <v>501</v>
      </c>
      <c r="BQ20" s="193" t="s">
        <v>291</v>
      </c>
      <c r="BR20" s="457"/>
      <c r="BS20" s="2" t="s">
        <v>872</v>
      </c>
      <c r="BT20" s="134" t="s">
        <v>851</v>
      </c>
      <c r="BY20" s="134" t="s">
        <v>873</v>
      </c>
    </row>
    <row r="21" spans="2:80" s="16" customFormat="1" ht="12.75" customHeight="1">
      <c r="D21" s="110" t="s">
        <v>368</v>
      </c>
      <c r="E21" s="110"/>
      <c r="F21" s="110"/>
      <c r="G21" s="111"/>
      <c r="H21" s="111"/>
      <c r="I21" s="111"/>
      <c r="J21" s="112"/>
      <c r="K21" s="4"/>
      <c r="L21" s="4"/>
      <c r="BP21" s="459" t="s">
        <v>336</v>
      </c>
      <c r="BQ21" s="193" t="s">
        <v>503</v>
      </c>
      <c r="BR21" s="457"/>
      <c r="BS21" s="2" t="s">
        <v>874</v>
      </c>
      <c r="BT21" s="134" t="s">
        <v>852</v>
      </c>
      <c r="BY21" s="134" t="s">
        <v>875</v>
      </c>
    </row>
    <row r="22" spans="2:80" s="16" customFormat="1" ht="12.75" customHeight="1">
      <c r="D22" s="113" t="s">
        <v>369</v>
      </c>
      <c r="E22" s="111"/>
      <c r="F22" s="111"/>
      <c r="G22" s="110"/>
      <c r="H22" s="111"/>
      <c r="I22" s="110"/>
      <c r="J22" s="112"/>
      <c r="K22" s="4"/>
      <c r="L22" s="4"/>
      <c r="BP22" s="460" t="s">
        <v>502</v>
      </c>
      <c r="BQ22" s="193" t="s">
        <v>504</v>
      </c>
      <c r="BR22" s="457"/>
      <c r="BS22" s="2" t="s">
        <v>876</v>
      </c>
      <c r="BT22" s="134" t="s">
        <v>853</v>
      </c>
    </row>
    <row r="23" spans="2:80" s="16" customFormat="1" ht="12.75" customHeight="1">
      <c r="D23" s="195" t="s">
        <v>1254</v>
      </c>
      <c r="E23" s="196" t="s">
        <v>394</v>
      </c>
      <c r="F23" s="196" t="s">
        <v>394</v>
      </c>
      <c r="G23" s="128" t="s">
        <v>437</v>
      </c>
      <c r="H23" s="196" t="s">
        <v>439</v>
      </c>
      <c r="I23" s="128" t="s">
        <v>440</v>
      </c>
      <c r="J23" s="196" t="s">
        <v>395</v>
      </c>
      <c r="K23" s="197"/>
      <c r="L23" s="197"/>
      <c r="BP23" s="460" t="s">
        <v>291</v>
      </c>
      <c r="BQ23" s="193" t="s">
        <v>505</v>
      </c>
      <c r="BR23" s="457"/>
      <c r="BS23" s="2" t="s">
        <v>877</v>
      </c>
      <c r="BT23" s="134" t="s">
        <v>854</v>
      </c>
    </row>
    <row r="24" spans="2:80" s="16" customFormat="1" ht="12.75" customHeight="1">
      <c r="D24" s="128" t="s">
        <v>1087</v>
      </c>
      <c r="E24" s="128" t="s">
        <v>437</v>
      </c>
      <c r="F24" s="199" t="s">
        <v>396</v>
      </c>
      <c r="G24" s="128" t="s">
        <v>396</v>
      </c>
      <c r="H24" s="770" t="s">
        <v>396</v>
      </c>
      <c r="I24" s="128" t="s">
        <v>193</v>
      </c>
      <c r="J24" s="196" t="s">
        <v>399</v>
      </c>
      <c r="K24" s="197"/>
      <c r="L24" s="197"/>
      <c r="BP24" s="460" t="s">
        <v>503</v>
      </c>
      <c r="BQ24" s="193" t="s">
        <v>506</v>
      </c>
      <c r="BR24" s="457"/>
      <c r="BS24" s="2" t="s">
        <v>878</v>
      </c>
      <c r="BT24" s="134" t="s">
        <v>855</v>
      </c>
    </row>
    <row r="25" spans="2:80" s="16" customFormat="1" ht="12.75" customHeight="1">
      <c r="D25" s="200" t="s">
        <v>879</v>
      </c>
      <c r="E25" s="201" t="s">
        <v>439</v>
      </c>
      <c r="F25" s="196" t="s">
        <v>1264</v>
      </c>
      <c r="G25" s="128" t="s">
        <v>435</v>
      </c>
      <c r="H25" s="770" t="s">
        <v>1267</v>
      </c>
      <c r="I25" s="128" t="s">
        <v>441</v>
      </c>
      <c r="J25" s="196" t="s">
        <v>403</v>
      </c>
      <c r="K25" s="197"/>
      <c r="L25" s="197"/>
      <c r="BP25" s="460" t="s">
        <v>1130</v>
      </c>
      <c r="BQ25" s="186" t="s">
        <v>507</v>
      </c>
      <c r="BR25" s="198"/>
    </row>
    <row r="26" spans="2:80" s="16" customFormat="1" ht="12.75" customHeight="1">
      <c r="D26" s="128" t="s">
        <v>880</v>
      </c>
      <c r="E26" s="128" t="s">
        <v>440</v>
      </c>
      <c r="F26" s="196" t="s">
        <v>1167</v>
      </c>
      <c r="G26" s="128"/>
      <c r="H26" s="771" t="s">
        <v>1268</v>
      </c>
      <c r="I26" s="128"/>
      <c r="J26" s="196" t="s">
        <v>1256</v>
      </c>
      <c r="K26" s="197"/>
      <c r="L26" s="197"/>
      <c r="BP26" s="460" t="s">
        <v>504</v>
      </c>
      <c r="BQ26" s="186" t="s">
        <v>508</v>
      </c>
      <c r="BR26" s="198"/>
      <c r="BS26" s="2" t="s">
        <v>881</v>
      </c>
    </row>
    <row r="27" spans="2:80" s="16" customFormat="1" ht="12.75" customHeight="1">
      <c r="D27" s="200" t="s">
        <v>882</v>
      </c>
      <c r="E27" s="196" t="s">
        <v>395</v>
      </c>
      <c r="F27" s="196" t="s">
        <v>438</v>
      </c>
      <c r="G27" s="128"/>
      <c r="H27" s="771" t="s">
        <v>1269</v>
      </c>
      <c r="I27" s="128"/>
      <c r="J27" s="196" t="s">
        <v>1086</v>
      </c>
      <c r="K27" s="197"/>
      <c r="L27" s="197"/>
      <c r="BP27" s="460" t="s">
        <v>505</v>
      </c>
      <c r="BQ27" s="186" t="s">
        <v>509</v>
      </c>
      <c r="BR27"/>
      <c r="BS27" s="2" t="s">
        <v>455</v>
      </c>
      <c r="BT27" s="2" t="s">
        <v>455</v>
      </c>
      <c r="BU27" s="16" t="s">
        <v>455</v>
      </c>
    </row>
    <row r="28" spans="2:80" s="16" customFormat="1" ht="12.75" customHeight="1">
      <c r="D28" s="195"/>
      <c r="E28" s="196"/>
      <c r="F28" s="196"/>
      <c r="G28" s="128"/>
      <c r="H28" s="122" t="s">
        <v>404</v>
      </c>
      <c r="I28" s="128"/>
      <c r="J28" s="122" t="s">
        <v>1170</v>
      </c>
      <c r="L28" s="197"/>
      <c r="BP28" s="460" t="s">
        <v>506</v>
      </c>
      <c r="BQ28" s="191" t="s">
        <v>883</v>
      </c>
      <c r="BR28"/>
      <c r="BS28" s="2" t="s">
        <v>456</v>
      </c>
      <c r="BT28" s="2" t="s">
        <v>456</v>
      </c>
      <c r="BU28" s="202" t="s">
        <v>223</v>
      </c>
      <c r="BV28" s="16" t="s">
        <v>456</v>
      </c>
      <c r="BW28" s="3" t="s">
        <v>457</v>
      </c>
      <c r="BX28" s="16" t="s">
        <v>458</v>
      </c>
      <c r="BY28" s="16" t="s">
        <v>459</v>
      </c>
    </row>
    <row r="29" spans="2:80" s="3" customFormat="1" ht="12.75" customHeight="1">
      <c r="B29" s="9"/>
      <c r="D29" s="195"/>
      <c r="E29" s="196"/>
      <c r="F29" s="122"/>
      <c r="G29" s="129"/>
      <c r="H29" s="122" t="s">
        <v>1257</v>
      </c>
      <c r="I29" s="129"/>
      <c r="J29" s="122" t="s">
        <v>398</v>
      </c>
      <c r="K29" s="197"/>
      <c r="L29" s="15"/>
      <c r="BP29" s="458" t="s">
        <v>507</v>
      </c>
      <c r="BQ29" s="203" t="s">
        <v>452</v>
      </c>
      <c r="BR29"/>
      <c r="BS29" s="3" t="s">
        <v>457</v>
      </c>
      <c r="BT29" s="3" t="s">
        <v>457</v>
      </c>
      <c r="BU29" s="202" t="s">
        <v>460</v>
      </c>
      <c r="BV29" s="204" t="s">
        <v>223</v>
      </c>
      <c r="BW29" s="204" t="s">
        <v>223</v>
      </c>
      <c r="BX29" s="204" t="s">
        <v>223</v>
      </c>
      <c r="BY29" s="204" t="s">
        <v>223</v>
      </c>
    </row>
    <row r="30" spans="2:80" s="3" customFormat="1" ht="12.75" customHeight="1">
      <c r="B30" s="9"/>
      <c r="D30" s="122"/>
      <c r="E30" s="122"/>
      <c r="F30" s="122"/>
      <c r="G30" s="129"/>
      <c r="H30" s="122"/>
      <c r="I30" s="129"/>
      <c r="J30" s="122" t="s">
        <v>435</v>
      </c>
      <c r="K30" s="15"/>
      <c r="L30" s="15"/>
      <c r="BP30" s="458" t="s">
        <v>508</v>
      </c>
      <c r="BQ30" s="16" t="s">
        <v>453</v>
      </c>
      <c r="BR30"/>
      <c r="BS30" s="3" t="s">
        <v>458</v>
      </c>
      <c r="BT30" s="3" t="s">
        <v>458</v>
      </c>
      <c r="BU30" s="202" t="s">
        <v>461</v>
      </c>
      <c r="BV30" s="204" t="s">
        <v>460</v>
      </c>
      <c r="BW30" s="204" t="s">
        <v>460</v>
      </c>
      <c r="BX30" s="204" t="s">
        <v>460</v>
      </c>
      <c r="BY30" s="204" t="s">
        <v>460</v>
      </c>
    </row>
    <row r="31" spans="2:80" s="3" customFormat="1" ht="12.75" customHeight="1">
      <c r="B31" s="9"/>
      <c r="D31" s="122"/>
      <c r="E31" s="122"/>
      <c r="F31" s="122"/>
      <c r="G31" s="129"/>
      <c r="H31" s="122"/>
      <c r="I31" s="129"/>
      <c r="J31" s="122" t="s">
        <v>212</v>
      </c>
      <c r="K31" s="15"/>
      <c r="L31" s="15"/>
      <c r="BP31" s="458" t="s">
        <v>509</v>
      </c>
      <c r="BQ31" s="186" t="s">
        <v>510</v>
      </c>
      <c r="BR31"/>
      <c r="BS31" s="3" t="s">
        <v>459</v>
      </c>
      <c r="BT31" s="3" t="s">
        <v>459</v>
      </c>
      <c r="BU31" s="202" t="s">
        <v>466</v>
      </c>
      <c r="BV31" s="204" t="s">
        <v>461</v>
      </c>
      <c r="BW31" s="204" t="s">
        <v>461</v>
      </c>
      <c r="BX31" s="204" t="s">
        <v>461</v>
      </c>
      <c r="BY31" s="204" t="s">
        <v>461</v>
      </c>
    </row>
    <row r="32" spans="2:80" s="3" customFormat="1" ht="12.75" customHeight="1">
      <c r="B32" s="9"/>
      <c r="D32" s="122"/>
      <c r="E32" s="122"/>
      <c r="F32" s="122"/>
      <c r="G32" s="122"/>
      <c r="H32" s="122"/>
      <c r="I32" s="122"/>
      <c r="J32" s="122"/>
      <c r="K32" s="15"/>
      <c r="L32" s="15"/>
      <c r="BP32" s="461" t="s">
        <v>883</v>
      </c>
      <c r="BQ32" s="186" t="s">
        <v>511</v>
      </c>
      <c r="BR32"/>
      <c r="BU32" s="202" t="s">
        <v>471</v>
      </c>
      <c r="BV32" s="204" t="s">
        <v>466</v>
      </c>
      <c r="BW32" s="204" t="s">
        <v>463</v>
      </c>
      <c r="BX32" s="204" t="s">
        <v>476</v>
      </c>
      <c r="BY32" s="204" t="s">
        <v>476</v>
      </c>
    </row>
    <row r="33" spans="1:77" s="3" customFormat="1" ht="12.75" customHeight="1">
      <c r="BP33" s="461" t="s">
        <v>452</v>
      </c>
      <c r="BQ33" s="186" t="s">
        <v>512</v>
      </c>
      <c r="BR33"/>
      <c r="BU33" s="202" t="s">
        <v>475</v>
      </c>
      <c r="BV33" s="204" t="s">
        <v>471</v>
      </c>
      <c r="BW33" s="204" t="s">
        <v>468</v>
      </c>
      <c r="BX33" s="204" t="s">
        <v>464</v>
      </c>
      <c r="BY33" s="204" t="s">
        <v>465</v>
      </c>
    </row>
    <row r="34" spans="1:77" s="3" customFormat="1" ht="12.75" customHeight="1">
      <c r="R34"/>
      <c r="BP34" s="462" t="s">
        <v>453</v>
      </c>
      <c r="BQ34" s="186" t="s">
        <v>513</v>
      </c>
      <c r="BR34"/>
      <c r="BU34" s="202" t="s">
        <v>462</v>
      </c>
      <c r="BV34" s="204" t="s">
        <v>475</v>
      </c>
      <c r="BW34" s="204" t="s">
        <v>472</v>
      </c>
      <c r="BX34" s="204" t="s">
        <v>469</v>
      </c>
      <c r="BY34" s="204" t="s">
        <v>470</v>
      </c>
    </row>
    <row r="35" spans="1:77" s="3" customFormat="1" ht="12.75" customHeight="1">
      <c r="R35"/>
      <c r="AW35" s="15"/>
      <c r="AX35" s="15"/>
      <c r="AY35" s="15"/>
      <c r="AZ35" s="15"/>
      <c r="BA35" s="15"/>
      <c r="BB35" s="15"/>
      <c r="BP35" s="463" t="s">
        <v>1131</v>
      </c>
      <c r="BQ35" s="16" t="s">
        <v>514</v>
      </c>
      <c r="BR35"/>
      <c r="BV35" s="204" t="s">
        <v>659</v>
      </c>
      <c r="BW35" s="204" t="s">
        <v>591</v>
      </c>
      <c r="BX35" s="204" t="s">
        <v>473</v>
      </c>
      <c r="BY35" s="204" t="s">
        <v>474</v>
      </c>
    </row>
    <row r="36" spans="1:77" ht="12.75" customHeight="1">
      <c r="A36" s="3"/>
      <c r="D36" s="29" t="s">
        <v>219</v>
      </c>
      <c r="E36" s="30"/>
      <c r="F36" s="30"/>
      <c r="G36" s="29"/>
      <c r="H36" s="30"/>
      <c r="I36" s="126"/>
      <c r="J36" s="97"/>
      <c r="K36" s="4"/>
      <c r="L36" s="4"/>
      <c r="R36"/>
      <c r="AW36" s="4"/>
      <c r="AX36" s="4"/>
      <c r="AY36" s="4"/>
      <c r="AZ36" s="4"/>
      <c r="BA36" s="4"/>
      <c r="BB36" s="4"/>
      <c r="BP36" s="458" t="s">
        <v>510</v>
      </c>
      <c r="BQ36" s="186" t="s">
        <v>515</v>
      </c>
      <c r="BR36"/>
      <c r="BV36" s="204" t="s">
        <v>467</v>
      </c>
      <c r="BX36" s="204" t="s">
        <v>594</v>
      </c>
      <c r="BY36" s="204" t="s">
        <v>479</v>
      </c>
    </row>
    <row r="37" spans="1:77" ht="12.75" customHeight="1">
      <c r="A37" s="10"/>
      <c r="D37" s="31" t="s">
        <v>39</v>
      </c>
      <c r="E37" s="30"/>
      <c r="F37" s="30"/>
      <c r="G37" s="29"/>
      <c r="H37" s="30"/>
      <c r="I37" s="126"/>
      <c r="J37" s="97"/>
      <c r="K37" s="4"/>
      <c r="L37" s="4"/>
      <c r="N37"/>
      <c r="O37" s="133"/>
      <c r="P37" s="133"/>
      <c r="Q37" s="133"/>
      <c r="R37"/>
      <c r="AW37" s="4"/>
      <c r="AX37" s="4"/>
      <c r="AY37" s="4"/>
      <c r="AZ37" s="4"/>
      <c r="BA37" s="4"/>
      <c r="BB37" s="4"/>
      <c r="BP37" s="458" t="s">
        <v>1132</v>
      </c>
      <c r="BQ37" s="205" t="s">
        <v>884</v>
      </c>
      <c r="BR37"/>
      <c r="BV37" s="204" t="s">
        <v>477</v>
      </c>
      <c r="BX37" s="204" t="s">
        <v>593</v>
      </c>
      <c r="BY37" s="204"/>
    </row>
    <row r="38" spans="1:77" ht="12.75" customHeight="1">
      <c r="A38" s="10"/>
      <c r="D38" s="103" t="s">
        <v>399</v>
      </c>
      <c r="E38" s="102" t="s">
        <v>399</v>
      </c>
      <c r="F38" s="102" t="s">
        <v>399</v>
      </c>
      <c r="G38" s="102" t="s">
        <v>423</v>
      </c>
      <c r="H38" s="30" t="s">
        <v>885</v>
      </c>
      <c r="I38" s="102" t="s">
        <v>434</v>
      </c>
      <c r="J38" s="4"/>
      <c r="K38" s="206"/>
      <c r="L38" s="17"/>
      <c r="N38"/>
      <c r="O38" s="133"/>
      <c r="P38" s="4"/>
      <c r="Q38" s="4"/>
      <c r="R38"/>
      <c r="AC38" s="78" t="s">
        <v>228</v>
      </c>
      <c r="AD38" s="79"/>
      <c r="AE38" s="79"/>
      <c r="AF38" s="79"/>
      <c r="AG38" s="79"/>
      <c r="AH38" s="79"/>
      <c r="AI38" s="79"/>
      <c r="AW38" s="4"/>
      <c r="AX38" s="4"/>
      <c r="AY38" s="4"/>
      <c r="AZ38" s="4"/>
      <c r="BA38" s="4"/>
      <c r="BB38" s="4"/>
      <c r="BP38" s="458" t="s">
        <v>1133</v>
      </c>
      <c r="BQ38" s="205" t="s">
        <v>886</v>
      </c>
      <c r="BR38"/>
      <c r="BV38" s="204" t="s">
        <v>480</v>
      </c>
      <c r="BX38" s="204" t="s">
        <v>478</v>
      </c>
    </row>
    <row r="39" spans="1:77" ht="12.75" customHeight="1">
      <c r="A39" s="10"/>
      <c r="D39" s="103" t="s">
        <v>1085</v>
      </c>
      <c r="E39" s="102" t="s">
        <v>423</v>
      </c>
      <c r="F39" s="30" t="s">
        <v>1169</v>
      </c>
      <c r="G39" s="102" t="s">
        <v>396</v>
      </c>
      <c r="H39" s="30" t="s">
        <v>403</v>
      </c>
      <c r="I39" s="127" t="s">
        <v>403</v>
      </c>
      <c r="J39" s="4"/>
      <c r="K39" s="207"/>
      <c r="L39" s="207"/>
      <c r="N39"/>
      <c r="O39" s="133"/>
      <c r="P39" s="4"/>
      <c r="Q39" s="4"/>
      <c r="R39"/>
      <c r="AC39" s="78" t="s">
        <v>284</v>
      </c>
      <c r="AD39" s="79"/>
      <c r="AE39" s="79"/>
      <c r="AF39" s="79"/>
      <c r="AG39" s="79"/>
      <c r="AH39" s="79"/>
      <c r="AI39" s="79"/>
      <c r="AW39" s="4"/>
      <c r="AX39" s="4"/>
      <c r="AY39" s="4"/>
      <c r="AZ39" s="4"/>
      <c r="BA39" s="4"/>
      <c r="BB39" s="4"/>
      <c r="BP39" s="458" t="s">
        <v>1134</v>
      </c>
      <c r="BQ39" s="186" t="s">
        <v>516</v>
      </c>
      <c r="BR39"/>
      <c r="BS39" s="3"/>
      <c r="BV39" s="204" t="s">
        <v>481</v>
      </c>
      <c r="BX39" s="204" t="s">
        <v>660</v>
      </c>
    </row>
    <row r="40" spans="1:77" ht="12.75" customHeight="1">
      <c r="A40" s="10"/>
      <c r="D40" s="87" t="s">
        <v>888</v>
      </c>
      <c r="E40" s="30" t="s">
        <v>885</v>
      </c>
      <c r="F40" s="30" t="s">
        <v>396</v>
      </c>
      <c r="G40" s="102" t="s">
        <v>436</v>
      </c>
      <c r="H40" s="102" t="s">
        <v>1086</v>
      </c>
      <c r="I40" s="102" t="s">
        <v>1086</v>
      </c>
      <c r="J40" s="4"/>
      <c r="K40" s="207"/>
      <c r="L40" s="207"/>
      <c r="N40"/>
      <c r="O40" s="133"/>
      <c r="P40" s="4"/>
      <c r="Q40" s="4"/>
      <c r="R40"/>
      <c r="AC40" s="79" t="s">
        <v>105</v>
      </c>
      <c r="AD40" s="79"/>
      <c r="AE40" s="79"/>
      <c r="AF40" s="79"/>
      <c r="AG40" s="79"/>
      <c r="AH40" s="79"/>
      <c r="AI40" s="79"/>
      <c r="AW40" s="4"/>
      <c r="AX40" s="4"/>
      <c r="AY40" s="4"/>
      <c r="AZ40" s="4"/>
      <c r="BA40" s="4"/>
      <c r="BB40" s="4"/>
      <c r="BP40" s="458" t="s">
        <v>512</v>
      </c>
      <c r="BQ40" s="186" t="s">
        <v>517</v>
      </c>
      <c r="BR40"/>
      <c r="BX40" s="204" t="s">
        <v>592</v>
      </c>
    </row>
    <row r="41" spans="1:77" ht="12.75" customHeight="1">
      <c r="A41" s="10"/>
      <c r="D41" s="102" t="s">
        <v>433</v>
      </c>
      <c r="E41" s="102" t="s">
        <v>434</v>
      </c>
      <c r="F41" s="102" t="s">
        <v>1086</v>
      </c>
      <c r="G41" s="102" t="s">
        <v>1256</v>
      </c>
      <c r="H41" s="102" t="s">
        <v>1256</v>
      </c>
      <c r="I41" s="102" t="s">
        <v>1256</v>
      </c>
      <c r="J41" s="4"/>
      <c r="K41" s="4"/>
      <c r="L41" s="4"/>
      <c r="O41" s="4"/>
      <c r="P41" s="4"/>
      <c r="Q41" s="4"/>
      <c r="S41" s="208" t="s">
        <v>187</v>
      </c>
      <c r="T41" s="209"/>
      <c r="U41" s="210"/>
      <c r="V41" s="210"/>
      <c r="W41" s="210"/>
      <c r="X41" s="210"/>
      <c r="Y41" s="210"/>
      <c r="Z41" s="210"/>
      <c r="AA41" s="210"/>
      <c r="AB41" s="210"/>
      <c r="AC41" s="79" t="s">
        <v>76</v>
      </c>
      <c r="AD41" s="79"/>
      <c r="AE41" s="79"/>
      <c r="AF41" s="79"/>
      <c r="AG41" s="79"/>
      <c r="AH41" s="79"/>
      <c r="AI41" s="79"/>
      <c r="AW41" s="525"/>
      <c r="AX41" s="4"/>
      <c r="AY41" s="4"/>
      <c r="AZ41" s="4"/>
      <c r="BA41" s="4"/>
      <c r="BB41" s="4"/>
      <c r="BP41" s="463" t="s">
        <v>514</v>
      </c>
      <c r="BQ41" s="16" t="s">
        <v>518</v>
      </c>
      <c r="BR41"/>
      <c r="BX41" s="204" t="s">
        <v>482</v>
      </c>
    </row>
    <row r="42" spans="1:77" ht="12.75" customHeight="1">
      <c r="A42" s="10"/>
      <c r="D42" s="103"/>
      <c r="E42" s="102"/>
      <c r="F42" s="102" t="s">
        <v>1170</v>
      </c>
      <c r="G42" s="102" t="s">
        <v>435</v>
      </c>
      <c r="H42" s="102" t="s">
        <v>435</v>
      </c>
      <c r="I42" s="102" t="s">
        <v>435</v>
      </c>
      <c r="J42" s="4"/>
      <c r="K42" s="4"/>
      <c r="L42" s="4"/>
      <c r="O42" s="4"/>
      <c r="P42" s="4"/>
      <c r="Q42" s="4"/>
      <c r="S42" s="211" t="s">
        <v>230</v>
      </c>
      <c r="T42" s="209"/>
      <c r="U42" s="210"/>
      <c r="V42" s="210"/>
      <c r="W42" s="210"/>
      <c r="X42" s="210"/>
      <c r="Y42" s="210"/>
      <c r="Z42" s="210"/>
      <c r="AA42" s="210"/>
      <c r="AB42" s="210"/>
      <c r="AC42" s="79" t="s">
        <v>191</v>
      </c>
      <c r="AD42" s="79"/>
      <c r="AE42" s="79"/>
      <c r="AF42" s="79"/>
      <c r="AG42" s="79"/>
      <c r="AH42" s="79"/>
      <c r="AI42" s="79"/>
      <c r="AQ42" s="4"/>
      <c r="AR42" s="4"/>
      <c r="AW42" s="275"/>
      <c r="AX42" s="4"/>
      <c r="AY42" s="4"/>
      <c r="AZ42" s="4"/>
      <c r="BA42" s="4"/>
      <c r="BB42" s="4"/>
      <c r="BP42" s="458" t="s">
        <v>515</v>
      </c>
      <c r="BQ42" s="191" t="s">
        <v>386</v>
      </c>
      <c r="BR42"/>
      <c r="BS42" s="4"/>
      <c r="BT42" s="4"/>
      <c r="BU42" s="4"/>
      <c r="BV42" s="4"/>
      <c r="BW42" s="4"/>
      <c r="BX42" s="204" t="s">
        <v>602</v>
      </c>
    </row>
    <row r="43" spans="1:77" ht="17.25">
      <c r="A43" s="10"/>
      <c r="D43" s="87"/>
      <c r="E43" s="30"/>
      <c r="F43" s="102" t="s">
        <v>1256</v>
      </c>
      <c r="G43" s="212" t="s">
        <v>212</v>
      </c>
      <c r="H43" s="102" t="s">
        <v>212</v>
      </c>
      <c r="I43" s="109" t="s">
        <v>212</v>
      </c>
      <c r="J43" s="4"/>
      <c r="K43" s="4"/>
      <c r="L43" s="4"/>
      <c r="S43" s="213" t="s">
        <v>104</v>
      </c>
      <c r="T43" s="209"/>
      <c r="U43" s="209"/>
      <c r="V43" s="209"/>
      <c r="W43" s="209"/>
      <c r="X43" s="209"/>
      <c r="Y43" s="209"/>
      <c r="Z43" s="209"/>
      <c r="AA43" s="209"/>
      <c r="AB43" s="209"/>
      <c r="AC43" s="79" t="s">
        <v>889</v>
      </c>
      <c r="AD43" s="79"/>
      <c r="AE43" s="79"/>
      <c r="AF43" s="79"/>
      <c r="AG43" s="79"/>
      <c r="AH43" s="79"/>
      <c r="AI43" s="79"/>
      <c r="AQ43" s="4"/>
      <c r="AR43" s="4"/>
      <c r="AZ43" s="4"/>
      <c r="BA43" s="4"/>
      <c r="BB43" s="4"/>
      <c r="BP43" s="464" t="s">
        <v>1135</v>
      </c>
      <c r="BQ43" s="186" t="s">
        <v>519</v>
      </c>
      <c r="BR43"/>
      <c r="BS43" s="520"/>
      <c r="BT43" s="4"/>
      <c r="BU43" s="4"/>
      <c r="BV43" s="4"/>
      <c r="BW43" s="4"/>
      <c r="BX43" s="204" t="s">
        <v>483</v>
      </c>
    </row>
    <row r="44" spans="1:77" ht="12.75" customHeight="1">
      <c r="A44" s="10"/>
      <c r="D44" s="102"/>
      <c r="E44" s="102"/>
      <c r="F44" s="103" t="s">
        <v>212</v>
      </c>
      <c r="G44" s="103"/>
      <c r="H44" s="103"/>
      <c r="I44" s="102"/>
      <c r="J44" s="4"/>
      <c r="K44" s="4"/>
      <c r="L44" s="4"/>
      <c r="M44" s="37" t="s">
        <v>227</v>
      </c>
      <c r="N44" s="35"/>
      <c r="O44" s="35"/>
      <c r="P44" s="35"/>
      <c r="Q44" s="35"/>
      <c r="R44" s="35"/>
      <c r="S44" s="214" t="s">
        <v>204</v>
      </c>
      <c r="T44" s="209"/>
      <c r="U44" s="209"/>
      <c r="V44" s="209"/>
      <c r="W44" s="209"/>
      <c r="X44" s="209"/>
      <c r="Y44" s="209"/>
      <c r="Z44" s="209"/>
      <c r="AA44" s="209"/>
      <c r="AB44" s="209"/>
      <c r="AC44" s="79" t="s">
        <v>33</v>
      </c>
      <c r="AD44" s="79"/>
      <c r="AE44" s="79"/>
      <c r="AF44" s="79"/>
      <c r="AG44" s="79"/>
      <c r="AH44" s="79"/>
      <c r="AI44" s="79"/>
      <c r="AQ44" s="4"/>
      <c r="AR44" s="4"/>
      <c r="AZ44" s="15"/>
      <c r="BA44" s="15"/>
      <c r="BB44" s="15"/>
      <c r="BC44" s="15"/>
      <c r="BD44" s="15"/>
      <c r="BE44" s="15"/>
      <c r="BF44" s="15"/>
      <c r="BP44" s="465" t="s">
        <v>884</v>
      </c>
      <c r="BQ44" s="186" t="s">
        <v>520</v>
      </c>
      <c r="BR44"/>
      <c r="BS44" s="4"/>
      <c r="BT44" s="4"/>
      <c r="BU44" s="4"/>
      <c r="BV44" s="4"/>
      <c r="BW44" s="4"/>
    </row>
    <row r="45" spans="1:77" ht="12.75" customHeight="1">
      <c r="A45" s="10"/>
      <c r="D45" s="87"/>
      <c r="E45" s="87"/>
      <c r="F45" s="30"/>
      <c r="G45" s="33"/>
      <c r="H45" s="30"/>
      <c r="I45" s="126"/>
      <c r="J45" s="97"/>
      <c r="K45" s="4"/>
      <c r="L45" s="4"/>
      <c r="M45" s="75" t="s">
        <v>211</v>
      </c>
      <c r="N45" s="35"/>
      <c r="O45" s="35"/>
      <c r="P45" s="35"/>
      <c r="Q45" s="35"/>
      <c r="R45" s="35"/>
      <c r="S45" s="214" t="s">
        <v>205</v>
      </c>
      <c r="T45" s="209"/>
      <c r="U45" s="209"/>
      <c r="V45" s="209"/>
      <c r="W45" s="209"/>
      <c r="X45" s="209"/>
      <c r="Y45" s="209"/>
      <c r="Z45" s="209"/>
      <c r="AA45" s="209"/>
      <c r="AB45" s="209"/>
      <c r="AC45" s="79" t="s">
        <v>297</v>
      </c>
      <c r="AD45" s="79"/>
      <c r="AE45" s="79"/>
      <c r="AF45" s="79"/>
      <c r="AG45" s="79"/>
      <c r="AH45" s="79"/>
      <c r="AI45" s="79"/>
      <c r="AQ45" s="4"/>
      <c r="AR45" s="4"/>
      <c r="AZ45" s="15"/>
      <c r="BA45" s="15"/>
      <c r="BB45" s="15"/>
      <c r="BC45" s="15"/>
      <c r="BD45" s="15"/>
      <c r="BE45" s="15"/>
      <c r="BF45" s="15"/>
      <c r="BP45" s="458" t="s">
        <v>516</v>
      </c>
      <c r="BQ45" s="186" t="s">
        <v>521</v>
      </c>
      <c r="BR45"/>
      <c r="BS45" s="4"/>
      <c r="BT45" s="4"/>
      <c r="BU45" s="4"/>
      <c r="BV45" s="4"/>
      <c r="BW45" s="4"/>
    </row>
    <row r="46" spans="1:77" ht="12.75" customHeight="1">
      <c r="A46" s="3"/>
      <c r="D46" s="87"/>
      <c r="E46" s="87"/>
      <c r="F46" s="29"/>
      <c r="G46" s="33"/>
      <c r="H46" s="30"/>
      <c r="I46" s="126"/>
      <c r="J46" s="97"/>
      <c r="K46" s="4"/>
      <c r="L46" s="4"/>
      <c r="M46" s="44" t="s">
        <v>1079</v>
      </c>
      <c r="N46" s="35" t="s">
        <v>890</v>
      </c>
      <c r="O46" s="35" t="s">
        <v>890</v>
      </c>
      <c r="P46" s="35" t="s">
        <v>596</v>
      </c>
      <c r="Q46" s="35" t="s">
        <v>405</v>
      </c>
      <c r="R46" s="35"/>
      <c r="S46" s="214" t="s">
        <v>206</v>
      </c>
      <c r="T46" s="208"/>
      <c r="U46" s="209"/>
      <c r="V46" s="209"/>
      <c r="W46" s="209"/>
      <c r="X46" s="209"/>
      <c r="Y46" s="209"/>
      <c r="Z46" s="209"/>
      <c r="AA46" s="209"/>
      <c r="AB46" s="209"/>
      <c r="AC46" s="79" t="s">
        <v>75</v>
      </c>
      <c r="AD46" s="79"/>
      <c r="AE46" s="79"/>
      <c r="AF46" s="79"/>
      <c r="AG46" s="79"/>
      <c r="AH46" s="79"/>
      <c r="AI46" s="79"/>
      <c r="AQ46" s="4"/>
      <c r="AR46" s="4"/>
      <c r="AZ46" s="15"/>
      <c r="BA46" s="15"/>
      <c r="BB46" s="15"/>
      <c r="BC46" s="15"/>
      <c r="BD46" s="15"/>
      <c r="BE46" s="15"/>
      <c r="BF46" s="15"/>
      <c r="BP46" s="458" t="s">
        <v>1136</v>
      </c>
      <c r="BQ46" s="186" t="s">
        <v>522</v>
      </c>
      <c r="BR46"/>
      <c r="BS46" s="4"/>
      <c r="BT46" s="4"/>
      <c r="BU46" s="4"/>
      <c r="BV46" s="521"/>
      <c r="BW46" s="521"/>
    </row>
    <row r="47" spans="1:77" ht="12.75" customHeight="1">
      <c r="D47" s="109"/>
      <c r="E47" s="109"/>
      <c r="F47" s="29"/>
      <c r="G47" s="33"/>
      <c r="H47" s="30"/>
      <c r="I47" s="126"/>
      <c r="J47" s="97"/>
      <c r="K47" s="4"/>
      <c r="L47" s="4"/>
      <c r="M47" s="44" t="s">
        <v>1080</v>
      </c>
      <c r="N47" s="35" t="s">
        <v>596</v>
      </c>
      <c r="O47" s="35" t="s">
        <v>406</v>
      </c>
      <c r="P47" s="35" t="s">
        <v>406</v>
      </c>
      <c r="Q47" s="35" t="s">
        <v>1086</v>
      </c>
      <c r="R47" s="35"/>
      <c r="S47" s="214" t="s">
        <v>344</v>
      </c>
      <c r="T47" s="208"/>
      <c r="U47" s="209"/>
      <c r="V47" s="209"/>
      <c r="W47" s="209"/>
      <c r="X47" s="209"/>
      <c r="Y47" s="209"/>
      <c r="Z47" s="209"/>
      <c r="AA47" s="209"/>
      <c r="AB47" s="209"/>
      <c r="AC47" s="79" t="s">
        <v>29</v>
      </c>
      <c r="AD47" s="79"/>
      <c r="AE47" s="79"/>
      <c r="AF47" s="79"/>
      <c r="AG47" s="79"/>
      <c r="AH47" s="79"/>
      <c r="AI47" s="79"/>
      <c r="AQ47" s="4"/>
      <c r="AR47" s="4"/>
      <c r="AZ47" s="15"/>
      <c r="BA47" s="15"/>
      <c r="BB47" s="15"/>
      <c r="BC47" s="15"/>
      <c r="BD47" s="15"/>
      <c r="BE47" s="15"/>
      <c r="BF47" s="15"/>
      <c r="BP47" s="458" t="s">
        <v>1137</v>
      </c>
      <c r="BQ47" s="186" t="s">
        <v>523</v>
      </c>
      <c r="BR47"/>
      <c r="BS47" s="4"/>
      <c r="BT47" s="4"/>
      <c r="BU47" s="4"/>
      <c r="BV47" s="4"/>
      <c r="BW47" s="4"/>
    </row>
    <row r="48" spans="1:77" ht="12.75" customHeight="1">
      <c r="A48" s="97"/>
      <c r="B48" s="4"/>
      <c r="C48" s="4"/>
      <c r="D48" s="109"/>
      <c r="E48" s="109"/>
      <c r="F48" s="109"/>
      <c r="G48" s="109"/>
      <c r="H48" s="109"/>
      <c r="I48" s="109"/>
      <c r="J48" s="4"/>
      <c r="K48" s="4"/>
      <c r="L48" s="4"/>
      <c r="M48" s="44" t="s">
        <v>1081</v>
      </c>
      <c r="N48" s="35" t="s">
        <v>405</v>
      </c>
      <c r="O48" s="35" t="s">
        <v>404</v>
      </c>
      <c r="P48" s="35" t="s">
        <v>212</v>
      </c>
      <c r="Q48" s="35" t="s">
        <v>1171</v>
      </c>
      <c r="R48" s="35"/>
      <c r="S48" s="214" t="s">
        <v>345</v>
      </c>
      <c r="T48" s="208"/>
      <c r="U48" s="209"/>
      <c r="V48" s="209"/>
      <c r="W48" s="209"/>
      <c r="X48" s="209"/>
      <c r="Y48" s="209"/>
      <c r="Z48" s="209"/>
      <c r="AA48" s="209"/>
      <c r="AB48" s="209"/>
      <c r="AC48" s="79" t="s">
        <v>300</v>
      </c>
      <c r="AD48" s="79"/>
      <c r="AE48" s="79"/>
      <c r="AF48" s="79"/>
      <c r="AG48" s="79"/>
      <c r="AH48" s="79"/>
      <c r="AI48" s="79"/>
      <c r="AJ48" s="133"/>
      <c r="AK48" s="133"/>
      <c r="AL48" s="133"/>
      <c r="AM48" s="133"/>
      <c r="AN48" s="133"/>
      <c r="AO48" s="133"/>
      <c r="AP48" s="133"/>
      <c r="AQ48" s="4"/>
      <c r="AR48" s="133"/>
      <c r="AS48" s="95" t="s">
        <v>337</v>
      </c>
      <c r="AT48" s="4"/>
      <c r="AU48" s="4"/>
      <c r="AV48" s="120" t="s">
        <v>381</v>
      </c>
      <c r="AZ48" s="15"/>
      <c r="BA48" s="15"/>
      <c r="BB48" s="15"/>
      <c r="BC48" s="15"/>
      <c r="BD48" s="15"/>
      <c r="BE48" s="15"/>
      <c r="BF48" s="15"/>
      <c r="BP48" s="458" t="s">
        <v>517</v>
      </c>
      <c r="BQ48" s="186" t="s">
        <v>524</v>
      </c>
      <c r="BR48"/>
    </row>
    <row r="49" spans="1:71" ht="12.75" customHeight="1">
      <c r="A49" s="131"/>
      <c r="B49" s="4"/>
      <c r="C49" s="4"/>
      <c r="D49" s="109"/>
      <c r="E49" s="109"/>
      <c r="F49" s="109"/>
      <c r="G49" s="109"/>
      <c r="H49" s="102"/>
      <c r="I49" s="102"/>
      <c r="J49" s="4"/>
      <c r="K49" s="4"/>
      <c r="L49" s="4"/>
      <c r="M49" s="76"/>
      <c r="N49" s="76"/>
      <c r="O49" s="35" t="s">
        <v>1263</v>
      </c>
      <c r="P49" s="35" t="s">
        <v>1263</v>
      </c>
      <c r="Q49" s="35" t="s">
        <v>1256</v>
      </c>
      <c r="R49" s="35"/>
      <c r="S49" s="214" t="s">
        <v>346</v>
      </c>
      <c r="T49" s="208"/>
      <c r="U49" s="209"/>
      <c r="V49" s="209"/>
      <c r="W49" s="209"/>
      <c r="X49" s="209"/>
      <c r="Y49" s="209"/>
      <c r="Z49" s="209"/>
      <c r="AA49" s="209"/>
      <c r="AB49" s="209"/>
      <c r="AC49" s="79" t="s">
        <v>302</v>
      </c>
      <c r="AD49" s="79"/>
      <c r="AE49" s="79"/>
      <c r="AF49" s="79"/>
      <c r="AG49" s="79"/>
      <c r="AH49" s="79"/>
      <c r="AI49" s="79"/>
      <c r="AJ49" s="522"/>
      <c r="AK49" s="133"/>
      <c r="AL49" s="522"/>
      <c r="AM49" s="133"/>
      <c r="AN49" s="133"/>
      <c r="AO49" s="522"/>
      <c r="AP49" s="133"/>
      <c r="AQ49" s="4"/>
      <c r="AR49" s="133"/>
      <c r="AS49" s="95" t="s">
        <v>534</v>
      </c>
      <c r="AT49" s="523"/>
      <c r="AU49" s="4"/>
      <c r="AV49" s="524" t="s">
        <v>1160</v>
      </c>
      <c r="AZ49" s="15"/>
      <c r="BA49" s="15"/>
      <c r="BB49" s="15"/>
      <c r="BC49" s="15"/>
      <c r="BD49" s="15"/>
      <c r="BE49" s="15"/>
      <c r="BF49" s="15"/>
      <c r="BG49" s="131"/>
      <c r="BH49" s="4"/>
      <c r="BP49" s="463" t="s">
        <v>518</v>
      </c>
      <c r="BQ49" s="186" t="s">
        <v>525</v>
      </c>
      <c r="BR49"/>
    </row>
    <row r="50" spans="1:71" ht="12.75" customHeight="1">
      <c r="A50" s="518"/>
      <c r="B50" s="4"/>
      <c r="C50" s="4"/>
      <c r="D50" s="109"/>
      <c r="E50" s="109"/>
      <c r="F50" s="109"/>
      <c r="G50" s="109"/>
      <c r="H50" s="102"/>
      <c r="I50" s="102"/>
      <c r="J50" s="4"/>
      <c r="K50" s="4"/>
      <c r="L50" s="4"/>
      <c r="M50" s="76"/>
      <c r="N50" s="76"/>
      <c r="O50" s="35"/>
      <c r="P50" s="35" t="s">
        <v>1170</v>
      </c>
      <c r="Q50" s="35" t="s">
        <v>1170</v>
      </c>
      <c r="R50" s="35"/>
      <c r="S50" s="214" t="s">
        <v>347</v>
      </c>
      <c r="T50" s="208"/>
      <c r="U50" s="209"/>
      <c r="V50" s="209"/>
      <c r="W50" s="209"/>
      <c r="X50" s="209"/>
      <c r="Y50" s="209"/>
      <c r="Z50" s="209"/>
      <c r="AA50" s="209"/>
      <c r="AB50" s="209"/>
      <c r="AC50" s="79" t="s">
        <v>301</v>
      </c>
      <c r="AD50" s="79"/>
      <c r="AE50" s="79"/>
      <c r="AF50" s="79"/>
      <c r="AG50" s="79"/>
      <c r="AH50" s="79"/>
      <c r="AI50" s="79"/>
      <c r="AJ50" s="522"/>
      <c r="AK50" s="133"/>
      <c r="AL50" s="522"/>
      <c r="AM50" s="133"/>
      <c r="AN50" s="133"/>
      <c r="AO50" s="522"/>
      <c r="AP50" s="133"/>
      <c r="AQ50" s="4"/>
      <c r="AR50" s="133"/>
      <c r="AS50" s="95" t="s">
        <v>535</v>
      </c>
      <c r="AT50" s="523"/>
      <c r="AU50" s="4"/>
      <c r="AV50" s="120" t="s">
        <v>382</v>
      </c>
      <c r="AZ50" s="15"/>
      <c r="BA50" s="15"/>
      <c r="BB50" s="15"/>
      <c r="BC50" s="15"/>
      <c r="BD50" s="15"/>
      <c r="BE50" s="15"/>
      <c r="BF50" s="527"/>
      <c r="BG50" s="4"/>
      <c r="BH50" s="4"/>
      <c r="BN50" s="4"/>
      <c r="BO50" s="4"/>
      <c r="BP50" s="465" t="s">
        <v>386</v>
      </c>
      <c r="BQ50" s="186" t="s">
        <v>526</v>
      </c>
      <c r="BR50"/>
      <c r="BS50" s="2" t="s">
        <v>50</v>
      </c>
    </row>
    <row r="51" spans="1:71" ht="12.75" customHeight="1">
      <c r="A51" s="518"/>
      <c r="B51" s="4"/>
      <c r="C51" s="4"/>
      <c r="F51" s="109"/>
      <c r="G51" s="109"/>
      <c r="H51" s="102"/>
      <c r="I51" s="102"/>
      <c r="J51" s="4"/>
      <c r="K51" s="4"/>
      <c r="L51" s="4"/>
      <c r="M51" s="76"/>
      <c r="N51" s="76"/>
      <c r="O51" s="35"/>
      <c r="P51" s="35" t="s">
        <v>435</v>
      </c>
      <c r="Q51" s="35"/>
      <c r="R51" s="35"/>
      <c r="S51" s="85" t="s">
        <v>348</v>
      </c>
      <c r="T51" s="85"/>
      <c r="U51" s="85"/>
      <c r="V51" s="85"/>
      <c r="W51" s="85"/>
      <c r="X51" s="85"/>
      <c r="Y51" s="85"/>
      <c r="Z51" s="85"/>
      <c r="AA51" s="85"/>
      <c r="AB51" s="85"/>
      <c r="AC51" s="79" t="s">
        <v>28</v>
      </c>
      <c r="AD51" s="79"/>
      <c r="AE51" s="79"/>
      <c r="AF51" s="79"/>
      <c r="AG51" s="79"/>
      <c r="AH51" s="79"/>
      <c r="AI51" s="79"/>
      <c r="AJ51" s="522"/>
      <c r="AK51" s="133"/>
      <c r="AL51" s="522"/>
      <c r="AM51" s="133"/>
      <c r="AN51" s="133"/>
      <c r="AO51" s="522"/>
      <c r="AP51" s="133"/>
      <c r="AQ51" s="4"/>
      <c r="AR51" s="133"/>
      <c r="AS51" s="95" t="s">
        <v>338</v>
      </c>
      <c r="AT51" s="523"/>
      <c r="AU51" s="4"/>
      <c r="AV51" s="120" t="s">
        <v>387</v>
      </c>
      <c r="AZ51" s="529"/>
      <c r="BA51" s="15"/>
      <c r="BB51" s="530"/>
      <c r="BC51" s="531"/>
      <c r="BD51" s="15"/>
      <c r="BE51" s="15"/>
      <c r="BF51" s="527"/>
      <c r="BG51" s="4"/>
      <c r="BH51" s="4"/>
      <c r="BN51" s="4"/>
      <c r="BO51" s="4"/>
      <c r="BP51" s="458" t="s">
        <v>519</v>
      </c>
      <c r="BQ51" s="186" t="s">
        <v>527</v>
      </c>
      <c r="BR51"/>
      <c r="BS51" s="190" t="s">
        <v>661</v>
      </c>
    </row>
    <row r="52" spans="1:71" ht="12.75" customHeight="1">
      <c r="A52" s="518"/>
      <c r="B52" s="4"/>
      <c r="C52" s="4"/>
      <c r="F52" s="109"/>
      <c r="G52" s="109"/>
      <c r="H52" s="102"/>
      <c r="I52" s="102"/>
      <c r="J52" s="4"/>
      <c r="K52" s="4"/>
      <c r="L52" s="4"/>
      <c r="M52" s="76"/>
      <c r="N52" s="35"/>
      <c r="O52" s="35"/>
      <c r="P52" s="35"/>
      <c r="Q52" s="35"/>
      <c r="R52" s="35"/>
      <c r="S52" s="85" t="s">
        <v>378</v>
      </c>
      <c r="T52" s="85"/>
      <c r="U52" s="85"/>
      <c r="V52" s="85"/>
      <c r="W52" s="85"/>
      <c r="X52" s="85"/>
      <c r="Y52" s="85"/>
      <c r="Z52" s="85"/>
      <c r="AA52" s="85"/>
      <c r="AB52" s="85"/>
      <c r="AC52" s="79" t="s">
        <v>15</v>
      </c>
      <c r="AD52" s="79"/>
      <c r="AE52" s="79"/>
      <c r="AF52" s="79"/>
      <c r="AG52" s="79"/>
      <c r="AH52" s="79"/>
      <c r="AI52" s="79"/>
      <c r="AJ52" s="522"/>
      <c r="AK52" s="133"/>
      <c r="AL52" s="522"/>
      <c r="AM52" s="133"/>
      <c r="AN52" s="133"/>
      <c r="AO52" s="522"/>
      <c r="AP52" s="133"/>
      <c r="AQ52" s="4"/>
      <c r="AR52" s="133"/>
      <c r="AS52" s="95" t="s">
        <v>536</v>
      </c>
      <c r="AT52" s="523"/>
      <c r="AU52" s="4"/>
      <c r="AV52" s="120"/>
      <c r="AZ52" s="19"/>
      <c r="BA52" s="15"/>
      <c r="BB52" s="530"/>
      <c r="BC52" s="531"/>
      <c r="BD52" s="15"/>
      <c r="BE52" s="15"/>
      <c r="BF52" s="15"/>
      <c r="BG52" s="4"/>
      <c r="BH52" s="4"/>
      <c r="BN52" s="4"/>
      <c r="BO52" s="4"/>
      <c r="BP52" s="458" t="s">
        <v>520</v>
      </c>
      <c r="BQ52" s="186" t="s">
        <v>528</v>
      </c>
      <c r="BR52"/>
      <c r="BS52" s="204" t="s">
        <v>659</v>
      </c>
    </row>
    <row r="53" spans="1:71" ht="12.75" customHeight="1">
      <c r="A53" s="518"/>
      <c r="B53" s="4"/>
      <c r="C53" s="4"/>
      <c r="D53" s="34" t="s">
        <v>51</v>
      </c>
      <c r="M53" s="76"/>
      <c r="N53" s="35"/>
      <c r="O53" s="35"/>
      <c r="P53" s="35"/>
      <c r="Q53" s="35"/>
      <c r="R53" s="35"/>
      <c r="S53" s="85" t="s">
        <v>375</v>
      </c>
      <c r="T53" s="85"/>
      <c r="U53" s="85"/>
      <c r="V53" s="85"/>
      <c r="W53" s="85"/>
      <c r="X53" s="85"/>
      <c r="Y53" s="85"/>
      <c r="Z53" s="85"/>
      <c r="AA53" s="85"/>
      <c r="AB53" s="85"/>
      <c r="AC53" s="79" t="s">
        <v>893</v>
      </c>
      <c r="AD53" s="79"/>
      <c r="AE53" s="79"/>
      <c r="AF53" s="79"/>
      <c r="AG53" s="79"/>
      <c r="AH53" s="79"/>
      <c r="AI53" s="79"/>
      <c r="AJ53" s="522"/>
      <c r="AK53" s="133"/>
      <c r="AL53" s="522"/>
      <c r="AM53" s="133"/>
      <c r="AN53" s="133"/>
      <c r="AO53" s="522"/>
      <c r="AP53" s="133"/>
      <c r="AQ53" s="522"/>
      <c r="AR53" s="133"/>
      <c r="AS53" s="95" t="s">
        <v>537</v>
      </c>
      <c r="AT53" s="523"/>
      <c r="AU53" s="4"/>
      <c r="AV53" s="120"/>
      <c r="AZ53" s="529"/>
      <c r="BA53" s="15"/>
      <c r="BB53" s="15"/>
      <c r="BC53" s="531"/>
      <c r="BD53" s="15"/>
      <c r="BE53" s="15"/>
      <c r="BF53" s="15"/>
      <c r="BG53" s="4"/>
      <c r="BH53" s="4"/>
      <c r="BN53" s="4"/>
      <c r="BO53" s="4"/>
      <c r="BP53" s="458" t="s">
        <v>521</v>
      </c>
      <c r="BQ53" s="186" t="s">
        <v>529</v>
      </c>
      <c r="BR53"/>
      <c r="BS53" s="204" t="s">
        <v>463</v>
      </c>
    </row>
    <row r="54" spans="1:71" ht="12.75" customHeight="1">
      <c r="A54" s="518"/>
      <c r="B54" s="4"/>
      <c r="C54" s="4"/>
      <c r="D54" s="37" t="s">
        <v>40</v>
      </c>
      <c r="M54" s="76"/>
      <c r="N54" s="35"/>
      <c r="O54" s="35"/>
      <c r="P54" s="35"/>
      <c r="Q54" s="35"/>
      <c r="R54" s="35"/>
      <c r="S54" s="85" t="s">
        <v>376</v>
      </c>
      <c r="T54" s="85"/>
      <c r="U54" s="85"/>
      <c r="V54" s="85"/>
      <c r="W54" s="85"/>
      <c r="X54" s="85"/>
      <c r="Y54" s="85"/>
      <c r="Z54" s="85"/>
      <c r="AA54" s="85"/>
      <c r="AB54" s="85"/>
      <c r="AC54" s="79" t="s">
        <v>30</v>
      </c>
      <c r="AD54" s="79"/>
      <c r="AE54" s="79"/>
      <c r="AF54" s="79"/>
      <c r="AG54" s="79"/>
      <c r="AH54" s="79"/>
      <c r="AI54" s="79"/>
      <c r="AJ54" s="522"/>
      <c r="AK54" s="133"/>
      <c r="AL54" s="522"/>
      <c r="AM54" s="133"/>
      <c r="AN54" s="133"/>
      <c r="AO54" s="522"/>
      <c r="AP54" s="133"/>
      <c r="AQ54" s="522"/>
      <c r="AR54" s="133"/>
      <c r="AS54" s="95" t="s">
        <v>538</v>
      </c>
      <c r="AT54" s="523"/>
      <c r="AU54" s="4"/>
      <c r="AV54" s="120"/>
      <c r="AZ54" s="19"/>
      <c r="BA54" s="15"/>
      <c r="BB54" s="19"/>
      <c r="BC54" s="19"/>
      <c r="BD54" s="15"/>
      <c r="BE54" s="15"/>
      <c r="BF54" s="15"/>
      <c r="BG54" s="4"/>
      <c r="BH54" s="4"/>
      <c r="BN54" s="4"/>
      <c r="BO54" s="4"/>
      <c r="BP54" s="458" t="s">
        <v>1138</v>
      </c>
      <c r="BQ54" s="186" t="s">
        <v>530</v>
      </c>
      <c r="BR54"/>
      <c r="BS54" s="204" t="s">
        <v>464</v>
      </c>
    </row>
    <row r="55" spans="1:71" ht="12.75" customHeight="1">
      <c r="A55" s="518"/>
      <c r="B55" s="4"/>
      <c r="C55" s="4"/>
      <c r="D55" s="38" t="s">
        <v>400</v>
      </c>
      <c r="E55" s="76" t="s">
        <v>401</v>
      </c>
      <c r="F55" s="76" t="s">
        <v>401</v>
      </c>
      <c r="G55" s="76" t="s">
        <v>896</v>
      </c>
      <c r="H55" s="101" t="s">
        <v>443</v>
      </c>
      <c r="I55" s="17"/>
      <c r="J55" s="19"/>
      <c r="K55" s="17"/>
      <c r="L55" s="17"/>
      <c r="M55" s="26" t="s">
        <v>175</v>
      </c>
      <c r="N55" s="27"/>
      <c r="O55" s="26"/>
      <c r="P55" s="27"/>
      <c r="Q55" s="26"/>
      <c r="R55" s="26"/>
      <c r="S55" s="85" t="s">
        <v>377</v>
      </c>
      <c r="T55" s="85"/>
      <c r="U55" s="85"/>
      <c r="V55" s="85"/>
      <c r="W55" s="85"/>
      <c r="X55" s="85"/>
      <c r="Y55" s="85"/>
      <c r="Z55" s="85"/>
      <c r="AA55" s="85"/>
      <c r="AB55" s="85"/>
      <c r="AC55" s="79" t="s">
        <v>226</v>
      </c>
      <c r="AD55" s="79"/>
      <c r="AE55" s="79"/>
      <c r="AF55" s="79"/>
      <c r="AG55" s="79"/>
      <c r="AH55" s="79"/>
      <c r="AI55" s="79"/>
      <c r="AJ55" s="522"/>
      <c r="AK55" s="133"/>
      <c r="AL55" s="522"/>
      <c r="AM55" s="133"/>
      <c r="AN55" s="133"/>
      <c r="AO55" s="522"/>
      <c r="AP55" s="133"/>
      <c r="AQ55" s="522"/>
      <c r="AR55" s="133"/>
      <c r="AS55" s="95" t="s">
        <v>539</v>
      </c>
      <c r="AT55" s="523"/>
      <c r="AU55" s="4"/>
      <c r="AV55" s="121"/>
      <c r="AZ55" s="529"/>
      <c r="BA55" s="15"/>
      <c r="BB55" s="15"/>
      <c r="BC55" s="15"/>
      <c r="BD55" s="15"/>
      <c r="BE55" s="15"/>
      <c r="BF55" s="15"/>
      <c r="BG55" s="4"/>
      <c r="BH55" s="4"/>
      <c r="BP55" s="458" t="s">
        <v>522</v>
      </c>
      <c r="BQ55" s="186" t="s">
        <v>531</v>
      </c>
      <c r="BR55"/>
      <c r="BS55" s="204" t="s">
        <v>467</v>
      </c>
    </row>
    <row r="56" spans="1:71" ht="12.75" customHeight="1">
      <c r="A56" s="518"/>
      <c r="B56" s="4"/>
      <c r="C56" s="4"/>
      <c r="D56" s="38" t="s">
        <v>891</v>
      </c>
      <c r="E56" s="76" t="s">
        <v>896</v>
      </c>
      <c r="F56" s="76" t="s">
        <v>1248</v>
      </c>
      <c r="G56" s="123" t="s">
        <v>1252</v>
      </c>
      <c r="H56" s="60" t="s">
        <v>406</v>
      </c>
      <c r="I56" s="17"/>
      <c r="J56" s="19"/>
      <c r="K56" s="98"/>
      <c r="L56" s="17"/>
      <c r="M56" s="28" t="s">
        <v>42</v>
      </c>
      <c r="N56" s="27"/>
      <c r="O56" s="26"/>
      <c r="P56" s="27"/>
      <c r="Q56" s="26"/>
      <c r="R56" s="26"/>
      <c r="S56" s="213" t="s">
        <v>103</v>
      </c>
      <c r="T56" s="208"/>
      <c r="U56" s="209"/>
      <c r="V56" s="209"/>
      <c r="W56" s="209"/>
      <c r="X56" s="209"/>
      <c r="Y56" s="209"/>
      <c r="Z56" s="209"/>
      <c r="AA56" s="209"/>
      <c r="AB56" s="209"/>
      <c r="AC56" s="215" t="s">
        <v>548</v>
      </c>
      <c r="AD56" s="79"/>
      <c r="AE56" s="79"/>
      <c r="AF56" s="79"/>
      <c r="AG56" s="79"/>
      <c r="AH56" s="79"/>
      <c r="AI56" s="79"/>
      <c r="AJ56" s="522"/>
      <c r="AK56" s="133"/>
      <c r="AL56" s="522"/>
      <c r="AM56" s="133"/>
      <c r="AN56" s="133"/>
      <c r="AO56" s="522"/>
      <c r="AP56" s="133"/>
      <c r="AQ56" s="522"/>
      <c r="AR56" s="133"/>
      <c r="AS56" s="95" t="s">
        <v>540</v>
      </c>
      <c r="AT56" s="523"/>
      <c r="AU56" s="4"/>
      <c r="AZ56" s="529"/>
      <c r="BA56" s="15"/>
      <c r="BB56" s="15"/>
      <c r="BC56" s="15"/>
      <c r="BD56" s="15"/>
      <c r="BE56" s="15"/>
      <c r="BF56" s="15"/>
      <c r="BG56" s="4"/>
      <c r="BH56" s="4"/>
      <c r="BI56" s="4"/>
      <c r="BJ56" s="4"/>
      <c r="BK56" s="4"/>
      <c r="BL56" s="4"/>
      <c r="BM56" s="4"/>
      <c r="BP56" s="458" t="s">
        <v>1139</v>
      </c>
      <c r="BQ56" s="186" t="s">
        <v>532</v>
      </c>
      <c r="BR56"/>
      <c r="BS56" s="204" t="s">
        <v>465</v>
      </c>
    </row>
    <row r="57" spans="1:71" ht="12.75" customHeight="1">
      <c r="A57" s="518"/>
      <c r="B57" s="4"/>
      <c r="C57" s="4"/>
      <c r="D57" s="101" t="s">
        <v>894</v>
      </c>
      <c r="E57" s="101" t="s">
        <v>443</v>
      </c>
      <c r="F57" s="76" t="s">
        <v>1263</v>
      </c>
      <c r="G57" s="123" t="s">
        <v>1165</v>
      </c>
      <c r="H57" s="76" t="s">
        <v>1253</v>
      </c>
      <c r="I57" s="17"/>
      <c r="J57" s="19"/>
      <c r="K57" s="17"/>
      <c r="L57" s="17"/>
      <c r="M57" s="41" t="s">
        <v>149</v>
      </c>
      <c r="N57" s="27"/>
      <c r="O57" s="26"/>
      <c r="P57" s="27"/>
      <c r="Q57" s="26"/>
      <c r="R57" s="26"/>
      <c r="S57" s="214" t="s">
        <v>207</v>
      </c>
      <c r="T57" s="208"/>
      <c r="U57" s="209"/>
      <c r="V57" s="209"/>
      <c r="W57" s="209"/>
      <c r="X57" s="209"/>
      <c r="Y57" s="209"/>
      <c r="Z57" s="209"/>
      <c r="AA57" s="209"/>
      <c r="AB57" s="209"/>
      <c r="AC57" s="79" t="s">
        <v>303</v>
      </c>
      <c r="AD57" s="79"/>
      <c r="AE57" s="79"/>
      <c r="AF57" s="79"/>
      <c r="AG57" s="79"/>
      <c r="AH57" s="79"/>
      <c r="AI57" s="79"/>
      <c r="AJ57" s="522"/>
      <c r="AK57" s="133"/>
      <c r="AL57" s="522"/>
      <c r="AM57" s="133"/>
      <c r="AN57" s="133"/>
      <c r="AO57" s="522"/>
      <c r="AP57" s="133"/>
      <c r="AQ57" s="522"/>
      <c r="AR57" s="133"/>
      <c r="AS57" s="95" t="s">
        <v>541</v>
      </c>
      <c r="AT57" s="523"/>
      <c r="AU57" s="4"/>
      <c r="AZ57" s="529"/>
      <c r="BA57" s="15"/>
      <c r="BB57" s="15"/>
      <c r="BC57" s="15"/>
      <c r="BD57" s="15"/>
      <c r="BE57" s="15"/>
      <c r="BF57" s="15"/>
      <c r="BG57" s="4"/>
      <c r="BH57" s="4"/>
      <c r="BP57" s="458" t="s">
        <v>523</v>
      </c>
      <c r="BQ57" s="186" t="s">
        <v>533</v>
      </c>
      <c r="BR57"/>
      <c r="BS57" s="204" t="s">
        <v>1084</v>
      </c>
    </row>
    <row r="58" spans="1:71" ht="12.75" customHeight="1">
      <c r="A58" s="518"/>
      <c r="B58" s="4"/>
      <c r="C58" s="4"/>
      <c r="D58" s="101"/>
      <c r="E58" s="76"/>
      <c r="F58" s="76" t="s">
        <v>212</v>
      </c>
      <c r="G58" s="123"/>
      <c r="H58" s="35" t="s">
        <v>1086</v>
      </c>
      <c r="I58" s="4"/>
      <c r="J58" s="17"/>
      <c r="K58" s="4"/>
      <c r="L58" s="17"/>
      <c r="M58" s="41" t="s">
        <v>150</v>
      </c>
      <c r="N58" s="27"/>
      <c r="O58" s="26"/>
      <c r="P58" s="27"/>
      <c r="Q58" s="26"/>
      <c r="R58" s="26"/>
      <c r="S58" s="214" t="s">
        <v>26</v>
      </c>
      <c r="T58" s="208"/>
      <c r="U58" s="209"/>
      <c r="V58" s="209"/>
      <c r="W58" s="209"/>
      <c r="X58" s="209"/>
      <c r="Y58" s="209"/>
      <c r="Z58" s="209"/>
      <c r="AA58" s="209"/>
      <c r="AB58" s="209"/>
      <c r="AC58" s="79" t="s">
        <v>121</v>
      </c>
      <c r="AD58" s="79"/>
      <c r="AE58" s="79"/>
      <c r="AF58" s="79"/>
      <c r="AG58" s="79"/>
      <c r="AH58" s="79"/>
      <c r="AI58" s="79"/>
      <c r="AJ58" s="133"/>
      <c r="AK58" s="133"/>
      <c r="AL58" s="133"/>
      <c r="AM58" s="133"/>
      <c r="AN58" s="133"/>
      <c r="AO58" s="133"/>
      <c r="AP58" s="133"/>
      <c r="AQ58" s="522"/>
      <c r="AR58" s="133"/>
      <c r="AS58" s="95" t="s">
        <v>542</v>
      </c>
      <c r="AT58" s="4"/>
      <c r="AU58" s="4"/>
      <c r="AZ58" s="15"/>
      <c r="BA58" s="15"/>
      <c r="BB58" s="15"/>
      <c r="BC58" s="15"/>
      <c r="BD58" s="15"/>
      <c r="BE58" s="15"/>
      <c r="BF58" s="15"/>
      <c r="BG58" s="4"/>
      <c r="BH58" s="4"/>
      <c r="BP58" s="458" t="s">
        <v>524</v>
      </c>
      <c r="BQ58" s="216"/>
      <c r="BR58"/>
      <c r="BS58" s="204" t="s">
        <v>473</v>
      </c>
    </row>
    <row r="59" spans="1:71" ht="12.75" customHeight="1">
      <c r="A59" s="518"/>
      <c r="B59" s="4"/>
      <c r="C59" s="4"/>
      <c r="D59" s="100"/>
      <c r="E59" s="76"/>
      <c r="F59" s="101" t="s">
        <v>442</v>
      </c>
      <c r="G59" s="123"/>
      <c r="H59" s="35" t="s">
        <v>1170</v>
      </c>
      <c r="J59" s="4"/>
      <c r="K59" s="4"/>
      <c r="L59" s="17"/>
      <c r="M59" s="41" t="s">
        <v>151</v>
      </c>
      <c r="N59" s="27"/>
      <c r="O59" s="26"/>
      <c r="P59" s="27"/>
      <c r="Q59" s="26"/>
      <c r="R59" s="26"/>
      <c r="S59" s="214" t="s">
        <v>299</v>
      </c>
      <c r="T59" s="208"/>
      <c r="U59" s="209"/>
      <c r="V59" s="209"/>
      <c r="W59" s="209"/>
      <c r="X59" s="209"/>
      <c r="Y59" s="209"/>
      <c r="Z59" s="209"/>
      <c r="AA59" s="209"/>
      <c r="AB59" s="209"/>
      <c r="AC59" s="79" t="s">
        <v>27</v>
      </c>
      <c r="AD59" s="79"/>
      <c r="AE59" s="79"/>
      <c r="AF59" s="79"/>
      <c r="AG59" s="79"/>
      <c r="AH59" s="79"/>
      <c r="AI59" s="79"/>
      <c r="AJ59" s="133"/>
      <c r="AK59" s="133"/>
      <c r="AL59" s="133"/>
      <c r="AM59" s="133"/>
      <c r="AN59" s="133"/>
      <c r="AO59" s="133"/>
      <c r="AP59" s="133"/>
      <c r="AQ59" s="522"/>
      <c r="AR59" s="133"/>
      <c r="AS59" s="95"/>
      <c r="AZ59" s="15"/>
      <c r="BA59" s="15"/>
      <c r="BB59" s="15"/>
      <c r="BC59" s="15"/>
      <c r="BD59" s="15"/>
      <c r="BE59" s="15"/>
      <c r="BF59" s="15"/>
      <c r="BG59" s="4"/>
      <c r="BH59" s="4"/>
      <c r="BP59" s="458" t="s">
        <v>1140</v>
      </c>
      <c r="BR59"/>
      <c r="BS59" s="204" t="s">
        <v>594</v>
      </c>
    </row>
    <row r="60" spans="1:71" ht="12.75" customHeight="1">
      <c r="A60" s="518"/>
      <c r="B60" s="4"/>
      <c r="C60" s="4"/>
      <c r="D60" s="101"/>
      <c r="E60" s="101"/>
      <c r="F60" s="76"/>
      <c r="G60" s="123"/>
      <c r="H60" s="35" t="s">
        <v>1249</v>
      </c>
      <c r="I60" s="4"/>
      <c r="J60" s="4"/>
      <c r="K60" s="4"/>
      <c r="L60" s="17"/>
      <c r="M60" s="41" t="s">
        <v>152</v>
      </c>
      <c r="N60" s="27"/>
      <c r="O60" s="26"/>
      <c r="P60" s="27"/>
      <c r="Q60" s="26"/>
      <c r="R60" s="26"/>
      <c r="S60" s="214" t="s">
        <v>351</v>
      </c>
      <c r="T60" s="208"/>
      <c r="U60" s="209"/>
      <c r="V60" s="209"/>
      <c r="W60" s="209"/>
      <c r="X60" s="209"/>
      <c r="Y60" s="209"/>
      <c r="Z60" s="209"/>
      <c r="AA60" s="209"/>
      <c r="AB60" s="209"/>
      <c r="AC60" s="79" t="s">
        <v>31</v>
      </c>
      <c r="AD60" s="79"/>
      <c r="AE60" s="79"/>
      <c r="AF60" s="79"/>
      <c r="AG60" s="79"/>
      <c r="AH60" s="79"/>
      <c r="AI60" s="79"/>
      <c r="AJ60" s="133"/>
      <c r="AK60" s="133"/>
      <c r="AL60" s="133"/>
      <c r="AM60" s="133"/>
      <c r="AN60" s="133"/>
      <c r="AO60" s="133"/>
      <c r="AP60" s="133"/>
      <c r="AQ60" s="4"/>
      <c r="AR60" s="133"/>
      <c r="AV60" s="130"/>
      <c r="AW60" s="753">
        <v>43725</v>
      </c>
      <c r="AZ60" s="15"/>
      <c r="BA60" s="15"/>
      <c r="BB60" s="15"/>
      <c r="BC60" s="15"/>
      <c r="BD60" s="15"/>
      <c r="BE60" s="15"/>
      <c r="BF60" s="15"/>
      <c r="BP60" s="458" t="s">
        <v>525</v>
      </c>
      <c r="BR60"/>
      <c r="BS60" s="202" t="s">
        <v>462</v>
      </c>
    </row>
    <row r="61" spans="1:71" ht="12.75" customHeight="1" thickBot="1">
      <c r="A61" s="518"/>
      <c r="B61" s="4"/>
      <c r="C61" s="4"/>
      <c r="D61" s="100"/>
      <c r="E61" s="76"/>
      <c r="F61" s="34"/>
      <c r="G61" s="124"/>
      <c r="H61" s="101" t="s">
        <v>435</v>
      </c>
      <c r="I61" s="4"/>
      <c r="J61" s="4"/>
      <c r="K61" s="4"/>
      <c r="L61" s="17"/>
      <c r="M61" s="41" t="s">
        <v>153</v>
      </c>
      <c r="N61" s="27"/>
      <c r="O61" s="26"/>
      <c r="P61" s="27"/>
      <c r="Q61" s="26"/>
      <c r="R61" s="26"/>
      <c r="S61" s="214" t="s">
        <v>352</v>
      </c>
      <c r="T61" s="208"/>
      <c r="U61" s="209"/>
      <c r="V61" s="209"/>
      <c r="W61" s="209"/>
      <c r="X61" s="209"/>
      <c r="Y61" s="209"/>
      <c r="Z61" s="209"/>
      <c r="AA61" s="209"/>
      <c r="AB61" s="209"/>
      <c r="AC61" s="79" t="s">
        <v>298</v>
      </c>
      <c r="AD61" s="79"/>
      <c r="AE61" s="79"/>
      <c r="AF61" s="79"/>
      <c r="AG61" s="79"/>
      <c r="AH61" s="79"/>
      <c r="AI61" s="79"/>
      <c r="AJ61" s="133"/>
      <c r="AK61" s="133"/>
      <c r="AL61" s="133"/>
      <c r="AM61" s="133"/>
      <c r="AN61" s="133"/>
      <c r="AO61" s="133"/>
      <c r="AP61" s="133"/>
      <c r="AQ61" s="522"/>
      <c r="AR61" s="133"/>
      <c r="AW61" s="525" t="s">
        <v>1238</v>
      </c>
      <c r="AX61" s="4"/>
      <c r="AY61" s="4"/>
      <c r="AZ61" s="15"/>
      <c r="BA61" s="15"/>
      <c r="BB61" s="15"/>
      <c r="BC61" s="15"/>
      <c r="BD61" s="15"/>
      <c r="BE61" s="15"/>
      <c r="BF61" s="15"/>
      <c r="BP61" s="458" t="s">
        <v>526</v>
      </c>
      <c r="BQ61" s="217"/>
      <c r="BR61"/>
      <c r="BS61" s="204" t="s">
        <v>470</v>
      </c>
    </row>
    <row r="62" spans="1:71" ht="12.75" customHeight="1">
      <c r="A62" s="518"/>
      <c r="B62" s="4"/>
      <c r="C62" s="4"/>
      <c r="D62" s="100"/>
      <c r="E62" s="100"/>
      <c r="F62" s="100"/>
      <c r="G62" s="100"/>
      <c r="H62" s="101" t="s">
        <v>212</v>
      </c>
      <c r="I62" s="4"/>
      <c r="J62" s="4"/>
      <c r="K62" s="4"/>
      <c r="L62" s="97"/>
      <c r="M62" s="26"/>
      <c r="N62" s="27"/>
      <c r="O62" s="26"/>
      <c r="P62" s="26"/>
      <c r="Q62" s="26"/>
      <c r="R62" s="26"/>
      <c r="S62" s="214" t="s">
        <v>353</v>
      </c>
      <c r="T62" s="208"/>
      <c r="U62" s="209"/>
      <c r="V62" s="209"/>
      <c r="W62" s="209"/>
      <c r="X62" s="209"/>
      <c r="Y62" s="209"/>
      <c r="Z62" s="209"/>
      <c r="AA62" s="209"/>
      <c r="AB62" s="209"/>
      <c r="AC62" s="79" t="s">
        <v>32</v>
      </c>
      <c r="AD62" s="215"/>
      <c r="AE62" s="215"/>
      <c r="AF62" s="215"/>
      <c r="AG62" s="215"/>
      <c r="AH62" s="215"/>
      <c r="AI62" s="215"/>
      <c r="AJ62" s="133"/>
      <c r="AK62" s="133"/>
      <c r="AL62" s="133"/>
      <c r="AM62" s="133"/>
      <c r="AN62" s="133"/>
      <c r="AO62" s="133"/>
      <c r="AP62" s="133"/>
      <c r="AQ62" s="522"/>
      <c r="AR62" s="133"/>
      <c r="AW62" s="234" t="s">
        <v>223</v>
      </c>
      <c r="AX62" s="738" t="s">
        <v>1239</v>
      </c>
      <c r="AY62" s="4" t="s">
        <v>1244</v>
      </c>
      <c r="AZ62" s="15"/>
      <c r="BA62" s="15"/>
      <c r="BB62" s="15"/>
      <c r="BC62" s="15"/>
      <c r="BD62" s="15"/>
      <c r="BE62" s="15"/>
      <c r="BF62" s="15"/>
      <c r="BP62" s="458" t="s">
        <v>1141</v>
      </c>
      <c r="BQ62" s="218"/>
      <c r="BR62"/>
      <c r="BS62" s="204" t="s">
        <v>474</v>
      </c>
    </row>
    <row r="63" spans="1:71" ht="12.75" customHeight="1">
      <c r="A63" s="518"/>
      <c r="B63" s="4"/>
      <c r="C63" s="4"/>
      <c r="D63" s="100"/>
      <c r="E63" s="100"/>
      <c r="F63" s="100"/>
      <c r="G63" s="100"/>
      <c r="H63" s="100"/>
      <c r="I63" s="17"/>
      <c r="J63" s="4"/>
      <c r="K63" s="4"/>
      <c r="L63" s="4"/>
      <c r="M63" s="42" t="s">
        <v>43</v>
      </c>
      <c r="N63" s="29"/>
      <c r="O63" s="29"/>
      <c r="P63" s="29"/>
      <c r="Q63" s="29"/>
      <c r="R63" s="29"/>
      <c r="S63" s="213" t="s">
        <v>105</v>
      </c>
      <c r="T63" s="208"/>
      <c r="U63" s="209"/>
      <c r="V63" s="209"/>
      <c r="W63" s="209"/>
      <c r="X63" s="209"/>
      <c r="Y63" s="209"/>
      <c r="Z63" s="209"/>
      <c r="AA63" s="209"/>
      <c r="AB63" s="209"/>
      <c r="AC63" s="215"/>
      <c r="AD63" s="215"/>
      <c r="AE63" s="215"/>
      <c r="AF63" s="215"/>
      <c r="AG63" s="215"/>
      <c r="AH63" s="215"/>
      <c r="AI63" s="215"/>
      <c r="AJ63" s="133"/>
      <c r="AK63" s="133"/>
      <c r="AL63" s="133"/>
      <c r="AM63" s="133"/>
      <c r="AN63" s="133"/>
      <c r="AO63" s="133"/>
      <c r="AP63" s="133"/>
      <c r="AQ63" s="522"/>
      <c r="AR63" s="133"/>
      <c r="AS63" s="102" t="s">
        <v>388</v>
      </c>
      <c r="AW63" s="239" t="s">
        <v>184</v>
      </c>
      <c r="AX63" s="739" t="s">
        <v>1240</v>
      </c>
      <c r="AY63" s="15"/>
      <c r="AZ63" s="15"/>
      <c r="BA63" s="15"/>
      <c r="BB63" s="15"/>
      <c r="BC63" s="15"/>
      <c r="BD63" s="15"/>
      <c r="BE63" s="15"/>
      <c r="BF63" s="15"/>
      <c r="BP63" s="458" t="s">
        <v>527</v>
      </c>
      <c r="BR63"/>
      <c r="BS63" s="204" t="s">
        <v>476</v>
      </c>
    </row>
    <row r="64" spans="1:71" ht="12.75" customHeight="1">
      <c r="A64" s="518"/>
      <c r="B64" s="4"/>
      <c r="C64" s="4"/>
      <c r="D64" s="39" t="s">
        <v>228</v>
      </c>
      <c r="E64" s="18"/>
      <c r="F64" s="39"/>
      <c r="G64" s="39"/>
      <c r="H64" s="18"/>
      <c r="I64" s="4"/>
      <c r="J64" s="4"/>
      <c r="K64" s="97"/>
      <c r="L64" s="97"/>
      <c r="M64" s="43" t="s">
        <v>154</v>
      </c>
      <c r="N64" s="29"/>
      <c r="O64" s="29"/>
      <c r="P64" s="29"/>
      <c r="Q64" s="29"/>
      <c r="R64" s="29"/>
      <c r="S64" s="214" t="s">
        <v>27</v>
      </c>
      <c r="T64" s="208"/>
      <c r="U64" s="209"/>
      <c r="V64" s="209"/>
      <c r="W64" s="209"/>
      <c r="X64" s="209"/>
      <c r="Y64" s="209"/>
      <c r="Z64" s="209"/>
      <c r="AA64" s="209"/>
      <c r="AB64" s="209"/>
      <c r="AC64" s="215"/>
      <c r="AD64" s="215"/>
      <c r="AE64" s="215"/>
      <c r="AF64" s="215"/>
      <c r="AG64" s="215"/>
      <c r="AH64" s="215"/>
      <c r="AI64" s="215"/>
      <c r="AJ64" s="133"/>
      <c r="AK64" s="133"/>
      <c r="AL64" s="133"/>
      <c r="AM64" s="133"/>
      <c r="AN64" s="133"/>
      <c r="AO64" s="133"/>
      <c r="AP64" s="133"/>
      <c r="AQ64" s="522"/>
      <c r="AR64" s="133"/>
      <c r="AS64" s="109" t="s">
        <v>451</v>
      </c>
      <c r="AW64" s="239" t="s">
        <v>174</v>
      </c>
      <c r="AX64" s="739" t="s">
        <v>1241</v>
      </c>
      <c r="AY64" s="15"/>
      <c r="AZ64" s="15"/>
      <c r="BA64" s="15"/>
      <c r="BB64" s="15"/>
      <c r="BC64" s="15"/>
      <c r="BD64" s="15"/>
      <c r="BE64" s="15"/>
      <c r="BF64" s="15"/>
      <c r="BP64" s="458" t="s">
        <v>529</v>
      </c>
      <c r="BR64"/>
      <c r="BS64" s="202" t="s">
        <v>466</v>
      </c>
    </row>
    <row r="65" spans="1:71" ht="12.75" customHeight="1">
      <c r="A65" s="518"/>
      <c r="B65" s="4"/>
      <c r="C65" s="4"/>
      <c r="D65" s="40" t="s">
        <v>41</v>
      </c>
      <c r="E65" s="219" t="s">
        <v>897</v>
      </c>
      <c r="F65" s="39"/>
      <c r="G65" s="39"/>
      <c r="H65" s="18"/>
      <c r="I65" s="4"/>
      <c r="J65" s="4"/>
      <c r="K65" s="97"/>
      <c r="L65" s="97"/>
      <c r="M65" s="43" t="s">
        <v>155</v>
      </c>
      <c r="N65" s="29"/>
      <c r="O65" s="29"/>
      <c r="P65" s="29"/>
      <c r="Q65" s="29"/>
      <c r="R65" s="29"/>
      <c r="S65" s="214" t="s">
        <v>28</v>
      </c>
      <c r="T65" s="220"/>
      <c r="U65" s="210"/>
      <c r="V65" s="210"/>
      <c r="W65" s="210"/>
      <c r="X65" s="210"/>
      <c r="Y65" s="210"/>
      <c r="Z65" s="209"/>
      <c r="AA65" s="209"/>
      <c r="AB65" s="209"/>
      <c r="AC65" s="215"/>
      <c r="AD65" s="215"/>
      <c r="AE65" s="215"/>
      <c r="AF65" s="215"/>
      <c r="AG65" s="215"/>
      <c r="AH65" s="215"/>
      <c r="AI65" s="215"/>
      <c r="AJ65" s="133"/>
      <c r="AK65" s="133"/>
      <c r="AL65" s="133"/>
      <c r="AM65" s="133"/>
      <c r="AN65" s="133"/>
      <c r="AO65" s="133"/>
      <c r="AP65" s="133"/>
      <c r="AQ65" s="522"/>
      <c r="AR65" s="133"/>
      <c r="AS65" s="43" t="s">
        <v>410</v>
      </c>
      <c r="AW65" s="239" t="s">
        <v>175</v>
      </c>
      <c r="AX65" s="739" t="s">
        <v>1242</v>
      </c>
      <c r="AY65" s="15"/>
      <c r="AZ65" s="15"/>
      <c r="BA65" s="15"/>
      <c r="BB65" s="15"/>
      <c r="BC65" s="15"/>
      <c r="BD65" s="15"/>
      <c r="BE65" s="15"/>
      <c r="BF65" s="15"/>
      <c r="BP65" s="458" t="s">
        <v>530</v>
      </c>
      <c r="BR65"/>
      <c r="BS65" s="202" t="s">
        <v>471</v>
      </c>
    </row>
    <row r="66" spans="1:71" ht="12.75" customHeight="1" thickBot="1">
      <c r="A66" s="518"/>
      <c r="B66" s="97"/>
      <c r="C66" s="4"/>
      <c r="D66" s="86" t="s">
        <v>23</v>
      </c>
      <c r="E66" s="221" t="s">
        <v>898</v>
      </c>
      <c r="F66" s="39"/>
      <c r="G66" s="39"/>
      <c r="H66" s="18"/>
      <c r="I66" s="4"/>
      <c r="J66" s="4"/>
      <c r="K66" s="97"/>
      <c r="L66" s="97"/>
      <c r="M66" s="43" t="s">
        <v>44</v>
      </c>
      <c r="N66" s="29"/>
      <c r="O66" s="29"/>
      <c r="P66" s="29"/>
      <c r="Q66" s="29"/>
      <c r="R66" s="29"/>
      <c r="S66" s="214" t="s">
        <v>29</v>
      </c>
      <c r="T66" s="220"/>
      <c r="U66" s="210"/>
      <c r="V66" s="210"/>
      <c r="W66" s="210"/>
      <c r="X66" s="210"/>
      <c r="Y66" s="210"/>
      <c r="Z66" s="209"/>
      <c r="AA66" s="209"/>
      <c r="AB66" s="209"/>
      <c r="AC66" s="215"/>
      <c r="AD66" s="215"/>
      <c r="AE66" s="215"/>
      <c r="AF66" s="215"/>
      <c r="AG66" s="215"/>
      <c r="AH66" s="215"/>
      <c r="AI66" s="215"/>
      <c r="AJ66" s="133"/>
      <c r="AK66" s="133"/>
      <c r="AL66" s="133"/>
      <c r="AM66" s="133"/>
      <c r="AN66" s="133"/>
      <c r="AO66" s="133"/>
      <c r="AP66" s="133"/>
      <c r="AQ66" s="522"/>
      <c r="AR66" s="133"/>
      <c r="AS66" s="43" t="s">
        <v>411</v>
      </c>
      <c r="AW66" s="245" t="s">
        <v>384</v>
      </c>
      <c r="AX66" s="740" t="s">
        <v>1243</v>
      </c>
      <c r="AY66" s="15"/>
      <c r="AZ66" s="15"/>
      <c r="BA66" s="15"/>
      <c r="BB66" s="15"/>
      <c r="BC66" s="15"/>
      <c r="BD66" s="15"/>
      <c r="BE66" s="15"/>
      <c r="BF66" s="15"/>
      <c r="BP66" s="458" t="s">
        <v>532</v>
      </c>
      <c r="BR66"/>
      <c r="BS66" s="204" t="s">
        <v>593</v>
      </c>
    </row>
    <row r="67" spans="1:71" ht="12.75" customHeight="1">
      <c r="A67" s="518"/>
      <c r="B67" s="97"/>
      <c r="C67" s="4"/>
      <c r="D67" s="86" t="s">
        <v>96</v>
      </c>
      <c r="E67" s="221" t="s">
        <v>899</v>
      </c>
      <c r="F67" s="39"/>
      <c r="G67" s="39"/>
      <c r="H67" s="18"/>
      <c r="I67" s="4"/>
      <c r="J67" s="4"/>
      <c r="K67" s="97"/>
      <c r="L67" s="97"/>
      <c r="M67" s="43" t="s">
        <v>45</v>
      </c>
      <c r="N67" s="30"/>
      <c r="O67" s="30"/>
      <c r="P67" s="30"/>
      <c r="Q67" s="29"/>
      <c r="R67" s="29"/>
      <c r="S67" s="214" t="s">
        <v>15</v>
      </c>
      <c r="T67" s="210"/>
      <c r="U67" s="210"/>
      <c r="V67" s="210"/>
      <c r="W67" s="210"/>
      <c r="X67" s="210"/>
      <c r="Y67" s="210"/>
      <c r="Z67" s="209"/>
      <c r="AA67" s="209"/>
      <c r="AB67" s="209"/>
      <c r="AC67" s="215"/>
      <c r="AD67" s="215"/>
      <c r="AE67" s="215"/>
      <c r="AF67" s="215"/>
      <c r="AG67" s="215"/>
      <c r="AH67" s="215"/>
      <c r="AI67" s="215"/>
      <c r="AJ67" s="133"/>
      <c r="AK67" s="133"/>
      <c r="AL67" s="133"/>
      <c r="AM67" s="133"/>
      <c r="AN67" s="133"/>
      <c r="AO67" s="133"/>
      <c r="AP67" s="133"/>
      <c r="AQ67" s="522"/>
      <c r="AR67" s="133"/>
      <c r="AS67" s="132" t="s">
        <v>412</v>
      </c>
      <c r="AW67" s="526"/>
      <c r="AX67" s="526"/>
      <c r="AY67" s="526"/>
      <c r="AZ67" s="15"/>
      <c r="BA67" s="15"/>
      <c r="BB67" s="15"/>
      <c r="BC67" s="15"/>
      <c r="BD67" s="15"/>
      <c r="BE67" s="15"/>
      <c r="BF67" s="15"/>
      <c r="BP67" s="458" t="s">
        <v>1142</v>
      </c>
      <c r="BR67"/>
      <c r="BS67" s="204" t="s">
        <v>468</v>
      </c>
    </row>
    <row r="68" spans="1:71" ht="12.75" customHeight="1" thickBot="1">
      <c r="A68" s="518"/>
      <c r="B68" s="97"/>
      <c r="C68" s="97"/>
      <c r="D68" s="86" t="s">
        <v>97</v>
      </c>
      <c r="E68" s="221" t="s">
        <v>900</v>
      </c>
      <c r="F68" s="39"/>
      <c r="G68" s="39"/>
      <c r="H68" s="18"/>
      <c r="I68" s="4"/>
      <c r="J68" s="4"/>
      <c r="K68" s="97"/>
      <c r="L68" s="97"/>
      <c r="M68" s="43" t="s">
        <v>46</v>
      </c>
      <c r="N68" s="30"/>
      <c r="O68" s="30"/>
      <c r="P68" s="30"/>
      <c r="Q68" s="29"/>
      <c r="R68" s="29"/>
      <c r="S68" s="222" t="s">
        <v>300</v>
      </c>
      <c r="T68" s="210"/>
      <c r="U68" s="210"/>
      <c r="V68" s="210"/>
      <c r="W68" s="210"/>
      <c r="X68" s="210"/>
      <c r="Y68" s="210"/>
      <c r="Z68" s="209"/>
      <c r="AA68" s="209"/>
      <c r="AB68" s="209"/>
      <c r="AC68" s="215"/>
      <c r="AD68" s="215"/>
      <c r="AE68" s="215"/>
      <c r="AF68" s="215"/>
      <c r="AG68" s="215"/>
      <c r="AH68" s="215"/>
      <c r="AI68" s="215"/>
      <c r="AJ68" s="133"/>
      <c r="AK68" s="133"/>
      <c r="AL68" s="133"/>
      <c r="AM68" s="133"/>
      <c r="AN68" s="133"/>
      <c r="AO68" s="133"/>
      <c r="AP68" s="133"/>
      <c r="AQ68" s="522"/>
      <c r="AR68" s="133"/>
      <c r="AS68" s="109" t="s">
        <v>452</v>
      </c>
      <c r="AW68" s="15" t="s">
        <v>1239</v>
      </c>
      <c r="AX68" s="15"/>
      <c r="AY68" s="15"/>
      <c r="AZ68" s="15"/>
      <c r="BA68" s="15"/>
      <c r="BB68" s="15"/>
      <c r="BC68" s="15"/>
      <c r="BD68" s="15"/>
      <c r="BE68" s="15"/>
      <c r="BF68" s="15"/>
      <c r="BP68" s="458" t="s">
        <v>1143</v>
      </c>
      <c r="BR68"/>
      <c r="BS68" s="204" t="s">
        <v>478</v>
      </c>
    </row>
    <row r="69" spans="1:71" ht="12.75" customHeight="1">
      <c r="A69" s="518"/>
      <c r="B69" s="97"/>
      <c r="C69" s="97"/>
      <c r="D69" s="86" t="s">
        <v>98</v>
      </c>
      <c r="E69" s="221" t="s">
        <v>556</v>
      </c>
      <c r="F69" s="39"/>
      <c r="G69" s="39"/>
      <c r="H69" s="18"/>
      <c r="I69" s="4"/>
      <c r="J69" s="4"/>
      <c r="K69" s="97"/>
      <c r="L69" s="97"/>
      <c r="M69" s="43" t="s">
        <v>47</v>
      </c>
      <c r="N69" s="30"/>
      <c r="O69" s="30"/>
      <c r="P69" s="30"/>
      <c r="Q69" s="29"/>
      <c r="R69" s="29"/>
      <c r="S69" s="222" t="s">
        <v>30</v>
      </c>
      <c r="T69" s="210"/>
      <c r="U69" s="210"/>
      <c r="V69" s="210"/>
      <c r="W69" s="210"/>
      <c r="X69" s="210"/>
      <c r="Y69" s="210"/>
      <c r="Z69" s="209"/>
      <c r="AA69" s="209"/>
      <c r="AB69" s="209"/>
      <c r="AC69" s="215"/>
      <c r="AD69" s="215"/>
      <c r="AE69" s="215"/>
      <c r="AF69" s="215"/>
      <c r="AG69" s="215"/>
      <c r="AH69" s="215"/>
      <c r="AI69" s="215"/>
      <c r="AJ69" s="133"/>
      <c r="AK69" s="133"/>
      <c r="AL69" s="133"/>
      <c r="AM69" s="133"/>
      <c r="AN69" s="133"/>
      <c r="AO69" s="133"/>
      <c r="AP69" s="133"/>
      <c r="AQ69" s="522"/>
      <c r="AR69" s="133"/>
      <c r="AS69" s="109" t="s">
        <v>453</v>
      </c>
      <c r="AW69" s="741" t="s">
        <v>1245</v>
      </c>
      <c r="AX69" s="15"/>
      <c r="AY69" s="528"/>
      <c r="AZ69" s="15"/>
      <c r="BA69" s="15"/>
      <c r="BB69" s="15"/>
      <c r="BC69" s="15"/>
      <c r="BD69" s="15"/>
      <c r="BE69" s="15"/>
      <c r="BF69" s="15"/>
      <c r="BP69" s="463" t="s">
        <v>1144</v>
      </c>
      <c r="BQ69" s="216"/>
      <c r="BR69"/>
      <c r="BS69" s="204" t="s">
        <v>660</v>
      </c>
    </row>
    <row r="70" spans="1:71" ht="12.75" customHeight="1">
      <c r="A70" s="519"/>
      <c r="B70" s="97"/>
      <c r="C70" s="97"/>
      <c r="D70" s="86" t="s">
        <v>108</v>
      </c>
      <c r="E70" s="223"/>
      <c r="F70" s="39"/>
      <c r="G70" s="39"/>
      <c r="H70" s="18"/>
      <c r="I70" s="4"/>
      <c r="J70" s="4"/>
      <c r="K70" s="97"/>
      <c r="L70" s="97"/>
      <c r="M70" s="30"/>
      <c r="N70" s="30"/>
      <c r="O70" s="30"/>
      <c r="P70" s="30"/>
      <c r="Q70" s="29"/>
      <c r="R70" s="29"/>
      <c r="S70" s="222" t="s">
        <v>301</v>
      </c>
      <c r="T70" s="210"/>
      <c r="U70" s="210"/>
      <c r="V70" s="210"/>
      <c r="W70" s="210"/>
      <c r="X70" s="210"/>
      <c r="Y70" s="210"/>
      <c r="Z70" s="209"/>
      <c r="AA70" s="209"/>
      <c r="AB70" s="209"/>
      <c r="AC70" s="215"/>
      <c r="AD70" s="215"/>
      <c r="AE70" s="215"/>
      <c r="AF70" s="215"/>
      <c r="AG70" s="215"/>
      <c r="AH70" s="215"/>
      <c r="AI70" s="215"/>
      <c r="AJ70" s="133"/>
      <c r="AK70" s="133"/>
      <c r="AL70" s="133"/>
      <c r="AM70" s="133"/>
      <c r="AN70" s="133"/>
      <c r="AO70" s="133"/>
      <c r="AP70" s="133"/>
      <c r="AQ70" s="522"/>
      <c r="AR70" s="133"/>
      <c r="AS70" s="43" t="s">
        <v>413</v>
      </c>
      <c r="AW70" s="742" t="s">
        <v>1270</v>
      </c>
      <c r="AX70" s="15"/>
      <c r="AY70" s="528"/>
      <c r="AZ70" s="15"/>
      <c r="BA70" s="15"/>
      <c r="BB70" s="15"/>
      <c r="BC70" s="15"/>
      <c r="BD70" s="15"/>
      <c r="BE70" s="15"/>
      <c r="BF70" s="15"/>
      <c r="BR70"/>
      <c r="BS70" s="204" t="s">
        <v>479</v>
      </c>
    </row>
    <row r="71" spans="1:71" ht="12.75" customHeight="1" thickBot="1">
      <c r="A71" s="45" t="s">
        <v>229</v>
      </c>
      <c r="B71" s="45"/>
      <c r="C71" s="45"/>
      <c r="D71" s="53" t="s">
        <v>229</v>
      </c>
      <c r="E71" s="29"/>
      <c r="F71" s="29"/>
      <c r="G71" s="29"/>
      <c r="H71" s="36" t="s">
        <v>229</v>
      </c>
      <c r="I71" s="4"/>
      <c r="J71" s="224" t="s">
        <v>901</v>
      </c>
      <c r="K71" s="4"/>
      <c r="L71" s="4"/>
      <c r="M71" s="26" t="s">
        <v>233</v>
      </c>
      <c r="N71" s="28"/>
      <c r="O71" s="26"/>
      <c r="P71" s="26"/>
      <c r="Q71" s="26"/>
      <c r="R71" s="26"/>
      <c r="S71" s="222" t="s">
        <v>302</v>
      </c>
      <c r="T71" s="210"/>
      <c r="U71" s="210"/>
      <c r="V71" s="210"/>
      <c r="W71" s="210"/>
      <c r="X71" s="210"/>
      <c r="Y71" s="210"/>
      <c r="Z71" s="209"/>
      <c r="AA71" s="209"/>
      <c r="AB71" s="209"/>
      <c r="AC71" s="215"/>
      <c r="AD71" s="215"/>
      <c r="AE71" s="215"/>
      <c r="AF71" s="215"/>
      <c r="AG71" s="215"/>
      <c r="AH71" s="215"/>
      <c r="AI71" s="215"/>
      <c r="AJ71" s="133"/>
      <c r="AK71" s="133"/>
      <c r="AL71" s="133"/>
      <c r="AM71" s="133"/>
      <c r="AN71" s="133"/>
      <c r="AO71" s="133"/>
      <c r="AP71" s="133"/>
      <c r="AQ71" s="522"/>
      <c r="AR71" s="133"/>
      <c r="AS71" s="32" t="s">
        <v>414</v>
      </c>
      <c r="AW71" s="743" t="s">
        <v>433</v>
      </c>
      <c r="AX71" s="15"/>
      <c r="AY71" s="528"/>
      <c r="AZ71" s="15"/>
      <c r="BA71" s="15"/>
      <c r="BB71" s="15"/>
      <c r="BC71" s="15"/>
      <c r="BD71" s="15"/>
      <c r="BE71" s="15"/>
      <c r="BF71" s="15"/>
      <c r="BR71"/>
      <c r="BS71" s="204" t="s">
        <v>592</v>
      </c>
    </row>
    <row r="72" spans="1:71" ht="12.75" customHeight="1">
      <c r="A72" s="46" t="s">
        <v>37</v>
      </c>
      <c r="B72" s="45"/>
      <c r="C72" s="45"/>
      <c r="D72" s="54" t="s">
        <v>38</v>
      </c>
      <c r="E72" s="29"/>
      <c r="F72" s="29"/>
      <c r="G72" s="29"/>
      <c r="H72" s="37" t="s">
        <v>231</v>
      </c>
      <c r="I72" s="97"/>
      <c r="J72" s="225" t="s">
        <v>555</v>
      </c>
      <c r="K72" s="4"/>
      <c r="L72" s="4"/>
      <c r="M72" s="28" t="s">
        <v>232</v>
      </c>
      <c r="N72" s="26"/>
      <c r="O72" s="27"/>
      <c r="P72" s="27"/>
      <c r="Q72" s="26"/>
      <c r="R72" s="26"/>
      <c r="S72" s="210" t="s">
        <v>303</v>
      </c>
      <c r="T72" s="220"/>
      <c r="U72" s="210"/>
      <c r="V72" s="210"/>
      <c r="W72" s="210"/>
      <c r="X72" s="210"/>
      <c r="Y72" s="210"/>
      <c r="Z72" s="209"/>
      <c r="AA72" s="209"/>
      <c r="AB72" s="209"/>
      <c r="AC72" s="79" t="s">
        <v>116</v>
      </c>
      <c r="AD72" s="79"/>
      <c r="AE72" s="79"/>
      <c r="AF72" s="79"/>
      <c r="AG72" s="79"/>
      <c r="AH72" s="79"/>
      <c r="AI72" s="79"/>
      <c r="AJ72" s="133"/>
      <c r="AK72" s="133"/>
      <c r="AL72" s="133"/>
      <c r="AM72" s="133"/>
      <c r="AN72" s="133"/>
      <c r="AO72" s="133"/>
      <c r="AP72" s="133"/>
      <c r="AQ72" s="522"/>
      <c r="AR72" s="133"/>
      <c r="AS72" s="56" t="s">
        <v>415</v>
      </c>
      <c r="AW72" s="15"/>
      <c r="AX72" s="15"/>
      <c r="AY72" s="15"/>
      <c r="AZ72" s="15"/>
      <c r="BA72" s="15"/>
      <c r="BB72" s="15"/>
      <c r="BC72" s="15"/>
      <c r="BD72" s="15"/>
      <c r="BE72" s="15"/>
      <c r="BF72" s="15"/>
      <c r="BR72"/>
      <c r="BS72" s="204" t="s">
        <v>482</v>
      </c>
    </row>
    <row r="73" spans="1:71" ht="12.75" customHeight="1" thickBot="1">
      <c r="A73" s="47" t="s">
        <v>902</v>
      </c>
      <c r="B73" s="45"/>
      <c r="C73" s="45"/>
      <c r="D73" s="43" t="s">
        <v>883</v>
      </c>
      <c r="E73" s="29"/>
      <c r="F73" s="29"/>
      <c r="G73" s="30"/>
      <c r="H73" s="60" t="s">
        <v>188</v>
      </c>
      <c r="I73" s="4"/>
      <c r="J73" s="2" t="s">
        <v>903</v>
      </c>
      <c r="K73" s="4"/>
      <c r="L73" s="4"/>
      <c r="M73" s="41" t="s">
        <v>71</v>
      </c>
      <c r="N73" s="27"/>
      <c r="O73" s="27"/>
      <c r="P73" s="27"/>
      <c r="Q73" s="26"/>
      <c r="R73" s="26"/>
      <c r="S73" s="210" t="s">
        <v>298</v>
      </c>
      <c r="T73" s="220"/>
      <c r="U73" s="210"/>
      <c r="V73" s="210"/>
      <c r="W73" s="210"/>
      <c r="X73" s="210"/>
      <c r="Y73" s="210"/>
      <c r="Z73" s="209"/>
      <c r="AA73" s="209"/>
      <c r="AB73" s="209"/>
      <c r="AC73" s="79" t="s">
        <v>307</v>
      </c>
      <c r="AD73" s="79"/>
      <c r="AE73" s="79"/>
      <c r="AF73" s="79"/>
      <c r="AG73" s="79"/>
      <c r="AH73" s="79"/>
      <c r="AI73" s="79"/>
      <c r="AJ73" s="133"/>
      <c r="AK73" s="133"/>
      <c r="AL73" s="133"/>
      <c r="AM73" s="133"/>
      <c r="AN73" s="133"/>
      <c r="AO73" s="133"/>
      <c r="AP73" s="133"/>
      <c r="AQ73" s="522"/>
      <c r="AR73" s="133"/>
      <c r="AS73" s="56" t="s">
        <v>386</v>
      </c>
      <c r="AW73" s="15" t="s">
        <v>1240</v>
      </c>
      <c r="AX73" s="15"/>
      <c r="AY73" s="528"/>
      <c r="AZ73" s="15"/>
      <c r="BA73" s="15"/>
      <c r="BB73" s="15"/>
      <c r="BC73" s="15"/>
      <c r="BD73" s="15"/>
      <c r="BE73" s="15"/>
      <c r="BF73" s="15"/>
      <c r="BS73" s="202" t="s">
        <v>461</v>
      </c>
    </row>
    <row r="74" spans="1:71" ht="12.75" customHeight="1">
      <c r="A74" s="47" t="s">
        <v>904</v>
      </c>
      <c r="B74" s="45"/>
      <c r="C74" s="45"/>
      <c r="D74" s="43" t="s">
        <v>452</v>
      </c>
      <c r="E74" s="29"/>
      <c r="F74" s="29"/>
      <c r="G74" s="30"/>
      <c r="H74" s="60" t="s">
        <v>201</v>
      </c>
      <c r="I74" s="4"/>
      <c r="J74" s="2" t="s">
        <v>905</v>
      </c>
      <c r="K74" s="4"/>
      <c r="L74" s="4"/>
      <c r="M74" s="41" t="s">
        <v>161</v>
      </c>
      <c r="N74" s="27"/>
      <c r="O74" s="27"/>
      <c r="P74" s="27"/>
      <c r="Q74" s="26"/>
      <c r="R74" s="26"/>
      <c r="S74" s="222" t="s">
        <v>75</v>
      </c>
      <c r="T74" s="220"/>
      <c r="U74" s="210"/>
      <c r="V74" s="210"/>
      <c r="W74" s="210"/>
      <c r="X74" s="210"/>
      <c r="Y74" s="210"/>
      <c r="Z74" s="209"/>
      <c r="AA74" s="209"/>
      <c r="AB74" s="209"/>
      <c r="AC74" s="79" t="s">
        <v>118</v>
      </c>
      <c r="AD74" s="79"/>
      <c r="AE74" s="79"/>
      <c r="AF74" s="79"/>
      <c r="AG74" s="79"/>
      <c r="AH74" s="79"/>
      <c r="AI74" s="79"/>
      <c r="AJ74" s="133"/>
      <c r="AK74" s="133"/>
      <c r="AL74" s="133"/>
      <c r="AM74" s="133"/>
      <c r="AN74" s="133"/>
      <c r="AO74" s="133"/>
      <c r="AP74" s="133"/>
      <c r="AQ74" s="522"/>
      <c r="AR74" s="133"/>
      <c r="AS74" s="56" t="s">
        <v>416</v>
      </c>
      <c r="AW74" s="744" t="s">
        <v>1251</v>
      </c>
      <c r="AX74" s="15"/>
      <c r="AY74" s="528"/>
      <c r="AZ74" s="15"/>
      <c r="BA74" s="15"/>
      <c r="BB74" s="15"/>
      <c r="BC74" s="15"/>
      <c r="BD74" s="15"/>
      <c r="BE74" s="15"/>
      <c r="BF74" s="15"/>
      <c r="BS74" s="204" t="s">
        <v>477</v>
      </c>
    </row>
    <row r="75" spans="1:71" ht="12.75" customHeight="1">
      <c r="A75" s="47" t="s">
        <v>143</v>
      </c>
      <c r="B75" s="45"/>
      <c r="C75" s="45"/>
      <c r="D75" s="109" t="s">
        <v>453</v>
      </c>
      <c r="E75" s="29"/>
      <c r="F75" s="29"/>
      <c r="G75" s="30"/>
      <c r="H75" s="60" t="s">
        <v>189</v>
      </c>
      <c r="I75" s="4"/>
      <c r="J75" s="2" t="s">
        <v>906</v>
      </c>
      <c r="K75" s="4"/>
      <c r="L75" s="4"/>
      <c r="M75" s="41" t="s">
        <v>162</v>
      </c>
      <c r="N75" s="27"/>
      <c r="O75" s="27"/>
      <c r="P75" s="63"/>
      <c r="Q75" s="26"/>
      <c r="R75" s="26"/>
      <c r="S75" s="222" t="s">
        <v>889</v>
      </c>
      <c r="T75" s="220"/>
      <c r="U75" s="210"/>
      <c r="V75" s="210"/>
      <c r="W75" s="210"/>
      <c r="X75" s="210"/>
      <c r="Y75" s="210"/>
      <c r="Z75" s="209"/>
      <c r="AA75" s="209"/>
      <c r="AB75" s="209"/>
      <c r="AC75" s="79" t="s">
        <v>307</v>
      </c>
      <c r="AD75" s="79"/>
      <c r="AE75" s="79"/>
      <c r="AF75" s="79"/>
      <c r="AG75" s="79"/>
      <c r="AH75" s="79"/>
      <c r="AI75" s="79"/>
      <c r="AJ75" s="133"/>
      <c r="AK75" s="133"/>
      <c r="AL75" s="133"/>
      <c r="AM75" s="133"/>
      <c r="AN75" s="133"/>
      <c r="AO75" s="133"/>
      <c r="AP75" s="133"/>
      <c r="AQ75" s="522"/>
      <c r="AR75" s="133"/>
      <c r="AS75" s="57" t="s">
        <v>417</v>
      </c>
      <c r="AW75" s="745" t="s">
        <v>1271</v>
      </c>
      <c r="AX75" s="15"/>
      <c r="AY75" s="19"/>
      <c r="AZ75" s="15"/>
      <c r="BA75" s="15"/>
      <c r="BB75" s="15"/>
      <c r="BC75" s="15"/>
      <c r="BD75" s="15"/>
      <c r="BE75" s="15"/>
      <c r="BF75" s="15"/>
      <c r="BM75" s="4"/>
      <c r="BS75" s="202" t="s">
        <v>223</v>
      </c>
    </row>
    <row r="76" spans="1:71" ht="12.75" customHeight="1">
      <c r="A76" s="47" t="s">
        <v>907</v>
      </c>
      <c r="B76" s="45"/>
      <c r="C76" s="45"/>
      <c r="D76" s="109" t="s">
        <v>884</v>
      </c>
      <c r="E76" s="29"/>
      <c r="F76" s="29"/>
      <c r="G76" s="30"/>
      <c r="H76" s="60" t="s">
        <v>192</v>
      </c>
      <c r="I76" s="4"/>
      <c r="J76" s="2" t="s">
        <v>908</v>
      </c>
      <c r="K76" s="4"/>
      <c r="L76" s="4"/>
      <c r="M76" s="41" t="s">
        <v>72</v>
      </c>
      <c r="N76" s="27"/>
      <c r="O76" s="27"/>
      <c r="P76" s="63"/>
      <c r="Q76" s="26"/>
      <c r="R76" s="26"/>
      <c r="S76" s="222" t="s">
        <v>32</v>
      </c>
      <c r="T76" s="220"/>
      <c r="U76" s="210"/>
      <c r="V76" s="210"/>
      <c r="W76" s="210"/>
      <c r="X76" s="210"/>
      <c r="Y76" s="210"/>
      <c r="Z76" s="209"/>
      <c r="AA76" s="209"/>
      <c r="AB76" s="209"/>
      <c r="AC76" s="79" t="s">
        <v>308</v>
      </c>
      <c r="AD76" s="79"/>
      <c r="AE76" s="79"/>
      <c r="AF76" s="79"/>
      <c r="AG76" s="79"/>
      <c r="AH76" s="79"/>
      <c r="AI76" s="79"/>
      <c r="AJ76" s="133"/>
      <c r="AK76" s="133"/>
      <c r="AL76" s="133"/>
      <c r="AM76" s="133"/>
      <c r="AN76" s="133"/>
      <c r="AO76" s="133"/>
      <c r="AP76" s="133"/>
      <c r="AQ76" s="522"/>
      <c r="AR76" s="133"/>
      <c r="AS76" s="57" t="s">
        <v>418</v>
      </c>
      <c r="AW76" s="745" t="s">
        <v>1272</v>
      </c>
      <c r="AX76" s="15"/>
      <c r="AY76" s="15"/>
      <c r="AZ76" s="15"/>
      <c r="BA76" s="15"/>
      <c r="BB76" s="15"/>
      <c r="BC76" s="15"/>
      <c r="BD76" s="15"/>
      <c r="BE76" s="15"/>
      <c r="BF76" s="15"/>
      <c r="BM76" s="4"/>
      <c r="BN76" s="4"/>
      <c r="BS76" s="204" t="s">
        <v>602</v>
      </c>
    </row>
    <row r="77" spans="1:71" ht="12.75" customHeight="1">
      <c r="A77" s="47" t="s">
        <v>909</v>
      </c>
      <c r="B77" s="45"/>
      <c r="C77" s="45"/>
      <c r="D77" s="56" t="s">
        <v>886</v>
      </c>
      <c r="E77" s="29"/>
      <c r="F77" s="29"/>
      <c r="G77" s="30"/>
      <c r="H77" s="60" t="s">
        <v>202</v>
      </c>
      <c r="I77" s="4"/>
      <c r="J77" s="2" t="s">
        <v>910</v>
      </c>
      <c r="K77" s="4"/>
      <c r="L77" s="4"/>
      <c r="M77" s="41" t="s">
        <v>163</v>
      </c>
      <c r="N77" s="27"/>
      <c r="O77" s="27"/>
      <c r="P77" s="63"/>
      <c r="Q77" s="64"/>
      <c r="R77" s="64"/>
      <c r="S77" s="222" t="s">
        <v>31</v>
      </c>
      <c r="T77" s="220"/>
      <c r="U77" s="210"/>
      <c r="V77" s="210"/>
      <c r="W77" s="210"/>
      <c r="X77" s="210"/>
      <c r="Y77" s="210"/>
      <c r="Z77" s="209"/>
      <c r="AA77" s="209"/>
      <c r="AB77" s="209"/>
      <c r="AC77" s="79" t="s">
        <v>117</v>
      </c>
      <c r="AD77" s="79"/>
      <c r="AE77" s="79"/>
      <c r="AF77" s="79"/>
      <c r="AG77" s="79"/>
      <c r="AH77" s="79"/>
      <c r="AI77" s="79"/>
      <c r="AJ77" s="133"/>
      <c r="AK77" s="133"/>
      <c r="AL77" s="133"/>
      <c r="AM77" s="133"/>
      <c r="AN77" s="133"/>
      <c r="AO77" s="133"/>
      <c r="AP77" s="133"/>
      <c r="AQ77" s="522"/>
      <c r="AR77" s="133"/>
      <c r="AS77" s="57" t="s">
        <v>419</v>
      </c>
      <c r="AW77" s="745" t="s">
        <v>882</v>
      </c>
      <c r="AX77" s="15"/>
      <c r="AY77" s="15"/>
      <c r="BM77" s="4"/>
      <c r="BN77" s="4"/>
      <c r="BS77" s="202" t="s">
        <v>460</v>
      </c>
    </row>
    <row r="78" spans="1:71" ht="12.75" customHeight="1" thickBot="1">
      <c r="A78" s="47" t="s">
        <v>911</v>
      </c>
      <c r="B78" s="48"/>
      <c r="C78" s="48"/>
      <c r="D78" s="56" t="s">
        <v>1150</v>
      </c>
      <c r="E78" s="55"/>
      <c r="F78" s="55"/>
      <c r="G78" s="30"/>
      <c r="H78" s="60" t="s">
        <v>203</v>
      </c>
      <c r="I78" s="4"/>
      <c r="J78" s="2" t="s">
        <v>912</v>
      </c>
      <c r="K78" s="4"/>
      <c r="L78" s="4"/>
      <c r="M78" s="41" t="s">
        <v>165</v>
      </c>
      <c r="N78" s="27"/>
      <c r="O78" s="27"/>
      <c r="P78" s="63"/>
      <c r="Q78" s="64"/>
      <c r="R78" s="64"/>
      <c r="S78" s="222" t="s">
        <v>315</v>
      </c>
      <c r="T78" s="220"/>
      <c r="U78" s="210"/>
      <c r="V78" s="210"/>
      <c r="W78" s="210"/>
      <c r="X78" s="210"/>
      <c r="Y78" s="210"/>
      <c r="Z78" s="209"/>
      <c r="AA78" s="209"/>
      <c r="AB78" s="209"/>
      <c r="AC78" s="79" t="s">
        <v>142</v>
      </c>
      <c r="AD78" s="79"/>
      <c r="AE78" s="79"/>
      <c r="AF78" s="79"/>
      <c r="AG78" s="79"/>
      <c r="AH78" s="79"/>
      <c r="AI78" s="79"/>
      <c r="AJ78" s="133"/>
      <c r="AK78" s="133"/>
      <c r="AL78" s="133"/>
      <c r="AM78" s="133"/>
      <c r="AN78" s="133"/>
      <c r="AO78" s="133"/>
      <c r="AP78" s="133"/>
      <c r="AQ78" s="522"/>
      <c r="AR78" s="133"/>
      <c r="AS78" s="57" t="s">
        <v>420</v>
      </c>
      <c r="AW78" s="746" t="s">
        <v>1246</v>
      </c>
      <c r="AX78" s="15"/>
      <c r="AY78" s="19"/>
      <c r="BM78" s="4"/>
      <c r="BN78" s="4"/>
      <c r="BS78" s="204" t="s">
        <v>472</v>
      </c>
    </row>
    <row r="79" spans="1:71" ht="12.75" customHeight="1">
      <c r="A79" s="47" t="s">
        <v>913</v>
      </c>
      <c r="B79" s="48"/>
      <c r="C79" s="48"/>
      <c r="D79" s="56"/>
      <c r="E79" s="55"/>
      <c r="F79" s="55"/>
      <c r="G79" s="30"/>
      <c r="H79" s="76" t="s">
        <v>341</v>
      </c>
      <c r="I79" s="17"/>
      <c r="J79" s="2" t="s">
        <v>914</v>
      </c>
      <c r="K79" s="4"/>
      <c r="L79" s="4"/>
      <c r="M79" s="41" t="s">
        <v>164</v>
      </c>
      <c r="N79" s="27"/>
      <c r="O79" s="27"/>
      <c r="P79" s="63"/>
      <c r="Q79" s="64"/>
      <c r="R79" s="64"/>
      <c r="S79" s="222" t="s">
        <v>76</v>
      </c>
      <c r="T79" s="220"/>
      <c r="U79" s="210"/>
      <c r="V79" s="210"/>
      <c r="W79" s="210"/>
      <c r="X79" s="210"/>
      <c r="Y79" s="210"/>
      <c r="Z79" s="209"/>
      <c r="AA79" s="209"/>
      <c r="AB79" s="209"/>
      <c r="AC79" s="79"/>
      <c r="AD79" s="79"/>
      <c r="AE79" s="79"/>
      <c r="AF79" s="79"/>
      <c r="AG79" s="79"/>
      <c r="AH79" s="79"/>
      <c r="AI79" s="79"/>
      <c r="AJ79" s="133"/>
      <c r="AK79" s="133"/>
      <c r="AL79" s="133"/>
      <c r="AM79" s="133"/>
      <c r="AN79" s="133"/>
      <c r="AO79" s="133"/>
      <c r="AP79" s="133"/>
      <c r="AQ79" s="522"/>
      <c r="AR79" s="133"/>
      <c r="AS79" s="58" t="s">
        <v>421</v>
      </c>
      <c r="AW79" s="15"/>
      <c r="AX79" s="15"/>
      <c r="AY79" s="19"/>
      <c r="BM79" s="4"/>
      <c r="BN79" s="4"/>
      <c r="BS79" s="204" t="s">
        <v>480</v>
      </c>
    </row>
    <row r="80" spans="1:71" ht="12.75" customHeight="1" thickBot="1">
      <c r="A80" s="47" t="s">
        <v>915</v>
      </c>
      <c r="B80" s="48"/>
      <c r="C80" s="48"/>
      <c r="D80" s="32" t="s">
        <v>386</v>
      </c>
      <c r="E80" s="55"/>
      <c r="F80" s="55"/>
      <c r="G80" s="30"/>
      <c r="H80" s="100" t="s">
        <v>342</v>
      </c>
      <c r="I80" s="17"/>
      <c r="J80" s="2" t="s">
        <v>916</v>
      </c>
      <c r="K80" s="4"/>
      <c r="L80" s="4"/>
      <c r="M80" s="41" t="s">
        <v>166</v>
      </c>
      <c r="N80" s="27"/>
      <c r="O80" s="27"/>
      <c r="P80" s="63"/>
      <c r="Q80" s="64"/>
      <c r="R80" s="64"/>
      <c r="S80" s="222" t="s">
        <v>297</v>
      </c>
      <c r="T80" s="220"/>
      <c r="U80" s="210"/>
      <c r="V80" s="210"/>
      <c r="W80" s="210"/>
      <c r="X80" s="210"/>
      <c r="Y80" s="210"/>
      <c r="Z80" s="209"/>
      <c r="AA80" s="209"/>
      <c r="AB80" s="209"/>
      <c r="AC80" s="26" t="s">
        <v>175</v>
      </c>
      <c r="AD80" s="27"/>
      <c r="AE80" s="26"/>
      <c r="AF80" s="27"/>
      <c r="AG80" s="26"/>
      <c r="AH80" s="26"/>
      <c r="AI80" s="26"/>
      <c r="AJ80" s="133"/>
      <c r="AK80" s="133"/>
      <c r="AL80" s="133"/>
      <c r="AM80" s="133"/>
      <c r="AN80" s="133"/>
      <c r="AO80" s="133"/>
      <c r="AP80" s="133"/>
      <c r="AQ80" s="522"/>
      <c r="AR80" s="133"/>
      <c r="AS80" s="32" t="s">
        <v>422</v>
      </c>
      <c r="AW80" s="15" t="s">
        <v>1241</v>
      </c>
      <c r="AX80" s="15"/>
      <c r="AY80" s="19"/>
      <c r="BS80" s="202" t="s">
        <v>475</v>
      </c>
    </row>
    <row r="81" spans="1:81" ht="12.75" customHeight="1">
      <c r="A81" s="47" t="s">
        <v>917</v>
      </c>
      <c r="B81" s="48"/>
      <c r="C81" s="48"/>
      <c r="D81" s="56"/>
      <c r="E81" s="55"/>
      <c r="F81" s="55"/>
      <c r="G81" s="30"/>
      <c r="H81" s="100" t="s">
        <v>343</v>
      </c>
      <c r="I81" s="17"/>
      <c r="J81" s="2" t="s">
        <v>918</v>
      </c>
      <c r="K81" s="4"/>
      <c r="L81" s="4"/>
      <c r="M81" s="41" t="s">
        <v>167</v>
      </c>
      <c r="N81" s="27"/>
      <c r="O81" s="63"/>
      <c r="P81" s="65"/>
      <c r="Q81" s="64"/>
      <c r="R81" s="64"/>
      <c r="S81" s="222" t="s">
        <v>191</v>
      </c>
      <c r="T81" s="220"/>
      <c r="U81" s="210"/>
      <c r="V81" s="210"/>
      <c r="W81" s="210"/>
      <c r="X81" s="210"/>
      <c r="Y81" s="210"/>
      <c r="Z81" s="209"/>
      <c r="AA81" s="209"/>
      <c r="AB81" s="209"/>
      <c r="AC81" s="28" t="s">
        <v>285</v>
      </c>
      <c r="AD81" s="27"/>
      <c r="AE81" s="26"/>
      <c r="AF81" s="27"/>
      <c r="AG81" s="26"/>
      <c r="AH81" s="26"/>
      <c r="AI81" s="28"/>
      <c r="AJ81" s="133"/>
      <c r="AK81" s="133"/>
      <c r="AL81" s="133"/>
      <c r="AM81" s="133"/>
      <c r="AN81" s="133"/>
      <c r="AO81" s="133"/>
      <c r="AP81" s="133"/>
      <c r="AQ81" s="522"/>
      <c r="AR81" s="133"/>
      <c r="AW81" s="747" t="s">
        <v>895</v>
      </c>
      <c r="AX81" s="15"/>
      <c r="AY81" s="15"/>
      <c r="BS81" s="204" t="s">
        <v>483</v>
      </c>
    </row>
    <row r="82" spans="1:81" ht="12.75" customHeight="1">
      <c r="A82" s="47" t="s">
        <v>919</v>
      </c>
      <c r="B82" s="48"/>
      <c r="C82" s="48"/>
      <c r="D82" s="57"/>
      <c r="E82" s="55"/>
      <c r="F82" s="55"/>
      <c r="G82" s="30"/>
      <c r="H82" s="101"/>
      <c r="I82" s="4"/>
      <c r="J82" s="2" t="s">
        <v>920</v>
      </c>
      <c r="K82" s="4"/>
      <c r="L82" s="4"/>
      <c r="M82" s="41" t="s">
        <v>168</v>
      </c>
      <c r="N82" s="27"/>
      <c r="O82" s="63"/>
      <c r="P82" s="65"/>
      <c r="Q82" s="64"/>
      <c r="R82" s="64"/>
      <c r="S82" s="222" t="s">
        <v>33</v>
      </c>
      <c r="T82" s="220"/>
      <c r="U82" s="210"/>
      <c r="V82" s="210"/>
      <c r="W82" s="210"/>
      <c r="X82" s="210"/>
      <c r="Y82" s="210"/>
      <c r="Z82" s="209"/>
      <c r="AA82" s="209"/>
      <c r="AB82" s="209"/>
      <c r="AC82" s="41" t="s">
        <v>1082</v>
      </c>
      <c r="AD82" s="27"/>
      <c r="AE82" s="26"/>
      <c r="AF82" s="27"/>
      <c r="AG82" s="26"/>
      <c r="AH82" s="26"/>
      <c r="AI82" s="41"/>
      <c r="AJ82" s="133"/>
      <c r="AK82" s="133"/>
      <c r="AL82" s="133"/>
      <c r="AM82" s="133"/>
      <c r="AN82" s="133"/>
      <c r="AO82" s="133"/>
      <c r="AP82" s="133"/>
      <c r="AQ82" s="522"/>
      <c r="AR82" s="133"/>
      <c r="AW82" s="748" t="s">
        <v>892</v>
      </c>
      <c r="AX82" s="15"/>
      <c r="AY82" s="15"/>
      <c r="BS82" s="204" t="s">
        <v>481</v>
      </c>
    </row>
    <row r="83" spans="1:81" ht="12.75" customHeight="1" thickBot="1">
      <c r="A83" s="47" t="s">
        <v>921</v>
      </c>
      <c r="B83" s="48"/>
      <c r="C83" s="48"/>
      <c r="D83" s="57"/>
      <c r="E83" s="55"/>
      <c r="F83" s="55"/>
      <c r="G83" s="55"/>
      <c r="H83" s="37" t="s">
        <v>119</v>
      </c>
      <c r="I83" s="4"/>
      <c r="J83" s="2" t="s">
        <v>922</v>
      </c>
      <c r="K83" s="4"/>
      <c r="L83" s="4"/>
      <c r="M83" s="27"/>
      <c r="N83" s="64"/>
      <c r="O83" s="64"/>
      <c r="P83" s="64"/>
      <c r="Q83" s="64"/>
      <c r="R83" s="64"/>
      <c r="S83" s="222" t="s">
        <v>226</v>
      </c>
      <c r="T83" s="220"/>
      <c r="U83" s="210"/>
      <c r="V83" s="210"/>
      <c r="W83" s="210"/>
      <c r="X83" s="210"/>
      <c r="Y83" s="210"/>
      <c r="Z83" s="209"/>
      <c r="AA83" s="209"/>
      <c r="AB83" s="209"/>
      <c r="AC83" s="41" t="s">
        <v>1083</v>
      </c>
      <c r="AD83" s="27"/>
      <c r="AE83" s="26"/>
      <c r="AF83" s="27"/>
      <c r="AG83" s="26"/>
      <c r="AH83" s="26"/>
      <c r="AI83" s="41"/>
      <c r="AJ83" s="133"/>
      <c r="AK83" s="133"/>
      <c r="AL83" s="133"/>
      <c r="AM83" s="133"/>
      <c r="AN83" s="133"/>
      <c r="AO83" s="133"/>
      <c r="AP83" s="133"/>
      <c r="AQ83" s="522"/>
      <c r="AR83" s="133"/>
      <c r="AS83" s="32"/>
      <c r="AW83" s="749" t="s">
        <v>1266</v>
      </c>
      <c r="AX83" s="15"/>
      <c r="AY83" s="15"/>
      <c r="BS83" s="204" t="s">
        <v>591</v>
      </c>
    </row>
    <row r="84" spans="1:81" ht="12.75" customHeight="1">
      <c r="A84" s="47" t="s">
        <v>923</v>
      </c>
      <c r="B84" s="48"/>
      <c r="C84" s="48"/>
      <c r="D84" s="57"/>
      <c r="E84" s="55"/>
      <c r="F84" s="55"/>
      <c r="G84" s="55"/>
      <c r="H84" s="60" t="s">
        <v>223</v>
      </c>
      <c r="I84" s="4"/>
      <c r="J84" s="2" t="s">
        <v>924</v>
      </c>
      <c r="K84" s="4"/>
      <c r="L84" s="4"/>
      <c r="M84" s="28" t="s">
        <v>101</v>
      </c>
      <c r="N84" s="64"/>
      <c r="O84" s="64"/>
      <c r="P84" s="64"/>
      <c r="Q84" s="64"/>
      <c r="R84" s="64"/>
      <c r="S84" s="222" t="s">
        <v>121</v>
      </c>
      <c r="T84" s="220"/>
      <c r="U84" s="210"/>
      <c r="V84" s="210"/>
      <c r="W84" s="210"/>
      <c r="X84" s="210"/>
      <c r="Y84" s="210"/>
      <c r="Z84" s="209"/>
      <c r="AA84" s="209"/>
      <c r="AB84" s="209"/>
      <c r="AC84" s="41" t="s">
        <v>590</v>
      </c>
      <c r="AD84" s="27"/>
      <c r="AE84" s="26"/>
      <c r="AF84" s="27"/>
      <c r="AG84" s="26"/>
      <c r="AH84" s="26"/>
      <c r="AI84" s="41"/>
      <c r="AJ84" s="133"/>
      <c r="AK84" s="133"/>
      <c r="AL84" s="133"/>
      <c r="AM84" s="133"/>
      <c r="AN84" s="133"/>
      <c r="AO84" s="133"/>
      <c r="AP84" s="133"/>
      <c r="AQ84" s="522"/>
      <c r="AR84" s="133"/>
      <c r="AW84" s="15"/>
      <c r="AX84" s="94"/>
      <c r="AY84" s="15"/>
    </row>
    <row r="85" spans="1:81" ht="12.75" customHeight="1" thickBot="1">
      <c r="A85" s="47" t="s">
        <v>925</v>
      </c>
      <c r="B85" s="48"/>
      <c r="C85" s="48"/>
      <c r="D85" s="57"/>
      <c r="E85" s="55"/>
      <c r="F85" s="55"/>
      <c r="G85" s="55"/>
      <c r="H85" s="60" t="s">
        <v>184</v>
      </c>
      <c r="I85" s="4"/>
      <c r="J85" s="2" t="s">
        <v>926</v>
      </c>
      <c r="K85" s="4"/>
      <c r="L85" s="4"/>
      <c r="M85" s="41" t="s">
        <v>169</v>
      </c>
      <c r="N85" s="64"/>
      <c r="O85" s="64"/>
      <c r="P85" s="64"/>
      <c r="Q85" s="64"/>
      <c r="R85" s="64"/>
      <c r="S85" s="226" t="s">
        <v>116</v>
      </c>
      <c r="T85" s="220"/>
      <c r="U85" s="210"/>
      <c r="V85" s="210"/>
      <c r="W85" s="210"/>
      <c r="X85" s="210"/>
      <c r="Y85" s="210"/>
      <c r="Z85" s="209"/>
      <c r="AA85" s="209"/>
      <c r="AB85" s="209"/>
      <c r="AC85" s="41" t="s">
        <v>589</v>
      </c>
      <c r="AD85" s="27"/>
      <c r="AE85" s="26"/>
      <c r="AF85" s="27"/>
      <c r="AG85" s="26"/>
      <c r="AH85" s="26"/>
      <c r="AI85" s="41"/>
      <c r="AJ85" s="133"/>
      <c r="AK85" s="133"/>
      <c r="AL85" s="133"/>
      <c r="AM85" s="133"/>
      <c r="AN85" s="133"/>
      <c r="AO85" s="133"/>
      <c r="AP85" s="133"/>
      <c r="AQ85" s="522"/>
      <c r="AR85" s="133"/>
      <c r="AW85" s="15" t="s">
        <v>1242</v>
      </c>
      <c r="AX85" s="94"/>
      <c r="AY85" s="15"/>
      <c r="BS85" s="2" t="s">
        <v>927</v>
      </c>
      <c r="BT85" s="3" t="s">
        <v>1342</v>
      </c>
      <c r="BU85" s="3" t="s">
        <v>1343</v>
      </c>
      <c r="BV85" s="3" t="s">
        <v>1344</v>
      </c>
      <c r="BW85" s="3" t="s">
        <v>1345</v>
      </c>
      <c r="BX85" s="3" t="s">
        <v>1346</v>
      </c>
      <c r="BY85" s="3"/>
      <c r="BZ85" s="3"/>
      <c r="CA85" s="3"/>
      <c r="CB85" s="3"/>
      <c r="CC85" s="3"/>
    </row>
    <row r="86" spans="1:81" ht="12.75" customHeight="1">
      <c r="A86" s="47" t="s">
        <v>928</v>
      </c>
      <c r="B86" s="48"/>
      <c r="C86" s="48"/>
      <c r="D86" s="58"/>
      <c r="E86" s="55"/>
      <c r="F86" s="55"/>
      <c r="G86" s="55"/>
      <c r="H86" s="60" t="s">
        <v>22</v>
      </c>
      <c r="I86" s="72"/>
      <c r="J86" s="2" t="s">
        <v>929</v>
      </c>
      <c r="K86" s="4"/>
      <c r="L86" s="4"/>
      <c r="M86" s="41" t="s">
        <v>170</v>
      </c>
      <c r="N86" s="64"/>
      <c r="O86" s="64"/>
      <c r="P86" s="64"/>
      <c r="Q86" s="64"/>
      <c r="R86" s="64"/>
      <c r="S86" s="222" t="s">
        <v>193</v>
      </c>
      <c r="T86" s="220"/>
      <c r="U86" s="210"/>
      <c r="V86" s="210"/>
      <c r="W86" s="210"/>
      <c r="X86" s="210"/>
      <c r="Y86" s="210"/>
      <c r="Z86" s="209"/>
      <c r="AA86" s="209"/>
      <c r="AB86" s="209"/>
      <c r="AC86" s="41" t="s">
        <v>599</v>
      </c>
      <c r="AD86" s="27"/>
      <c r="AE86" s="26"/>
      <c r="AF86" s="27"/>
      <c r="AG86" s="26"/>
      <c r="AH86" s="26"/>
      <c r="AI86" s="41"/>
      <c r="AJ86" s="133"/>
      <c r="AK86" s="133"/>
      <c r="AL86" s="133"/>
      <c r="AM86" s="133"/>
      <c r="AN86" s="133"/>
      <c r="AO86" s="133"/>
      <c r="AP86" s="133"/>
      <c r="AQ86" s="522"/>
      <c r="AR86" s="133"/>
      <c r="AW86" s="751" t="s">
        <v>1265</v>
      </c>
      <c r="AX86" s="15"/>
      <c r="AY86" s="15"/>
      <c r="BS86" s="3" t="s">
        <v>1330</v>
      </c>
      <c r="BT86" s="2" t="s">
        <v>648</v>
      </c>
      <c r="BU86" s="2" t="s">
        <v>649</v>
      </c>
      <c r="BV86" s="2" t="s">
        <v>650</v>
      </c>
      <c r="BW86" s="2" t="s">
        <v>653</v>
      </c>
      <c r="BX86" s="2" t="s">
        <v>654</v>
      </c>
    </row>
    <row r="87" spans="1:81" ht="12.75" customHeight="1" thickBot="1">
      <c r="A87" s="48"/>
      <c r="B87" s="48"/>
      <c r="C87" s="48"/>
      <c r="D87" s="32"/>
      <c r="E87" s="55"/>
      <c r="F87" s="55"/>
      <c r="G87" s="55"/>
      <c r="H87" s="60" t="s">
        <v>174</v>
      </c>
      <c r="I87" s="72"/>
      <c r="J87" s="2" t="s">
        <v>930</v>
      </c>
      <c r="K87" s="72"/>
      <c r="L87" s="72"/>
      <c r="M87" s="41" t="s">
        <v>171</v>
      </c>
      <c r="N87" s="64"/>
      <c r="O87" s="64"/>
      <c r="P87" s="64"/>
      <c r="Q87" s="64"/>
      <c r="R87" s="64"/>
      <c r="S87" s="222" t="s">
        <v>194</v>
      </c>
      <c r="T87" s="220"/>
      <c r="U87" s="210"/>
      <c r="V87" s="210"/>
      <c r="W87" s="210"/>
      <c r="X87" s="210"/>
      <c r="Y87" s="210"/>
      <c r="Z87" s="209"/>
      <c r="AA87" s="209"/>
      <c r="AB87" s="209"/>
      <c r="AC87" s="41" t="s">
        <v>598</v>
      </c>
      <c r="AD87" s="27"/>
      <c r="AE87" s="26"/>
      <c r="AF87" s="27"/>
      <c r="AG87" s="26"/>
      <c r="AH87" s="26"/>
      <c r="AI87" s="41"/>
      <c r="AJ87" s="133"/>
      <c r="AK87" s="133"/>
      <c r="AL87" s="133"/>
      <c r="AM87" s="133"/>
      <c r="AN87" s="133"/>
      <c r="AO87" s="133"/>
      <c r="AP87" s="133"/>
      <c r="AQ87" s="522"/>
      <c r="AR87" s="4"/>
      <c r="AW87" s="752" t="s">
        <v>1079</v>
      </c>
      <c r="AX87" s="15"/>
      <c r="AY87" s="15"/>
      <c r="BS87" s="3" t="s">
        <v>1331</v>
      </c>
      <c r="BW87" s="2" t="s">
        <v>1341</v>
      </c>
    </row>
    <row r="88" spans="1:81" ht="12.75" customHeight="1">
      <c r="A88" s="48"/>
      <c r="B88" s="48"/>
      <c r="C88" s="48"/>
      <c r="D88" s="32"/>
      <c r="E88" s="55"/>
      <c r="F88" s="55"/>
      <c r="G88" s="55"/>
      <c r="H88" s="60" t="s">
        <v>175</v>
      </c>
      <c r="I88" s="72"/>
      <c r="J88" s="2" t="s">
        <v>931</v>
      </c>
      <c r="K88" s="72"/>
      <c r="L88" s="72"/>
      <c r="M88" s="41" t="s">
        <v>172</v>
      </c>
      <c r="N88" s="64"/>
      <c r="O88" s="64"/>
      <c r="P88" s="64"/>
      <c r="Q88" s="64"/>
      <c r="R88" s="64"/>
      <c r="S88" s="210" t="s">
        <v>304</v>
      </c>
      <c r="T88" s="220"/>
      <c r="U88" s="210"/>
      <c r="V88" s="210"/>
      <c r="W88" s="210"/>
      <c r="X88" s="210"/>
      <c r="Y88" s="210"/>
      <c r="Z88" s="209"/>
      <c r="AA88" s="209"/>
      <c r="AB88" s="209"/>
      <c r="AC88" s="80" t="s">
        <v>600</v>
      </c>
      <c r="AD88" s="27"/>
      <c r="AE88" s="26"/>
      <c r="AF88" s="26"/>
      <c r="AG88" s="26"/>
      <c r="AH88" s="26"/>
      <c r="AI88" s="26"/>
      <c r="AJ88" s="133"/>
      <c r="AK88" s="133"/>
      <c r="AL88" s="133"/>
      <c r="AM88" s="133"/>
      <c r="AN88" s="133"/>
      <c r="AO88" s="133"/>
      <c r="AP88" s="133"/>
      <c r="AQ88" s="522"/>
      <c r="AR88" s="4"/>
      <c r="AW88" s="15"/>
      <c r="AX88" s="15"/>
      <c r="AY88" s="15"/>
      <c r="BS88" s="3" t="s">
        <v>1332</v>
      </c>
    </row>
    <row r="89" spans="1:81" ht="12.75" customHeight="1" thickBot="1">
      <c r="A89" s="48"/>
      <c r="B89" s="48"/>
      <c r="C89" s="48"/>
      <c r="D89" s="32"/>
      <c r="E89" s="55"/>
      <c r="F89" s="55"/>
      <c r="G89" s="55"/>
      <c r="H89" s="60" t="s">
        <v>203</v>
      </c>
      <c r="I89" s="72"/>
      <c r="J89" s="2" t="s">
        <v>932</v>
      </c>
      <c r="K89" s="72"/>
      <c r="L89" s="72"/>
      <c r="M89" s="41" t="s">
        <v>173</v>
      </c>
      <c r="N89" s="64"/>
      <c r="O89" s="64"/>
      <c r="P89" s="64"/>
      <c r="Q89" s="64"/>
      <c r="R89" s="64"/>
      <c r="S89" s="222" t="s">
        <v>305</v>
      </c>
      <c r="T89" s="220"/>
      <c r="U89" s="210"/>
      <c r="V89" s="210"/>
      <c r="W89" s="210"/>
      <c r="X89" s="210"/>
      <c r="Y89" s="210"/>
      <c r="Z89" s="209"/>
      <c r="AA89" s="209"/>
      <c r="AB89" s="209"/>
      <c r="AC89" s="82" t="s">
        <v>601</v>
      </c>
      <c r="AD89" s="81"/>
      <c r="AE89" s="81"/>
      <c r="AF89" s="81"/>
      <c r="AG89" s="81"/>
      <c r="AH89" s="81"/>
      <c r="AI89" s="81"/>
      <c r="AJ89" s="133"/>
      <c r="AK89" s="133"/>
      <c r="AL89" s="133"/>
      <c r="AM89" s="133"/>
      <c r="AN89" s="133"/>
      <c r="AQ89" s="522"/>
      <c r="AR89" s="4"/>
      <c r="AW89" s="15" t="s">
        <v>1243</v>
      </c>
      <c r="AX89" s="15"/>
      <c r="AY89" s="15"/>
      <c r="BS89" s="3" t="s">
        <v>1333</v>
      </c>
      <c r="BT89" s="3" t="s">
        <v>1335</v>
      </c>
      <c r="BU89" s="3" t="s">
        <v>1336</v>
      </c>
      <c r="BV89" s="3" t="s">
        <v>1337</v>
      </c>
      <c r="BW89" s="3" t="s">
        <v>1338</v>
      </c>
      <c r="BX89" s="3" t="s">
        <v>1339</v>
      </c>
      <c r="BY89" s="3"/>
    </row>
    <row r="90" spans="1:81" ht="12.75" customHeight="1" thickBot="1">
      <c r="A90" s="49"/>
      <c r="B90" s="48"/>
      <c r="C90" s="48"/>
      <c r="D90" s="32"/>
      <c r="E90" s="55"/>
      <c r="F90" s="55"/>
      <c r="G90" s="55"/>
      <c r="H90" s="61"/>
      <c r="I90" s="72"/>
      <c r="J90" s="2" t="s">
        <v>933</v>
      </c>
      <c r="K90" s="72"/>
      <c r="L90" s="72"/>
      <c r="M90" s="41" t="s">
        <v>174</v>
      </c>
      <c r="N90" s="64"/>
      <c r="O90" s="64"/>
      <c r="P90" s="64"/>
      <c r="Q90" s="64"/>
      <c r="R90" s="64"/>
      <c r="S90" s="210" t="s">
        <v>212</v>
      </c>
      <c r="T90" s="208"/>
      <c r="U90" s="209"/>
      <c r="V90" s="209"/>
      <c r="W90" s="209"/>
      <c r="X90" s="209"/>
      <c r="Y90" s="209"/>
      <c r="Z90" s="209"/>
      <c r="AA90" s="209"/>
      <c r="AB90" s="209"/>
      <c r="AC90" s="88" t="s">
        <v>24</v>
      </c>
      <c r="AD90" s="88"/>
      <c r="AE90" s="88"/>
      <c r="AF90" s="89"/>
      <c r="AG90" s="89"/>
      <c r="AH90" s="89"/>
      <c r="AI90" s="89"/>
      <c r="AJ90" s="133"/>
      <c r="AK90" s="133"/>
      <c r="AL90" s="133"/>
      <c r="AM90" s="133"/>
      <c r="AN90" s="133"/>
      <c r="AO90" s="114" t="s">
        <v>373</v>
      </c>
      <c r="AQ90" s="522"/>
      <c r="AR90" s="4"/>
      <c r="AW90" s="750" t="s">
        <v>408</v>
      </c>
      <c r="AX90" s="15"/>
      <c r="AY90" s="15"/>
      <c r="BS90" s="3" t="s">
        <v>1334</v>
      </c>
      <c r="BT90" s="2" t="s">
        <v>651</v>
      </c>
      <c r="BU90" s="2" t="s">
        <v>652</v>
      </c>
      <c r="BV90" s="2" t="s">
        <v>648</v>
      </c>
      <c r="BW90" s="2" t="s">
        <v>653</v>
      </c>
      <c r="BX90" s="2" t="s">
        <v>649</v>
      </c>
    </row>
    <row r="91" spans="1:81" ht="12.75" customHeight="1">
      <c r="A91" s="50"/>
      <c r="B91" s="50"/>
      <c r="C91" s="50"/>
      <c r="D91" s="32"/>
      <c r="E91" s="30"/>
      <c r="F91" s="30"/>
      <c r="G91" s="30"/>
      <c r="H91" s="35"/>
      <c r="I91" s="4"/>
      <c r="J91" s="2" t="s">
        <v>934</v>
      </c>
      <c r="K91" s="4"/>
      <c r="L91" s="4"/>
      <c r="M91" s="41" t="s">
        <v>175</v>
      </c>
      <c r="N91" s="27"/>
      <c r="O91" s="27"/>
      <c r="P91" s="27"/>
      <c r="Q91" s="27"/>
      <c r="R91" s="27"/>
      <c r="S91" s="210" t="s">
        <v>308</v>
      </c>
      <c r="T91" s="208"/>
      <c r="U91" s="209"/>
      <c r="V91" s="209"/>
      <c r="W91" s="209"/>
      <c r="X91" s="209"/>
      <c r="Y91" s="209"/>
      <c r="Z91" s="209"/>
      <c r="AA91" s="209"/>
      <c r="AB91" s="209"/>
      <c r="AC91" s="88" t="s">
        <v>293</v>
      </c>
      <c r="AD91" s="88"/>
      <c r="AE91" s="88"/>
      <c r="AF91" s="89"/>
      <c r="AG91" s="89"/>
      <c r="AH91" s="89"/>
      <c r="AI91" s="89"/>
      <c r="AJ91" s="133"/>
      <c r="AK91" s="133"/>
      <c r="AL91" s="133"/>
      <c r="AM91" s="133"/>
      <c r="AN91" s="133"/>
      <c r="AO91" s="115" t="s">
        <v>14</v>
      </c>
      <c r="AQ91" s="522"/>
      <c r="AR91" s="4"/>
      <c r="AW91" s="4"/>
      <c r="AX91" s="4"/>
      <c r="AY91" s="4"/>
      <c r="BS91" s="3" t="s">
        <v>1335</v>
      </c>
      <c r="BW91" s="2" t="s">
        <v>655</v>
      </c>
      <c r="BX91" s="2" t="s">
        <v>656</v>
      </c>
    </row>
    <row r="92" spans="1:81" ht="12.75" customHeight="1" thickBot="1">
      <c r="A92" s="50"/>
      <c r="B92" s="50"/>
      <c r="C92" s="50"/>
      <c r="D92" s="32"/>
      <c r="E92" s="30"/>
      <c r="F92" s="30"/>
      <c r="G92" s="30"/>
      <c r="H92" s="35"/>
      <c r="I92" s="4"/>
      <c r="J92" s="2" t="s">
        <v>935</v>
      </c>
      <c r="K92" s="4"/>
      <c r="L92" s="4"/>
      <c r="M92" s="41" t="s">
        <v>176</v>
      </c>
      <c r="N92" s="27"/>
      <c r="O92" s="27"/>
      <c r="P92" s="27"/>
      <c r="Q92" s="27"/>
      <c r="R92" s="27"/>
      <c r="S92" s="222" t="s">
        <v>306</v>
      </c>
      <c r="T92" s="208"/>
      <c r="U92" s="209"/>
      <c r="V92" s="209"/>
      <c r="W92" s="209"/>
      <c r="X92" s="209"/>
      <c r="Y92" s="209"/>
      <c r="Z92" s="209"/>
      <c r="AA92" s="209"/>
      <c r="AB92" s="209"/>
      <c r="AC92" s="92" t="s">
        <v>936</v>
      </c>
      <c r="AD92" s="89"/>
      <c r="AE92" s="89"/>
      <c r="AF92" s="89"/>
      <c r="AG92" s="89"/>
      <c r="AH92" s="89"/>
      <c r="AI92" s="89"/>
      <c r="AJ92" s="133"/>
      <c r="AK92" s="133"/>
      <c r="AL92" s="133"/>
      <c r="AM92" s="133"/>
      <c r="AN92" s="133"/>
      <c r="AO92" s="115" t="s">
        <v>190</v>
      </c>
      <c r="AQ92" s="4"/>
      <c r="AR92" s="4"/>
      <c r="AW92" s="4"/>
      <c r="AX92" s="4"/>
      <c r="AY92" s="4"/>
      <c r="BS92" s="3" t="s">
        <v>1336</v>
      </c>
      <c r="BW92" s="2" t="s">
        <v>657</v>
      </c>
    </row>
    <row r="93" spans="1:81" ht="12.75" customHeight="1">
      <c r="A93" s="50"/>
      <c r="B93" s="49"/>
      <c r="C93" s="49"/>
      <c r="D93" s="32"/>
      <c r="E93" s="59"/>
      <c r="F93" s="59"/>
      <c r="G93" s="59"/>
      <c r="H93" s="62"/>
      <c r="I93" s="4"/>
      <c r="J93" s="2" t="s">
        <v>937</v>
      </c>
      <c r="K93" s="4"/>
      <c r="L93" s="4"/>
      <c r="M93" s="27"/>
      <c r="N93" s="27"/>
      <c r="O93" s="27"/>
      <c r="P93" s="27"/>
      <c r="Q93" s="27"/>
      <c r="R93" s="27"/>
      <c r="S93" s="222" t="s">
        <v>363</v>
      </c>
      <c r="T93" s="208"/>
      <c r="U93" s="209"/>
      <c r="V93" s="209"/>
      <c r="W93" s="209"/>
      <c r="X93" s="209"/>
      <c r="Y93" s="209"/>
      <c r="Z93" s="209"/>
      <c r="AA93" s="209"/>
      <c r="AB93" s="209"/>
      <c r="AC93" s="92" t="s">
        <v>947</v>
      </c>
      <c r="AD93" s="89"/>
      <c r="AE93" s="89"/>
      <c r="AF93" s="89"/>
      <c r="AG93" s="89"/>
      <c r="AH93" s="89"/>
      <c r="AI93" s="89"/>
      <c r="AJ93" s="133"/>
      <c r="AK93" s="133"/>
      <c r="AL93" s="133"/>
      <c r="AM93" s="133"/>
      <c r="AN93" s="133"/>
      <c r="AO93" s="115" t="s">
        <v>144</v>
      </c>
      <c r="AQ93" s="4"/>
      <c r="AR93" s="4"/>
      <c r="AW93" s="227">
        <v>43017</v>
      </c>
      <c r="AX93" s="228"/>
      <c r="AY93" s="228"/>
      <c r="AZ93" s="228"/>
      <c r="BA93" s="228"/>
      <c r="BB93" s="228"/>
      <c r="BC93" s="228"/>
      <c r="BD93" s="229"/>
      <c r="BS93" s="3" t="s">
        <v>1337</v>
      </c>
    </row>
    <row r="94" spans="1:81" ht="12.75" customHeight="1" thickBot="1">
      <c r="A94" s="50"/>
      <c r="B94" s="51"/>
      <c r="C94" s="52"/>
      <c r="D94" s="59"/>
      <c r="E94" s="59"/>
      <c r="F94" s="59"/>
      <c r="G94" s="59"/>
      <c r="H94" s="62"/>
      <c r="I94" s="4"/>
      <c r="J94" s="2" t="s">
        <v>938</v>
      </c>
      <c r="K94" s="4"/>
      <c r="L94" s="4"/>
      <c r="M94" s="28" t="s">
        <v>102</v>
      </c>
      <c r="N94" s="27"/>
      <c r="O94" s="27"/>
      <c r="P94" s="27"/>
      <c r="Q94" s="27"/>
      <c r="R94" s="27"/>
      <c r="S94" s="85" t="s">
        <v>364</v>
      </c>
      <c r="T94" s="85"/>
      <c r="U94" s="85"/>
      <c r="V94" s="85"/>
      <c r="W94" s="85"/>
      <c r="X94" s="85"/>
      <c r="Y94" s="85"/>
      <c r="Z94" s="85"/>
      <c r="AA94" s="85"/>
      <c r="AB94" s="85"/>
      <c r="AC94" s="92" t="s">
        <v>292</v>
      </c>
      <c r="AD94" s="89"/>
      <c r="AE94" s="89"/>
      <c r="AF94" s="89"/>
      <c r="AG94" s="89"/>
      <c r="AH94" s="89"/>
      <c r="AI94" s="89"/>
      <c r="AJ94" s="133"/>
      <c r="AK94" s="133"/>
      <c r="AL94" s="133"/>
      <c r="AM94" s="133"/>
      <c r="AN94" s="133"/>
      <c r="AO94" s="115" t="s">
        <v>199</v>
      </c>
      <c r="AW94" s="230" t="s">
        <v>939</v>
      </c>
      <c r="AX94" s="231"/>
      <c r="AY94" s="231"/>
      <c r="AZ94" s="232" t="s">
        <v>940</v>
      </c>
      <c r="BA94" s="232" t="s">
        <v>941</v>
      </c>
      <c r="BB94" s="232" t="s">
        <v>942</v>
      </c>
      <c r="BC94" s="232" t="s">
        <v>943</v>
      </c>
      <c r="BD94" s="233"/>
      <c r="BE94"/>
      <c r="BS94" s="3" t="s">
        <v>1338</v>
      </c>
    </row>
    <row r="95" spans="1:81" ht="12.75" customHeight="1">
      <c r="A95" s="50"/>
      <c r="B95" s="51"/>
      <c r="C95" s="52"/>
      <c r="D95" s="55"/>
      <c r="E95" s="55"/>
      <c r="F95" s="55"/>
      <c r="G95" s="55"/>
      <c r="H95" s="61"/>
      <c r="I95" s="4"/>
      <c r="J95" s="2" t="s">
        <v>944</v>
      </c>
      <c r="K95" s="4"/>
      <c r="L95" s="4"/>
      <c r="M95" s="70" t="s">
        <v>11</v>
      </c>
      <c r="N95" s="27"/>
      <c r="O95" s="27"/>
      <c r="P95" s="27"/>
      <c r="Q95" s="27"/>
      <c r="R95" s="27"/>
      <c r="S95" s="213" t="s">
        <v>118</v>
      </c>
      <c r="T95" s="208"/>
      <c r="U95" s="209"/>
      <c r="V95" s="209"/>
      <c r="W95" s="209"/>
      <c r="X95" s="209"/>
      <c r="Y95" s="209"/>
      <c r="Z95" s="209"/>
      <c r="AA95" s="209"/>
      <c r="AB95" s="209"/>
      <c r="AC95" s="92" t="s">
        <v>949</v>
      </c>
      <c r="AD95" s="89"/>
      <c r="AE95" s="89"/>
      <c r="AF95" s="89"/>
      <c r="AG95" s="89"/>
      <c r="AH95" s="89"/>
      <c r="AI95" s="89"/>
      <c r="AJ95" s="133"/>
      <c r="AK95" s="133"/>
      <c r="AL95" s="133"/>
      <c r="AM95" s="133"/>
      <c r="AN95" s="133"/>
      <c r="AO95" s="115" t="s">
        <v>146</v>
      </c>
      <c r="AW95" s="234" t="s">
        <v>223</v>
      </c>
      <c r="AX95" s="235" t="s">
        <v>223</v>
      </c>
      <c r="AY95" s="236" t="s">
        <v>945</v>
      </c>
      <c r="AZ95" s="237" t="s">
        <v>1153</v>
      </c>
      <c r="BA95" s="237" t="s">
        <v>1153</v>
      </c>
      <c r="BB95" s="237" t="s">
        <v>1153</v>
      </c>
      <c r="BC95" s="237" t="s">
        <v>1153</v>
      </c>
      <c r="BD95" s="233"/>
      <c r="BS95" s="3" t="s">
        <v>1339</v>
      </c>
    </row>
    <row r="96" spans="1:81" ht="12.75" customHeight="1">
      <c r="A96" s="50"/>
      <c r="B96" s="51"/>
      <c r="C96" s="52"/>
      <c r="D96" s="55"/>
      <c r="E96" s="55"/>
      <c r="F96" s="55"/>
      <c r="G96" s="55"/>
      <c r="H96" s="61"/>
      <c r="I96" s="4"/>
      <c r="J96" s="2" t="s">
        <v>946</v>
      </c>
      <c r="K96" s="4"/>
      <c r="L96" s="4"/>
      <c r="M96" s="70" t="s">
        <v>12</v>
      </c>
      <c r="N96" s="27"/>
      <c r="O96" s="27"/>
      <c r="P96" s="27"/>
      <c r="Q96" s="27"/>
      <c r="R96" s="27"/>
      <c r="S96" s="214" t="s">
        <v>193</v>
      </c>
      <c r="T96" s="208"/>
      <c r="U96" s="209"/>
      <c r="V96" s="209"/>
      <c r="W96" s="209"/>
      <c r="X96" s="209"/>
      <c r="Y96" s="209"/>
      <c r="Z96" s="209"/>
      <c r="AA96" s="209"/>
      <c r="AB96" s="209"/>
      <c r="AC96" s="92" t="s">
        <v>1075</v>
      </c>
      <c r="AD96" s="89"/>
      <c r="AE96" s="89"/>
      <c r="AF96" s="89"/>
      <c r="AG96" s="89"/>
      <c r="AH96" s="89"/>
      <c r="AI96" s="89"/>
      <c r="AJ96" s="133"/>
      <c r="AK96" s="133"/>
      <c r="AL96" s="133"/>
      <c r="AM96" s="133"/>
      <c r="AN96" s="133"/>
      <c r="AO96" s="115" t="s">
        <v>145</v>
      </c>
      <c r="AW96" s="239" t="s">
        <v>184</v>
      </c>
      <c r="AX96" s="240" t="s">
        <v>184</v>
      </c>
      <c r="AY96" s="231"/>
      <c r="AZ96" s="237" t="s">
        <v>1256</v>
      </c>
      <c r="BA96" s="241"/>
      <c r="BB96" s="242"/>
      <c r="BC96" s="238" t="s">
        <v>212</v>
      </c>
      <c r="BD96" s="233"/>
      <c r="BS96" s="3"/>
    </row>
    <row r="97" spans="1:72" ht="12.75" customHeight="1">
      <c r="A97" s="8"/>
      <c r="B97" s="11"/>
      <c r="C97" s="12"/>
      <c r="D97" s="9"/>
      <c r="E97" s="9"/>
      <c r="F97" s="9"/>
      <c r="G97" s="9"/>
      <c r="H97" s="9"/>
      <c r="J97" s="2" t="s">
        <v>948</v>
      </c>
      <c r="S97" s="214" t="s">
        <v>194</v>
      </c>
      <c r="T97" s="208"/>
      <c r="U97" s="209"/>
      <c r="V97" s="209"/>
      <c r="W97" s="209"/>
      <c r="X97" s="209"/>
      <c r="Y97" s="209"/>
      <c r="Z97" s="209"/>
      <c r="AA97" s="209"/>
      <c r="AB97" s="209"/>
      <c r="AC97" s="92" t="s">
        <v>1076</v>
      </c>
      <c r="AD97" s="89"/>
      <c r="AE97" s="89"/>
      <c r="AF97" s="89"/>
      <c r="AG97" s="89"/>
      <c r="AH97" s="89"/>
      <c r="AI97" s="89"/>
      <c r="AJ97" s="133"/>
      <c r="AK97" s="133"/>
      <c r="AL97" s="133"/>
      <c r="AM97" s="133"/>
      <c r="AN97" s="133"/>
      <c r="AO97" s="116" t="s">
        <v>156</v>
      </c>
      <c r="AW97" s="239" t="s">
        <v>174</v>
      </c>
      <c r="AX97" s="240" t="s">
        <v>174</v>
      </c>
      <c r="AY97" s="231"/>
      <c r="AZ97" s="237" t="s">
        <v>1170</v>
      </c>
      <c r="BA97" s="241"/>
      <c r="BB97" s="242"/>
      <c r="BC97" s="238" t="s">
        <v>1086</v>
      </c>
      <c r="BD97" s="233"/>
      <c r="BS97" s="3"/>
    </row>
    <row r="98" spans="1:72" ht="12.75" customHeight="1">
      <c r="A98" s="66">
        <v>1</v>
      </c>
      <c r="B98" s="67" t="s">
        <v>1174</v>
      </c>
      <c r="C98" s="67" t="s">
        <v>86</v>
      </c>
      <c r="D98" s="64" t="s">
        <v>216</v>
      </c>
      <c r="E98" s="64"/>
      <c r="F98" s="64"/>
      <c r="G98" s="64"/>
      <c r="H98" s="64"/>
      <c r="I98" s="4"/>
      <c r="J98" s="2" t="s">
        <v>950</v>
      </c>
      <c r="K98" s="4"/>
      <c r="L98" s="4"/>
      <c r="M98" s="4"/>
      <c r="N98" s="4"/>
      <c r="O98" s="4"/>
      <c r="S98" s="243" t="s">
        <v>224</v>
      </c>
      <c r="T98" s="208"/>
      <c r="U98" s="209"/>
      <c r="V98" s="209"/>
      <c r="W98" s="209"/>
      <c r="X98" s="209"/>
      <c r="Y98" s="209"/>
      <c r="Z98" s="209"/>
      <c r="AA98" s="209"/>
      <c r="AB98" s="209"/>
      <c r="AC98" s="92" t="s">
        <v>595</v>
      </c>
      <c r="AD98" s="89"/>
      <c r="AE98" s="89"/>
      <c r="AF98" s="89"/>
      <c r="AG98" s="89"/>
      <c r="AH98" s="89"/>
      <c r="AI98" s="89"/>
      <c r="AJ98" s="133"/>
      <c r="AK98" s="133"/>
      <c r="AL98" s="133"/>
      <c r="AM98" s="133"/>
      <c r="AN98" s="133"/>
      <c r="AO98" s="117" t="s">
        <v>80</v>
      </c>
      <c r="AW98" s="239" t="s">
        <v>175</v>
      </c>
      <c r="AX98" s="244" t="s">
        <v>175</v>
      </c>
      <c r="AY98" s="231"/>
      <c r="AZ98" s="237" t="s">
        <v>212</v>
      </c>
      <c r="BA98" s="241"/>
      <c r="BB98" s="242"/>
      <c r="BC98" s="242"/>
      <c r="BD98" s="233"/>
    </row>
    <row r="99" spans="1:72" ht="12.75" customHeight="1" thickBot="1">
      <c r="A99" s="27">
        <v>1</v>
      </c>
      <c r="B99" s="66" t="s">
        <v>216</v>
      </c>
      <c r="C99" s="68" t="s">
        <v>263</v>
      </c>
      <c r="D99" s="69" t="s">
        <v>86</v>
      </c>
      <c r="E99" s="64"/>
      <c r="F99" s="64"/>
      <c r="G99" s="64"/>
      <c r="H99" s="64"/>
      <c r="I99" s="72"/>
      <c r="J99" s="2" t="s">
        <v>951</v>
      </c>
      <c r="K99" s="4"/>
      <c r="L99" s="4"/>
      <c r="M99" s="4"/>
      <c r="N99" s="4"/>
      <c r="O99" s="4"/>
      <c r="S99" s="209" t="s">
        <v>307</v>
      </c>
      <c r="T99" s="208"/>
      <c r="U99" s="209"/>
      <c r="V99" s="209"/>
      <c r="W99" s="209"/>
      <c r="X99" s="209"/>
      <c r="Y99" s="209"/>
      <c r="Z99" s="209"/>
      <c r="AA99" s="209"/>
      <c r="AB99" s="209"/>
      <c r="AC99" s="92"/>
      <c r="AD99" s="89"/>
      <c r="AE99" s="89"/>
      <c r="AF99" s="89"/>
      <c r="AG99" s="89"/>
      <c r="AH99" s="89"/>
      <c r="AI99" s="89"/>
      <c r="AJ99" s="133"/>
      <c r="AK99" s="133"/>
      <c r="AL99" s="133"/>
      <c r="AM99" s="133"/>
      <c r="AN99" s="133"/>
      <c r="AO99" s="117" t="s">
        <v>137</v>
      </c>
      <c r="AW99" s="245" t="s">
        <v>384</v>
      </c>
      <c r="AX99" s="246" t="s">
        <v>383</v>
      </c>
      <c r="AY99" s="231"/>
      <c r="AZ99" s="3"/>
      <c r="BA99" s="3"/>
      <c r="BB99" s="3"/>
      <c r="BC99" s="3"/>
      <c r="BD99" s="247"/>
      <c r="BS99" s="2" t="s">
        <v>1347</v>
      </c>
    </row>
    <row r="100" spans="1:72" ht="12.75" customHeight="1">
      <c r="A100" s="27">
        <v>2</v>
      </c>
      <c r="B100" s="66" t="s">
        <v>144</v>
      </c>
      <c r="C100" s="68" t="s">
        <v>283</v>
      </c>
      <c r="D100" s="69" t="s">
        <v>217</v>
      </c>
      <c r="E100" s="64"/>
      <c r="F100" s="64"/>
      <c r="G100" s="64"/>
      <c r="H100" s="64"/>
      <c r="I100" s="72"/>
      <c r="J100" s="2" t="s">
        <v>952</v>
      </c>
      <c r="K100" s="4"/>
      <c r="L100" s="4"/>
      <c r="M100" s="4"/>
      <c r="N100" s="4"/>
      <c r="O100" s="4"/>
      <c r="S100" s="209" t="s">
        <v>212</v>
      </c>
      <c r="T100" s="209"/>
      <c r="U100" s="209"/>
      <c r="V100" s="209"/>
      <c r="W100" s="209"/>
      <c r="X100" s="209"/>
      <c r="Y100" s="209"/>
      <c r="Z100" s="209"/>
      <c r="AA100" s="209"/>
      <c r="AB100" s="209"/>
      <c r="AC100" s="89"/>
      <c r="AD100" s="89"/>
      <c r="AE100" s="89"/>
      <c r="AF100" s="89"/>
      <c r="AG100" s="89"/>
      <c r="AH100" s="89"/>
      <c r="AI100" s="89"/>
      <c r="AJ100" s="133"/>
      <c r="AK100" s="133"/>
      <c r="AL100" s="133"/>
      <c r="AM100" s="133"/>
      <c r="AN100" s="133"/>
      <c r="AO100" s="117" t="s">
        <v>138</v>
      </c>
      <c r="AW100" s="248"/>
      <c r="AX100" s="3"/>
      <c r="AY100" s="3"/>
      <c r="AZ100" s="249" t="s">
        <v>953</v>
      </c>
      <c r="BA100" s="249" t="s">
        <v>954</v>
      </c>
      <c r="BB100" s="249" t="s">
        <v>955</v>
      </c>
      <c r="BC100" s="533"/>
      <c r="BD100" s="534"/>
      <c r="BR100" s="2">
        <v>1</v>
      </c>
      <c r="BS100" s="3" t="s">
        <v>1330</v>
      </c>
      <c r="BT100" s="2" t="s">
        <v>1342</v>
      </c>
    </row>
    <row r="101" spans="1:72" ht="12.75" customHeight="1" thickBot="1">
      <c r="A101" s="27">
        <v>3</v>
      </c>
      <c r="B101" s="66" t="s">
        <v>94</v>
      </c>
      <c r="C101" s="68" t="s">
        <v>267</v>
      </c>
      <c r="D101" s="69" t="s">
        <v>7</v>
      </c>
      <c r="E101" s="64"/>
      <c r="F101" s="64"/>
      <c r="G101" s="64"/>
      <c r="H101" s="64"/>
      <c r="I101" s="72"/>
      <c r="J101" s="2" t="s">
        <v>956</v>
      </c>
      <c r="K101" s="4"/>
      <c r="L101" s="4"/>
      <c r="M101" s="4"/>
      <c r="N101" s="4"/>
      <c r="O101" s="4"/>
      <c r="S101" s="209" t="s">
        <v>308</v>
      </c>
      <c r="T101" s="209"/>
      <c r="U101" s="209"/>
      <c r="V101" s="209"/>
      <c r="W101" s="209"/>
      <c r="X101" s="209"/>
      <c r="Y101" s="209"/>
      <c r="Z101" s="209"/>
      <c r="AA101" s="209"/>
      <c r="AB101" s="209"/>
      <c r="AC101" s="92"/>
      <c r="AD101" s="89"/>
      <c r="AE101" s="89"/>
      <c r="AF101" s="89"/>
      <c r="AG101" s="89"/>
      <c r="AH101" s="89"/>
      <c r="AI101" s="89"/>
      <c r="AJ101" s="133"/>
      <c r="AK101" s="133"/>
      <c r="AL101" s="133"/>
      <c r="AM101" s="133"/>
      <c r="AN101" s="133"/>
      <c r="AO101" s="118" t="s">
        <v>157</v>
      </c>
      <c r="AW101" s="250" t="s">
        <v>957</v>
      </c>
      <c r="AX101" s="231"/>
      <c r="AY101" s="231"/>
      <c r="AZ101" s="251" t="s">
        <v>1153</v>
      </c>
      <c r="BA101" s="251" t="s">
        <v>1153</v>
      </c>
      <c r="BB101" s="251" t="s">
        <v>1153</v>
      </c>
      <c r="BD101" s="534"/>
      <c r="BR101" s="2">
        <v>2</v>
      </c>
      <c r="BS101" s="3" t="s">
        <v>1331</v>
      </c>
      <c r="BT101" s="2" t="s">
        <v>1343</v>
      </c>
    </row>
    <row r="102" spans="1:72" ht="12.75" customHeight="1">
      <c r="A102" s="27">
        <v>4</v>
      </c>
      <c r="B102" s="66" t="s">
        <v>268</v>
      </c>
      <c r="C102" s="68" t="s">
        <v>269</v>
      </c>
      <c r="D102" s="69" t="s">
        <v>7</v>
      </c>
      <c r="E102" s="64"/>
      <c r="F102" s="64"/>
      <c r="G102" s="64"/>
      <c r="H102" s="64"/>
      <c r="I102" s="72"/>
      <c r="J102" s="2" t="s">
        <v>958</v>
      </c>
      <c r="K102" s="4"/>
      <c r="L102" s="4"/>
      <c r="M102" s="4"/>
      <c r="N102" s="4"/>
      <c r="O102" s="4"/>
      <c r="S102" s="209" t="s">
        <v>309</v>
      </c>
      <c r="T102" s="209"/>
      <c r="U102" s="209"/>
      <c r="V102" s="209"/>
      <c r="W102" s="209"/>
      <c r="X102" s="209"/>
      <c r="Y102" s="209"/>
      <c r="Z102" s="209"/>
      <c r="AA102" s="209"/>
      <c r="AB102" s="209"/>
      <c r="AC102" s="92"/>
      <c r="AD102" s="89"/>
      <c r="AE102" s="89"/>
      <c r="AF102" s="89"/>
      <c r="AG102" s="89"/>
      <c r="AH102" s="89"/>
      <c r="AI102" s="89"/>
      <c r="AJ102" s="4"/>
      <c r="AK102" s="4"/>
      <c r="AL102" s="133"/>
      <c r="AM102" s="133"/>
      <c r="AN102" s="133"/>
      <c r="AO102" s="118" t="s">
        <v>158</v>
      </c>
      <c r="AW102" s="253" t="s">
        <v>447</v>
      </c>
      <c r="AX102" s="254" t="s">
        <v>447</v>
      </c>
      <c r="AY102" s="236" t="s">
        <v>959</v>
      </c>
      <c r="AZ102" s="255"/>
      <c r="BA102" s="255"/>
      <c r="BB102" s="536" t="s">
        <v>399</v>
      </c>
      <c r="BD102" s="534"/>
      <c r="BR102" s="2">
        <v>3</v>
      </c>
      <c r="BS102" s="3" t="s">
        <v>1332</v>
      </c>
      <c r="BT102" s="2" t="s">
        <v>1344</v>
      </c>
    </row>
    <row r="103" spans="1:72" ht="12.75" customHeight="1">
      <c r="A103" s="74">
        <v>5</v>
      </c>
      <c r="B103" s="68" t="s">
        <v>282</v>
      </c>
      <c r="C103" s="68" t="s">
        <v>112</v>
      </c>
      <c r="D103" s="69" t="s">
        <v>208</v>
      </c>
      <c r="E103" s="64"/>
      <c r="F103" s="64"/>
      <c r="G103" s="64"/>
      <c r="H103" s="64"/>
      <c r="I103" s="4"/>
      <c r="J103" s="2" t="s">
        <v>960</v>
      </c>
      <c r="K103" s="4"/>
      <c r="L103" s="4"/>
      <c r="M103" s="4"/>
      <c r="N103" s="4"/>
      <c r="O103" s="4"/>
      <c r="S103" s="85" t="s">
        <v>349</v>
      </c>
      <c r="T103" s="85"/>
      <c r="U103" s="85"/>
      <c r="V103" s="85"/>
      <c r="W103" s="85"/>
      <c r="X103" s="85"/>
      <c r="Y103" s="85"/>
      <c r="Z103" s="85"/>
      <c r="AA103" s="85"/>
      <c r="AB103" s="85"/>
      <c r="AC103" s="90" t="s">
        <v>174</v>
      </c>
      <c r="AD103" s="90"/>
      <c r="AE103" s="90"/>
      <c r="AF103" s="91"/>
      <c r="AG103" s="91"/>
      <c r="AH103" s="91"/>
      <c r="AI103" s="91"/>
      <c r="AL103" s="133"/>
      <c r="AM103" s="133"/>
      <c r="AN103" s="133"/>
      <c r="AO103" s="118" t="s">
        <v>159</v>
      </c>
      <c r="AW103" s="256" t="s">
        <v>1158</v>
      </c>
      <c r="AX103" s="257" t="s">
        <v>154</v>
      </c>
      <c r="AY103" s="231"/>
      <c r="AZ103" s="252"/>
      <c r="BA103" s="252"/>
      <c r="BB103" s="536" t="s">
        <v>1256</v>
      </c>
      <c r="BD103" s="534"/>
      <c r="BR103" s="2">
        <v>4</v>
      </c>
      <c r="BS103" s="3" t="s">
        <v>1333</v>
      </c>
      <c r="BT103" s="2" t="s">
        <v>1345</v>
      </c>
    </row>
    <row r="104" spans="1:72" ht="12.75" customHeight="1">
      <c r="A104" s="13" t="s">
        <v>70</v>
      </c>
      <c r="B104" s="14"/>
      <c r="C104" s="14"/>
      <c r="D104" s="14"/>
      <c r="E104" s="14"/>
      <c r="F104" s="14"/>
      <c r="G104" s="14"/>
      <c r="H104" s="14"/>
      <c r="J104" s="2" t="s">
        <v>963</v>
      </c>
      <c r="L104" s="4"/>
      <c r="S104" s="85" t="s">
        <v>350</v>
      </c>
      <c r="T104" s="85"/>
      <c r="U104" s="85"/>
      <c r="V104" s="85"/>
      <c r="W104" s="85"/>
      <c r="X104" s="85"/>
      <c r="Y104" s="85"/>
      <c r="Z104" s="85"/>
      <c r="AA104" s="85"/>
      <c r="AB104" s="85"/>
      <c r="AC104" s="90" t="s">
        <v>311</v>
      </c>
      <c r="AD104" s="91"/>
      <c r="AE104" s="91"/>
      <c r="AF104" s="91"/>
      <c r="AG104" s="91"/>
      <c r="AH104" s="91"/>
      <c r="AI104" s="91"/>
      <c r="AL104" s="133"/>
      <c r="AM104" s="133"/>
      <c r="AN104" s="133"/>
      <c r="AO104" s="119" t="s">
        <v>62</v>
      </c>
      <c r="AW104" s="256" t="s">
        <v>961</v>
      </c>
      <c r="AX104" s="257" t="s">
        <v>962</v>
      </c>
      <c r="AY104" s="231"/>
      <c r="AZ104" s="252"/>
      <c r="BA104" s="252"/>
      <c r="BB104" s="255" t="s">
        <v>1086</v>
      </c>
      <c r="BD104" s="534"/>
      <c r="BR104" s="2">
        <v>5</v>
      </c>
      <c r="BS104" s="3" t="s">
        <v>1334</v>
      </c>
      <c r="BT104" s="2" t="s">
        <v>1346</v>
      </c>
    </row>
    <row r="105" spans="1:72" ht="12.75" customHeight="1" thickBot="1">
      <c r="A105" s="13" t="s">
        <v>68</v>
      </c>
      <c r="B105" s="14"/>
      <c r="C105" s="14"/>
      <c r="D105" s="14"/>
      <c r="E105" s="14"/>
      <c r="F105" s="14"/>
      <c r="G105" s="14"/>
      <c r="H105" s="14"/>
      <c r="J105" s="2" t="s">
        <v>964</v>
      </c>
      <c r="S105" s="213" t="s">
        <v>117</v>
      </c>
      <c r="T105" s="209"/>
      <c r="U105" s="209"/>
      <c r="V105" s="209"/>
      <c r="W105" s="209"/>
      <c r="X105" s="209"/>
      <c r="Y105" s="209"/>
      <c r="Z105" s="209"/>
      <c r="AA105" s="209"/>
      <c r="AB105" s="209"/>
      <c r="AC105" s="93" t="s">
        <v>310</v>
      </c>
      <c r="AD105" s="91"/>
      <c r="AE105" s="91"/>
      <c r="AF105" s="91"/>
      <c r="AG105" s="91"/>
      <c r="AH105" s="91"/>
      <c r="AI105" s="91"/>
      <c r="AL105" s="133"/>
      <c r="AM105" s="133"/>
      <c r="AN105" s="133"/>
      <c r="AO105" s="118" t="s">
        <v>314</v>
      </c>
      <c r="AW105" s="258" t="s">
        <v>398</v>
      </c>
      <c r="AX105" s="259" t="s">
        <v>965</v>
      </c>
      <c r="AY105" s="231"/>
      <c r="AZ105" s="252"/>
      <c r="BA105" s="252"/>
      <c r="BB105" s="255" t="s">
        <v>1170</v>
      </c>
      <c r="BD105" s="534"/>
      <c r="BR105" s="2">
        <v>6</v>
      </c>
      <c r="BS105" s="3" t="s">
        <v>1335</v>
      </c>
      <c r="BT105" s="2" t="s">
        <v>1348</v>
      </c>
    </row>
    <row r="106" spans="1:72" ht="12.75" customHeight="1">
      <c r="A106" s="13" t="s">
        <v>200</v>
      </c>
      <c r="B106" s="14"/>
      <c r="C106" s="14"/>
      <c r="D106" s="14"/>
      <c r="E106" s="14"/>
      <c r="F106" s="14"/>
      <c r="G106" s="14"/>
      <c r="H106" s="14"/>
      <c r="J106" s="2" t="s">
        <v>966</v>
      </c>
      <c r="S106" s="214" t="s">
        <v>81</v>
      </c>
      <c r="T106" s="209"/>
      <c r="U106" s="209"/>
      <c r="V106" s="209"/>
      <c r="W106" s="209"/>
      <c r="X106" s="209"/>
      <c r="Y106" s="209"/>
      <c r="Z106" s="209"/>
      <c r="AA106" s="209"/>
      <c r="AB106" s="209"/>
      <c r="AC106" s="93" t="s">
        <v>312</v>
      </c>
      <c r="AD106" s="91"/>
      <c r="AE106" s="91"/>
      <c r="AF106" s="91"/>
      <c r="AG106" s="91"/>
      <c r="AH106" s="91"/>
      <c r="AI106" s="91"/>
      <c r="AL106" s="133"/>
      <c r="AM106" s="133"/>
      <c r="AN106" s="133"/>
      <c r="AO106" s="118" t="s">
        <v>336</v>
      </c>
      <c r="AW106" s="260"/>
      <c r="AX106" s="231"/>
      <c r="AY106" s="231"/>
      <c r="AZ106" s="252"/>
      <c r="BA106" s="252"/>
      <c r="BB106" s="255" t="s">
        <v>398</v>
      </c>
      <c r="BD106" s="534"/>
      <c r="BR106" s="2">
        <v>7</v>
      </c>
      <c r="BS106" s="3" t="s">
        <v>1336</v>
      </c>
      <c r="BT106" s="2" t="s">
        <v>1349</v>
      </c>
    </row>
    <row r="107" spans="1:72" ht="12.75" customHeight="1" thickBot="1">
      <c r="D107" s="261" t="s">
        <v>569</v>
      </c>
      <c r="E107" s="262"/>
      <c r="F107" s="262"/>
      <c r="G107" s="262" t="s">
        <v>967</v>
      </c>
      <c r="J107" s="2" t="s">
        <v>968</v>
      </c>
      <c r="S107" s="214" t="s">
        <v>141</v>
      </c>
      <c r="T107" s="209"/>
      <c r="U107" s="209"/>
      <c r="V107" s="209"/>
      <c r="W107" s="209"/>
      <c r="X107" s="209"/>
      <c r="Y107" s="209"/>
      <c r="Z107" s="209"/>
      <c r="AA107" s="209"/>
      <c r="AB107" s="209"/>
      <c r="AC107" s="93" t="s">
        <v>313</v>
      </c>
      <c r="AD107" s="91"/>
      <c r="AE107" s="91"/>
      <c r="AF107" s="91"/>
      <c r="AG107" s="91"/>
      <c r="AH107" s="91"/>
      <c r="AI107" s="91"/>
      <c r="AL107" s="133"/>
      <c r="AM107" s="133"/>
      <c r="AN107" s="133"/>
      <c r="AO107" s="119" t="s">
        <v>291</v>
      </c>
      <c r="AW107" s="250" t="s">
        <v>969</v>
      </c>
      <c r="AX107" s="231"/>
      <c r="AY107" s="231"/>
      <c r="AZ107" s="252"/>
      <c r="BA107" s="252"/>
      <c r="BB107" s="255" t="s">
        <v>212</v>
      </c>
      <c r="BD107" s="534"/>
      <c r="BR107" s="2">
        <v>8</v>
      </c>
      <c r="BS107" s="3" t="s">
        <v>1337</v>
      </c>
      <c r="BT107" s="2" t="s">
        <v>1350</v>
      </c>
    </row>
    <row r="108" spans="1:72" ht="15">
      <c r="D108" s="263" t="s">
        <v>970</v>
      </c>
      <c r="E108" s="262"/>
      <c r="F108" s="262"/>
      <c r="G108" s="262" t="s">
        <v>971</v>
      </c>
      <c r="J108" s="2" t="s">
        <v>972</v>
      </c>
      <c r="S108" s="214" t="s">
        <v>142</v>
      </c>
      <c r="T108" s="209"/>
      <c r="U108" s="209"/>
      <c r="V108" s="209"/>
      <c r="W108" s="209"/>
      <c r="X108" s="209"/>
      <c r="Y108" s="209"/>
      <c r="Z108" s="209"/>
      <c r="AA108" s="209"/>
      <c r="AB108" s="209"/>
      <c r="AL108" s="133"/>
      <c r="AM108" s="133"/>
      <c r="AN108" s="133"/>
      <c r="AO108" s="116" t="s">
        <v>339</v>
      </c>
      <c r="AW108" s="264" t="s">
        <v>1254</v>
      </c>
      <c r="AX108" s="254" t="s">
        <v>973</v>
      </c>
      <c r="AY108" s="236" t="s">
        <v>974</v>
      </c>
      <c r="AZ108" s="231"/>
      <c r="BA108" s="231"/>
      <c r="BB108" s="231"/>
      <c r="BC108" s="231"/>
      <c r="BD108" s="265"/>
      <c r="BR108" s="2">
        <v>9</v>
      </c>
      <c r="BS108" s="3" t="s">
        <v>1338</v>
      </c>
      <c r="BT108" s="2" t="s">
        <v>1351</v>
      </c>
    </row>
    <row r="109" spans="1:72" ht="15">
      <c r="A109" s="9"/>
      <c r="B109" s="9"/>
      <c r="D109" s="262" t="s">
        <v>570</v>
      </c>
      <c r="E109" s="262" t="s">
        <v>975</v>
      </c>
      <c r="F109" s="262" t="s">
        <v>975</v>
      </c>
      <c r="G109" s="262" t="s">
        <v>976</v>
      </c>
      <c r="J109" s="2" t="s">
        <v>977</v>
      </c>
      <c r="S109" s="213" t="s">
        <v>354</v>
      </c>
      <c r="T109" s="209"/>
      <c r="U109" s="209"/>
      <c r="V109" s="209"/>
      <c r="W109" s="209"/>
      <c r="X109" s="209"/>
      <c r="Y109" s="209"/>
      <c r="Z109" s="209"/>
      <c r="AA109" s="209"/>
      <c r="AB109" s="209"/>
      <c r="AL109" s="133"/>
      <c r="AM109" s="133"/>
      <c r="AN109" s="133"/>
      <c r="AO109" s="116" t="s">
        <v>340</v>
      </c>
      <c r="AW109" s="266" t="s">
        <v>1157</v>
      </c>
      <c r="AX109" s="257" t="s">
        <v>978</v>
      </c>
      <c r="AY109" s="231"/>
      <c r="AZ109" s="267" t="s">
        <v>979</v>
      </c>
      <c r="BA109" s="267" t="s">
        <v>980</v>
      </c>
      <c r="BB109" s="535"/>
      <c r="BC109" s="231"/>
      <c r="BD109" s="265"/>
      <c r="BR109" s="2">
        <v>10</v>
      </c>
      <c r="BS109" s="3" t="s">
        <v>1339</v>
      </c>
      <c r="BT109" s="2" t="s">
        <v>1352</v>
      </c>
    </row>
    <row r="110" spans="1:72" ht="15.75" thickBot="1">
      <c r="A110" s="71"/>
      <c r="B110" s="71"/>
      <c r="D110" s="262"/>
      <c r="E110" s="262"/>
      <c r="F110" s="262" t="s">
        <v>404</v>
      </c>
      <c r="G110" s="262" t="s">
        <v>981</v>
      </c>
      <c r="J110" s="2" t="s">
        <v>982</v>
      </c>
      <c r="N110" s="96"/>
      <c r="O110" s="97"/>
      <c r="S110" s="222" t="s">
        <v>355</v>
      </c>
      <c r="T110" s="268"/>
      <c r="U110" s="268"/>
      <c r="V110" s="268"/>
      <c r="W110" s="268"/>
      <c r="X110" s="268"/>
      <c r="Y110" s="268"/>
      <c r="Z110" s="268"/>
      <c r="AA110" s="268"/>
      <c r="AB110" s="268"/>
      <c r="AL110" s="133"/>
      <c r="AM110" s="133"/>
      <c r="AN110" s="133"/>
      <c r="AW110" s="269" t="s">
        <v>882</v>
      </c>
      <c r="AX110" s="246" t="s">
        <v>983</v>
      </c>
      <c r="AY110" s="231"/>
      <c r="AZ110" s="270" t="s">
        <v>1153</v>
      </c>
      <c r="BA110" s="270" t="s">
        <v>1153</v>
      </c>
      <c r="BB110" s="275"/>
      <c r="BC110" s="231"/>
      <c r="BD110" s="265"/>
      <c r="BR110" s="2">
        <v>11</v>
      </c>
    </row>
    <row r="111" spans="1:72" ht="15">
      <c r="B111" s="77"/>
      <c r="D111" s="262"/>
      <c r="E111" s="262"/>
      <c r="F111" s="262" t="s">
        <v>839</v>
      </c>
      <c r="G111" s="271"/>
      <c r="J111" s="2" t="s">
        <v>984</v>
      </c>
      <c r="N111" s="96"/>
      <c r="O111" s="97"/>
      <c r="S111" s="226" t="s">
        <v>356</v>
      </c>
      <c r="T111" s="210"/>
      <c r="U111" s="210"/>
      <c r="V111" s="210"/>
      <c r="W111" s="106"/>
      <c r="X111" s="85"/>
      <c r="Y111" s="85"/>
      <c r="Z111" s="85"/>
      <c r="AA111" s="85"/>
      <c r="AB111" s="85"/>
      <c r="AL111" s="133"/>
      <c r="AM111" s="133"/>
      <c r="AN111" s="133"/>
      <c r="AW111" s="260"/>
      <c r="AX111" s="231"/>
      <c r="AY111" s="231"/>
      <c r="AZ111" s="272"/>
      <c r="BA111" s="270" t="s">
        <v>1256</v>
      </c>
      <c r="BB111" s="275"/>
      <c r="BC111" s="231"/>
      <c r="BD111" s="265"/>
    </row>
    <row r="112" spans="1:72" ht="15.75" thickBot="1">
      <c r="B112" s="77"/>
      <c r="D112" s="262"/>
      <c r="E112" s="262"/>
      <c r="F112" s="262" t="s">
        <v>402</v>
      </c>
      <c r="G112" s="271"/>
      <c r="J112" s="2" t="s">
        <v>985</v>
      </c>
      <c r="N112" s="96"/>
      <c r="O112" s="97"/>
      <c r="S112" s="107" t="s">
        <v>357</v>
      </c>
      <c r="T112" s="108"/>
      <c r="U112" s="85"/>
      <c r="V112" s="85"/>
      <c r="W112" s="85"/>
      <c r="X112" s="85"/>
      <c r="Y112" s="85"/>
      <c r="Z112" s="85"/>
      <c r="AA112" s="85"/>
      <c r="AB112" s="85"/>
      <c r="AL112" s="133"/>
      <c r="AM112" s="133"/>
      <c r="AN112" s="133"/>
      <c r="AW112" s="250" t="s">
        <v>986</v>
      </c>
      <c r="AX112" s="231"/>
      <c r="AY112" s="231"/>
      <c r="AZ112" s="272"/>
      <c r="BA112" s="270" t="s">
        <v>1086</v>
      </c>
      <c r="BB112" s="275"/>
      <c r="BC112" s="231"/>
      <c r="BD112" s="265"/>
    </row>
    <row r="113" spans="2:56" ht="15">
      <c r="B113" s="77"/>
      <c r="D113" s="262"/>
      <c r="E113" s="262"/>
      <c r="F113" s="262" t="s">
        <v>987</v>
      </c>
      <c r="G113" s="271"/>
      <c r="J113" s="2" t="s">
        <v>988</v>
      </c>
      <c r="N113" s="96"/>
      <c r="O113" s="97"/>
      <c r="S113" s="106" t="s">
        <v>358</v>
      </c>
      <c r="T113" s="106"/>
      <c r="U113" s="106"/>
      <c r="V113" s="106"/>
      <c r="W113" s="106"/>
      <c r="X113" s="106"/>
      <c r="Y113" s="85"/>
      <c r="Z113" s="85"/>
      <c r="AA113" s="85"/>
      <c r="AB113" s="85"/>
      <c r="AL113" s="133"/>
      <c r="AM113" s="133"/>
      <c r="AN113" s="133"/>
      <c r="AW113" s="273" t="s">
        <v>892</v>
      </c>
      <c r="AX113" s="254" t="s">
        <v>989</v>
      </c>
      <c r="AY113" s="236" t="s">
        <v>990</v>
      </c>
      <c r="AZ113" s="272"/>
      <c r="BA113" s="270" t="s">
        <v>1170</v>
      </c>
      <c r="BB113" s="275"/>
      <c r="BC113" s="231"/>
      <c r="BD113" s="265"/>
    </row>
    <row r="114" spans="2:56" ht="15.75" thickBot="1">
      <c r="B114" s="77"/>
      <c r="D114" s="262"/>
      <c r="E114" s="262"/>
      <c r="F114" s="262" t="s">
        <v>174</v>
      </c>
      <c r="G114" s="271"/>
      <c r="J114" s="2" t="s">
        <v>991</v>
      </c>
      <c r="N114" s="96"/>
      <c r="O114" s="97"/>
      <c r="S114" s="226" t="s">
        <v>359</v>
      </c>
      <c r="T114" s="210"/>
      <c r="U114" s="210"/>
      <c r="V114" s="210"/>
      <c r="W114" s="106"/>
      <c r="X114" s="85"/>
      <c r="Y114" s="85"/>
      <c r="Z114" s="85"/>
      <c r="AA114" s="85"/>
      <c r="AB114" s="85"/>
      <c r="AL114" s="133"/>
      <c r="AM114" s="133"/>
      <c r="AN114" s="133"/>
      <c r="AW114" s="274" t="s">
        <v>895</v>
      </c>
      <c r="AX114" s="259" t="s">
        <v>992</v>
      </c>
      <c r="AY114" s="231"/>
      <c r="AZ114" s="272"/>
      <c r="BA114" s="270" t="s">
        <v>1154</v>
      </c>
      <c r="BB114" s="275"/>
      <c r="BC114" s="231"/>
      <c r="BD114" s="265"/>
    </row>
    <row r="115" spans="2:56" ht="15">
      <c r="B115" s="77"/>
      <c r="D115" s="262"/>
      <c r="E115" s="262"/>
      <c r="F115" s="262" t="s">
        <v>212</v>
      </c>
      <c r="G115" s="271"/>
      <c r="J115" s="2" t="s">
        <v>993</v>
      </c>
      <c r="N115" s="96"/>
      <c r="O115" s="72"/>
      <c r="S115" s="85" t="s">
        <v>360</v>
      </c>
      <c r="T115" s="85"/>
      <c r="U115" s="85"/>
      <c r="V115" s="85"/>
      <c r="W115" s="85"/>
      <c r="X115" s="85"/>
      <c r="Y115" s="85"/>
      <c r="Z115" s="85"/>
      <c r="AA115" s="85"/>
      <c r="AB115" s="85"/>
      <c r="AL115" s="133"/>
      <c r="AM115" s="133"/>
      <c r="AN115" s="133"/>
      <c r="AW115" s="260"/>
      <c r="AX115" s="275"/>
      <c r="AY115" s="231"/>
      <c r="AZ115" s="272"/>
      <c r="BA115" s="270" t="s">
        <v>212</v>
      </c>
      <c r="BB115" s="275"/>
      <c r="BC115" s="231"/>
      <c r="BD115" s="265"/>
    </row>
    <row r="116" spans="2:56" ht="15.75" thickBot="1">
      <c r="B116" s="77"/>
      <c r="D116" s="262"/>
      <c r="E116" s="262"/>
      <c r="F116" s="262" t="s">
        <v>1171</v>
      </c>
      <c r="G116" s="271"/>
      <c r="J116" s="2" t="s">
        <v>994</v>
      </c>
      <c r="N116" s="17"/>
      <c r="O116" s="72"/>
      <c r="S116" s="85" t="s">
        <v>365</v>
      </c>
      <c r="T116" s="85"/>
      <c r="U116" s="85"/>
      <c r="V116" s="85"/>
      <c r="W116" s="85"/>
      <c r="X116" s="85"/>
      <c r="Y116" s="85"/>
      <c r="Z116" s="85"/>
      <c r="AA116" s="85"/>
      <c r="AB116" s="85"/>
      <c r="AL116" s="133"/>
      <c r="AM116" s="133"/>
      <c r="AN116" s="133"/>
      <c r="AW116" s="250" t="s">
        <v>995</v>
      </c>
      <c r="AX116" s="231"/>
      <c r="AY116" s="231"/>
      <c r="AZ116" s="231"/>
      <c r="BA116" s="231"/>
      <c r="BB116" s="535"/>
      <c r="BC116" s="231"/>
      <c r="BD116" s="265"/>
    </row>
    <row r="117" spans="2:56" ht="15">
      <c r="D117" s="262"/>
      <c r="E117" s="262"/>
      <c r="F117" s="262" t="s">
        <v>12</v>
      </c>
      <c r="G117" s="271"/>
      <c r="J117" s="2" t="s">
        <v>996</v>
      </c>
      <c r="N117" s="98"/>
      <c r="O117" s="72"/>
      <c r="S117" s="85" t="s">
        <v>361</v>
      </c>
      <c r="T117" s="85"/>
      <c r="U117" s="85"/>
      <c r="V117" s="85"/>
      <c r="W117" s="85"/>
      <c r="X117" s="85"/>
      <c r="Y117" s="85"/>
      <c r="Z117" s="85"/>
      <c r="AA117" s="85"/>
      <c r="AB117" s="85"/>
      <c r="AL117" s="133"/>
      <c r="AM117" s="133"/>
      <c r="AN117" s="133"/>
      <c r="AW117" s="276" t="s">
        <v>1079</v>
      </c>
      <c r="AX117" s="254" t="s">
        <v>997</v>
      </c>
      <c r="AY117" s="236" t="s">
        <v>998</v>
      </c>
      <c r="AZ117" s="277" t="s">
        <v>999</v>
      </c>
      <c r="BA117" s="277" t="s">
        <v>1000</v>
      </c>
      <c r="BB117" s="278" t="s">
        <v>1001</v>
      </c>
      <c r="BC117" s="231"/>
      <c r="BD117" s="265"/>
    </row>
    <row r="118" spans="2:56" ht="15">
      <c r="D118" s="17"/>
      <c r="E118" s="17"/>
      <c r="F118" s="17"/>
      <c r="G118" s="4"/>
      <c r="J118" s="2" t="s">
        <v>1002</v>
      </c>
      <c r="N118" s="98"/>
      <c r="O118" s="72"/>
      <c r="S118" s="85" t="s">
        <v>362</v>
      </c>
      <c r="T118" s="85"/>
      <c r="U118" s="85"/>
      <c r="V118" s="85"/>
      <c r="W118" s="85"/>
      <c r="X118" s="85"/>
      <c r="Y118" s="85"/>
      <c r="Z118" s="85"/>
      <c r="AA118" s="85"/>
      <c r="AB118" s="85"/>
      <c r="AL118" s="133"/>
      <c r="AM118" s="133"/>
      <c r="AN118" s="133"/>
      <c r="AW118" s="279" t="s">
        <v>1159</v>
      </c>
      <c r="AX118" s="257" t="s">
        <v>1003</v>
      </c>
      <c r="AY118" s="231"/>
      <c r="AZ118" s="280" t="s">
        <v>1153</v>
      </c>
      <c r="BA118" s="280" t="s">
        <v>1153</v>
      </c>
      <c r="BB118" s="537" t="s">
        <v>1256</v>
      </c>
      <c r="BC118" s="231"/>
      <c r="BD118" s="265"/>
    </row>
    <row r="119" spans="2:56" ht="15.75" thickBot="1">
      <c r="D119" s="281" t="s">
        <v>569</v>
      </c>
      <c r="E119" s="281"/>
      <c r="F119" s="17"/>
      <c r="G119" s="4"/>
      <c r="J119" s="2" t="s">
        <v>1004</v>
      </c>
      <c r="N119" s="98"/>
      <c r="O119" s="72"/>
      <c r="AL119" s="133"/>
      <c r="AM119" s="133"/>
      <c r="AN119" s="133"/>
      <c r="AW119" s="283" t="s">
        <v>1081</v>
      </c>
      <c r="AX119" s="246" t="s">
        <v>402</v>
      </c>
      <c r="AY119" s="231"/>
      <c r="AZ119" s="284"/>
      <c r="BA119" s="280" t="s">
        <v>1170</v>
      </c>
      <c r="BB119" s="537" t="s">
        <v>1086</v>
      </c>
      <c r="BD119" s="247"/>
    </row>
    <row r="120" spans="2:56" ht="15">
      <c r="D120" s="285" t="s">
        <v>1005</v>
      </c>
      <c r="E120" s="282"/>
      <c r="F120" s="4"/>
      <c r="G120" s="4"/>
      <c r="J120" s="2" t="s">
        <v>1006</v>
      </c>
      <c r="N120" s="99"/>
      <c r="O120" s="72"/>
      <c r="AL120" s="133"/>
      <c r="AM120" s="133"/>
      <c r="AN120" s="133"/>
      <c r="AW120" s="260"/>
      <c r="AX120" s="231"/>
      <c r="AY120" s="231"/>
      <c r="AZ120" s="284"/>
      <c r="BA120" s="280" t="s">
        <v>212</v>
      </c>
      <c r="BB120" s="537" t="s">
        <v>1170</v>
      </c>
      <c r="BD120" s="247"/>
    </row>
    <row r="121" spans="2:56" ht="15.75" thickBot="1">
      <c r="D121" s="282" t="s">
        <v>577</v>
      </c>
      <c r="E121" s="282" t="s">
        <v>1007</v>
      </c>
      <c r="F121" s="271" t="s">
        <v>1007</v>
      </c>
      <c r="G121" s="612" t="s">
        <v>1008</v>
      </c>
      <c r="N121" s="99"/>
      <c r="O121" s="72"/>
      <c r="AL121" s="133"/>
      <c r="AM121" s="133"/>
      <c r="AN121" s="133"/>
      <c r="AW121" s="250" t="s">
        <v>1009</v>
      </c>
      <c r="AX121" s="231"/>
      <c r="AY121" s="231"/>
      <c r="AZ121" s="284"/>
      <c r="BA121" s="284"/>
      <c r="BB121" s="537" t="s">
        <v>1154</v>
      </c>
      <c r="BD121" s="247"/>
    </row>
    <row r="122" spans="2:56" ht="15.75" thickBot="1">
      <c r="D122" s="282"/>
      <c r="E122" s="282"/>
      <c r="F122" s="271" t="s">
        <v>578</v>
      </c>
      <c r="G122" s="612">
        <v>0.1</v>
      </c>
      <c r="N122" s="99"/>
      <c r="O122" s="72"/>
      <c r="AL122" s="133"/>
      <c r="AM122" s="133"/>
      <c r="AN122" s="133"/>
      <c r="AW122" s="286" t="s">
        <v>408</v>
      </c>
      <c r="AX122" s="287" t="s">
        <v>1010</v>
      </c>
      <c r="AY122" s="236" t="s">
        <v>1011</v>
      </c>
      <c r="AZ122" s="3"/>
      <c r="BA122" s="3"/>
      <c r="BB122" s="3"/>
      <c r="BD122" s="247"/>
    </row>
    <row r="123" spans="2:56" ht="15">
      <c r="D123" s="282"/>
      <c r="E123" s="282"/>
      <c r="F123" s="271" t="s">
        <v>579</v>
      </c>
      <c r="G123" s="271"/>
      <c r="N123" s="99"/>
      <c r="O123" s="72"/>
      <c r="AL123" s="133"/>
      <c r="AM123" s="133"/>
      <c r="AN123" s="133"/>
      <c r="AW123" s="248"/>
      <c r="AX123" s="3"/>
      <c r="AY123" s="3"/>
      <c r="AZ123" s="288" t="s">
        <v>1012</v>
      </c>
      <c r="BA123" s="231"/>
      <c r="BB123" s="231"/>
      <c r="BC123" s="3"/>
      <c r="BD123" s="247"/>
    </row>
    <row r="124" spans="2:56" ht="15.75" thickBot="1">
      <c r="D124" s="282"/>
      <c r="E124" s="282"/>
      <c r="F124" s="271" t="s">
        <v>580</v>
      </c>
      <c r="G124" s="271"/>
      <c r="N124" s="19"/>
      <c r="O124" s="72"/>
      <c r="AL124" s="133"/>
      <c r="AM124" s="133"/>
      <c r="AN124" s="133"/>
      <c r="AW124" s="289"/>
      <c r="AX124" s="290"/>
      <c r="AY124" s="290"/>
      <c r="AZ124" s="291" t="s">
        <v>1153</v>
      </c>
      <c r="BA124" s="290"/>
      <c r="BB124" s="290"/>
      <c r="BC124" s="292"/>
      <c r="BD124" s="293"/>
    </row>
    <row r="125" spans="2:56" ht="15.75" thickBot="1">
      <c r="D125" s="282"/>
      <c r="E125" s="282"/>
      <c r="F125" s="271" t="s">
        <v>581</v>
      </c>
      <c r="G125" s="271"/>
      <c r="N125" s="99"/>
      <c r="O125" s="72"/>
      <c r="AL125" s="133"/>
      <c r="AM125" s="133"/>
      <c r="AN125" s="133"/>
      <c r="AW125" s="294"/>
      <c r="AX125"/>
      <c r="AY125"/>
    </row>
    <row r="126" spans="2:56" ht="15">
      <c r="D126" s="282"/>
      <c r="E126" s="282"/>
      <c r="F126" s="271" t="s">
        <v>582</v>
      </c>
      <c r="G126" s="271"/>
      <c r="N126" s="99"/>
      <c r="O126" s="72"/>
      <c r="AL126" s="133"/>
      <c r="AM126" s="133"/>
      <c r="AN126" s="133"/>
      <c r="AW126" s="295" t="s">
        <v>366</v>
      </c>
      <c r="AX126" s="296"/>
      <c r="AY126" s="296"/>
      <c r="AZ126" s="296"/>
      <c r="BA126" s="296"/>
      <c r="BB126" s="296"/>
      <c r="BC126" s="296"/>
      <c r="BD126" s="297"/>
    </row>
    <row r="127" spans="2:56" ht="15.75" thickBot="1">
      <c r="D127" s="282"/>
      <c r="E127" s="282"/>
      <c r="F127" s="271" t="s">
        <v>583</v>
      </c>
      <c r="G127" s="271"/>
      <c r="N127" s="19"/>
      <c r="O127" s="72"/>
      <c r="AL127" s="133"/>
      <c r="AM127" s="133"/>
      <c r="AN127" s="133"/>
      <c r="AW127" s="298" t="s">
        <v>1013</v>
      </c>
      <c r="AX127" s="299" t="s">
        <v>1014</v>
      </c>
      <c r="AY127" s="3"/>
      <c r="AZ127" s="3"/>
      <c r="BA127" s="3"/>
      <c r="BB127" s="3"/>
      <c r="BC127" s="3"/>
      <c r="BD127" s="300"/>
    </row>
    <row r="128" spans="2:56" ht="15">
      <c r="D128" s="2" t="s">
        <v>260</v>
      </c>
      <c r="F128" s="4"/>
      <c r="G128" s="4"/>
      <c r="N128" s="17"/>
      <c r="O128" s="4"/>
      <c r="AL128" s="133"/>
      <c r="AM128" s="133"/>
      <c r="AN128" s="133"/>
      <c r="AW128" s="301" t="s">
        <v>223</v>
      </c>
      <c r="AX128" s="302" t="s">
        <v>223</v>
      </c>
      <c r="AY128" s="236"/>
      <c r="AZ128" s="3"/>
      <c r="BA128" s="15"/>
      <c r="BC128" s="3"/>
      <c r="BD128" s="300"/>
    </row>
    <row r="129" spans="4:56" ht="15">
      <c r="D129" s="2" t="s">
        <v>74</v>
      </c>
      <c r="N129" s="17"/>
      <c r="O129" s="4"/>
      <c r="AW129" s="303" t="s">
        <v>184</v>
      </c>
      <c r="AX129" s="304" t="s">
        <v>184</v>
      </c>
      <c r="AY129" s="3"/>
      <c r="AZ129" s="3"/>
      <c r="BA129" s="15"/>
      <c r="BB129" s="3"/>
      <c r="BC129" s="3"/>
      <c r="BD129" s="300"/>
    </row>
    <row r="130" spans="4:56">
      <c r="D130" s="2" t="s">
        <v>546</v>
      </c>
      <c r="AW130" s="303" t="s">
        <v>22</v>
      </c>
      <c r="AX130" s="304" t="s">
        <v>22</v>
      </c>
      <c r="AY130" s="3"/>
      <c r="AZ130" s="3"/>
      <c r="BA130" s="15"/>
      <c r="BB130" s="3"/>
      <c r="BC130" s="3"/>
      <c r="BD130" s="300"/>
    </row>
    <row r="131" spans="4:56">
      <c r="D131" s="2" t="s">
        <v>225</v>
      </c>
      <c r="AW131" s="303" t="s">
        <v>174</v>
      </c>
      <c r="AX131" s="304" t="s">
        <v>174</v>
      </c>
      <c r="AY131" s="3"/>
      <c r="AZ131" s="3"/>
      <c r="BA131" s="15"/>
      <c r="BB131" s="3"/>
      <c r="BC131" s="3"/>
      <c r="BD131" s="300"/>
    </row>
    <row r="132" spans="4:56">
      <c r="D132" s="2" t="s">
        <v>1015</v>
      </c>
      <c r="F132" s="4"/>
      <c r="AW132" s="303" t="s">
        <v>175</v>
      </c>
      <c r="AX132" s="304" t="s">
        <v>175</v>
      </c>
      <c r="AY132" s="3"/>
      <c r="AZ132" s="3"/>
      <c r="BA132" s="15"/>
      <c r="BB132" s="3"/>
      <c r="BC132" s="3"/>
      <c r="BD132" s="300"/>
    </row>
    <row r="133" spans="4:56">
      <c r="D133" s="2" t="s">
        <v>549</v>
      </c>
      <c r="F133" s="4"/>
      <c r="AW133" s="303" t="s">
        <v>384</v>
      </c>
      <c r="AX133" s="304" t="s">
        <v>383</v>
      </c>
      <c r="AY133" s="3"/>
      <c r="AZ133" s="3"/>
      <c r="BA133" s="15"/>
      <c r="BB133" s="3"/>
      <c r="BC133" s="3"/>
      <c r="BD133" s="300"/>
    </row>
    <row r="134" spans="4:56" ht="13.5" thickBot="1">
      <c r="D134" s="2" t="s">
        <v>1016</v>
      </c>
      <c r="F134" s="4"/>
      <c r="AW134" s="305" t="s">
        <v>1017</v>
      </c>
      <c r="AX134" s="306" t="s">
        <v>1017</v>
      </c>
      <c r="AY134" s="3"/>
      <c r="AZ134" s="3"/>
      <c r="BA134" s="4"/>
      <c r="BB134" s="3"/>
      <c r="BC134" s="3"/>
      <c r="BD134" s="300"/>
    </row>
    <row r="135" spans="4:56">
      <c r="D135" s="2" t="s">
        <v>1018</v>
      </c>
      <c r="F135" s="4"/>
      <c r="AW135" s="303"/>
      <c r="AX135" s="3"/>
      <c r="AY135" s="3"/>
      <c r="AZ135" s="3"/>
      <c r="BA135" s="3"/>
      <c r="BB135" s="3"/>
      <c r="BC135" s="3"/>
      <c r="BD135" s="300"/>
    </row>
    <row r="136" spans="4:56" ht="13.5" thickBot="1">
      <c r="D136" s="2" t="s">
        <v>554</v>
      </c>
      <c r="F136" s="4"/>
      <c r="AW136" s="298" t="s">
        <v>1019</v>
      </c>
      <c r="AX136" s="299" t="s">
        <v>1020</v>
      </c>
      <c r="AY136" s="3"/>
      <c r="AZ136" s="307" t="s">
        <v>1021</v>
      </c>
      <c r="BA136" s="307" t="s">
        <v>1022</v>
      </c>
      <c r="BB136" s="307" t="s">
        <v>1023</v>
      </c>
      <c r="BC136" s="307" t="s">
        <v>1024</v>
      </c>
      <c r="BD136" s="300"/>
    </row>
    <row r="137" spans="4:56">
      <c r="D137" s="2" t="s">
        <v>79</v>
      </c>
      <c r="F137" s="4"/>
      <c r="AW137" s="308" t="s">
        <v>447</v>
      </c>
      <c r="AX137" s="309" t="s">
        <v>447</v>
      </c>
      <c r="AZ137" s="538" t="s">
        <v>1169</v>
      </c>
      <c r="BA137" s="310" t="s">
        <v>396</v>
      </c>
      <c r="BB137" s="310" t="s">
        <v>403</v>
      </c>
      <c r="BC137" s="310" t="s">
        <v>403</v>
      </c>
      <c r="BD137" s="300"/>
    </row>
    <row r="138" spans="4:56">
      <c r="F138" s="4"/>
      <c r="AW138" s="311" t="s">
        <v>961</v>
      </c>
      <c r="AX138" s="312" t="s">
        <v>962</v>
      </c>
      <c r="AZ138" s="215" t="s">
        <v>396</v>
      </c>
      <c r="BA138" s="310" t="s">
        <v>436</v>
      </c>
      <c r="BB138" s="310" t="s">
        <v>436</v>
      </c>
      <c r="BC138" s="310" t="s">
        <v>436</v>
      </c>
    </row>
    <row r="139" spans="4:56">
      <c r="AW139" s="311" t="s">
        <v>1158</v>
      </c>
      <c r="AX139" s="312" t="s">
        <v>154</v>
      </c>
      <c r="AZ139" s="310" t="s">
        <v>436</v>
      </c>
      <c r="BA139" s="310" t="s">
        <v>887</v>
      </c>
      <c r="BB139" s="310" t="s">
        <v>887</v>
      </c>
      <c r="BC139" s="310" t="s">
        <v>887</v>
      </c>
      <c r="BD139" s="300"/>
    </row>
    <row r="140" spans="4:56" ht="13.5" thickBot="1">
      <c r="AW140" s="313" t="s">
        <v>433</v>
      </c>
      <c r="AX140" s="314" t="s">
        <v>965</v>
      </c>
      <c r="AZ140" s="310" t="s">
        <v>1170</v>
      </c>
      <c r="BA140" s="310" t="s">
        <v>404</v>
      </c>
      <c r="BB140" s="310" t="s">
        <v>404</v>
      </c>
      <c r="BC140" s="310" t="s">
        <v>404</v>
      </c>
      <c r="BD140" s="300"/>
    </row>
    <row r="141" spans="4:56">
      <c r="AW141" s="303"/>
      <c r="AX141" s="3"/>
      <c r="AZ141" s="310" t="s">
        <v>887</v>
      </c>
      <c r="BA141" s="310" t="s">
        <v>212</v>
      </c>
      <c r="BB141" s="310" t="s">
        <v>212</v>
      </c>
      <c r="BC141" s="310" t="s">
        <v>212</v>
      </c>
      <c r="BD141" s="300"/>
    </row>
    <row r="142" spans="4:56" ht="13.5" thickBot="1">
      <c r="AW142" s="298" t="s">
        <v>1025</v>
      </c>
      <c r="AX142" s="299" t="s">
        <v>1026</v>
      </c>
      <c r="AZ142" s="310" t="s">
        <v>212</v>
      </c>
      <c r="BA142" s="310"/>
      <c r="BB142" s="310"/>
      <c r="BC142" s="310"/>
      <c r="BD142" s="300"/>
    </row>
    <row r="143" spans="4:56">
      <c r="AW143" s="315" t="s">
        <v>1156</v>
      </c>
      <c r="AX143" s="316" t="s">
        <v>973</v>
      </c>
      <c r="AY143" s="236"/>
      <c r="AZ143" s="3"/>
      <c r="BA143" s="3"/>
      <c r="BB143" s="3"/>
      <c r="BC143" s="3"/>
      <c r="BD143" s="300"/>
    </row>
    <row r="144" spans="4:56">
      <c r="D144" s="2" t="s">
        <v>18</v>
      </c>
      <c r="E144" s="2" t="s">
        <v>99</v>
      </c>
      <c r="AW144" s="317" t="s">
        <v>1161</v>
      </c>
      <c r="AX144" s="318" t="s">
        <v>189</v>
      </c>
      <c r="AY144" s="3"/>
      <c r="AZ144" s="319" t="s">
        <v>1027</v>
      </c>
      <c r="BA144" s="319" t="s">
        <v>1028</v>
      </c>
      <c r="BB144" s="319" t="s">
        <v>1255</v>
      </c>
      <c r="BC144" s="319" t="s">
        <v>1029</v>
      </c>
      <c r="BD144" s="320" t="s">
        <v>1030</v>
      </c>
    </row>
    <row r="145" spans="4:56">
      <c r="D145" s="2" t="s">
        <v>1031</v>
      </c>
      <c r="E145" s="2" t="s">
        <v>210</v>
      </c>
      <c r="AW145" s="317" t="s">
        <v>879</v>
      </c>
      <c r="AX145" s="318" t="s">
        <v>1032</v>
      </c>
      <c r="AY145" s="3"/>
      <c r="AZ145" s="321" t="s">
        <v>397</v>
      </c>
      <c r="BA145" s="321" t="s">
        <v>396</v>
      </c>
      <c r="BB145" s="321" t="s">
        <v>1261</v>
      </c>
      <c r="BC145" s="321" t="s">
        <v>194</v>
      </c>
      <c r="BD145" s="322" t="s">
        <v>399</v>
      </c>
    </row>
    <row r="146" spans="4:56">
      <c r="D146" s="2" t="s">
        <v>19</v>
      </c>
      <c r="E146" s="2" t="s">
        <v>100</v>
      </c>
      <c r="AW146" s="317" t="s">
        <v>880</v>
      </c>
      <c r="AX146" s="318" t="s">
        <v>1033</v>
      </c>
      <c r="AY146" s="3"/>
      <c r="AZ146" s="321" t="s">
        <v>1166</v>
      </c>
      <c r="BA146" s="321" t="s">
        <v>435</v>
      </c>
      <c r="BB146" s="321" t="s">
        <v>397</v>
      </c>
      <c r="BC146" s="321" t="s">
        <v>193</v>
      </c>
      <c r="BD146" s="322" t="s">
        <v>403</v>
      </c>
    </row>
    <row r="147" spans="4:56" ht="13.5" thickBot="1">
      <c r="D147" s="2" t="s">
        <v>20</v>
      </c>
      <c r="AW147" s="323" t="s">
        <v>882</v>
      </c>
      <c r="AX147" s="324" t="s">
        <v>983</v>
      </c>
      <c r="AY147" s="3"/>
      <c r="AZ147" s="321" t="s">
        <v>1167</v>
      </c>
      <c r="BA147" s="321"/>
      <c r="BB147" s="321" t="s">
        <v>1260</v>
      </c>
      <c r="BC147" s="321"/>
      <c r="BD147" s="322" t="s">
        <v>1256</v>
      </c>
    </row>
    <row r="148" spans="4:56">
      <c r="AW148" s="303"/>
      <c r="AX148" s="3"/>
      <c r="AY148" s="3"/>
      <c r="AZ148" s="321" t="s">
        <v>1162</v>
      </c>
      <c r="BA148" s="321"/>
      <c r="BB148" s="321" t="s">
        <v>1262</v>
      </c>
      <c r="BC148" s="321"/>
      <c r="BD148" s="322" t="s">
        <v>1086</v>
      </c>
    </row>
    <row r="149" spans="4:56" ht="13.5" thickBot="1">
      <c r="D149" s="9" t="s">
        <v>114</v>
      </c>
      <c r="AW149" s="298" t="s">
        <v>1034</v>
      </c>
      <c r="AX149" s="299" t="s">
        <v>1035</v>
      </c>
      <c r="AY149" s="3"/>
      <c r="AZ149" s="321"/>
      <c r="BA149" s="321"/>
      <c r="BB149" s="321" t="s">
        <v>1259</v>
      </c>
      <c r="BC149" s="321"/>
      <c r="BD149" s="322" t="s">
        <v>1170</v>
      </c>
    </row>
    <row r="150" spans="4:56">
      <c r="D150" s="2" t="s">
        <v>115</v>
      </c>
      <c r="AW150" s="325" t="s">
        <v>76</v>
      </c>
      <c r="AX150" s="326" t="s">
        <v>1036</v>
      </c>
      <c r="AZ150" s="321"/>
      <c r="BA150" s="321"/>
      <c r="BB150" s="321" t="s">
        <v>1258</v>
      </c>
      <c r="BC150" s="321"/>
      <c r="BD150" s="322" t="s">
        <v>398</v>
      </c>
    </row>
    <row r="151" spans="4:56">
      <c r="AW151" s="327" t="s">
        <v>191</v>
      </c>
      <c r="AX151" s="328" t="s">
        <v>1037</v>
      </c>
      <c r="AZ151" s="321"/>
      <c r="BA151" s="321"/>
      <c r="BB151" s="321"/>
      <c r="BC151" s="321"/>
      <c r="BD151" s="322" t="s">
        <v>404</v>
      </c>
    </row>
    <row r="152" spans="4:56">
      <c r="AW152" s="327" t="s">
        <v>889</v>
      </c>
      <c r="AX152" s="328" t="s">
        <v>1038</v>
      </c>
      <c r="AZ152" s="321"/>
      <c r="BA152" s="321"/>
      <c r="BB152" s="321"/>
      <c r="BC152" s="321"/>
      <c r="BD152" s="322" t="s">
        <v>212</v>
      </c>
    </row>
    <row r="153" spans="4:56">
      <c r="AW153" s="327" t="s">
        <v>33</v>
      </c>
      <c r="AX153" s="328" t="s">
        <v>1039</v>
      </c>
      <c r="AZ153" s="3"/>
      <c r="BA153" s="3"/>
      <c r="BB153" s="3"/>
      <c r="BC153" s="3"/>
      <c r="BD153" s="300"/>
    </row>
    <row r="154" spans="4:56">
      <c r="AW154" s="327" t="s">
        <v>297</v>
      </c>
      <c r="AX154" s="328" t="s">
        <v>1040</v>
      </c>
      <c r="AZ154" s="329" t="s">
        <v>1041</v>
      </c>
      <c r="BA154" s="329" t="s">
        <v>1042</v>
      </c>
      <c r="BB154" s="329" t="s">
        <v>1043</v>
      </c>
      <c r="BC154" s="3"/>
      <c r="BD154" s="532"/>
    </row>
    <row r="155" spans="4:56">
      <c r="AW155" s="327" t="s">
        <v>75</v>
      </c>
      <c r="AX155" s="328" t="s">
        <v>1044</v>
      </c>
      <c r="AZ155" s="330" t="s">
        <v>1263</v>
      </c>
      <c r="BA155" s="330" t="s">
        <v>1164</v>
      </c>
      <c r="BB155" s="330" t="s">
        <v>406</v>
      </c>
      <c r="BC155" s="3"/>
      <c r="BD155" s="532"/>
    </row>
    <row r="156" spans="4:56">
      <c r="AW156" s="327" t="s">
        <v>29</v>
      </c>
      <c r="AX156" s="328" t="s">
        <v>1045</v>
      </c>
      <c r="AZ156" s="330" t="s">
        <v>442</v>
      </c>
      <c r="BA156" s="330" t="s">
        <v>1165</v>
      </c>
      <c r="BB156" s="330" t="s">
        <v>1163</v>
      </c>
      <c r="BC156" s="15"/>
      <c r="BD156" s="532"/>
    </row>
    <row r="157" spans="4:56">
      <c r="AW157" s="327" t="s">
        <v>300</v>
      </c>
      <c r="AX157" s="328" t="s">
        <v>1046</v>
      </c>
      <c r="AZ157" s="330" t="s">
        <v>212</v>
      </c>
      <c r="BA157" s="330"/>
      <c r="BB157" s="330" t="s">
        <v>1086</v>
      </c>
      <c r="BC157" s="15"/>
      <c r="BD157" s="532"/>
    </row>
    <row r="158" spans="4:56">
      <c r="AW158" s="327" t="s">
        <v>302</v>
      </c>
      <c r="AX158" s="328" t="s">
        <v>302</v>
      </c>
      <c r="AZ158" s="330" t="s">
        <v>1168</v>
      </c>
      <c r="BA158" s="330"/>
      <c r="BB158" s="330" t="s">
        <v>1170</v>
      </c>
      <c r="BC158" s="4"/>
      <c r="BD158" s="532"/>
    </row>
    <row r="159" spans="4:56">
      <c r="AW159" s="327" t="s">
        <v>301</v>
      </c>
      <c r="AX159" s="328" t="s">
        <v>1047</v>
      </c>
      <c r="AZ159" s="330"/>
      <c r="BA159" s="330"/>
      <c r="BB159" s="330" t="s">
        <v>1171</v>
      </c>
      <c r="BC159" s="15"/>
      <c r="BD159" s="532"/>
    </row>
    <row r="160" spans="4:56">
      <c r="AW160" s="327" t="s">
        <v>28</v>
      </c>
      <c r="AX160" s="328" t="s">
        <v>1048</v>
      </c>
      <c r="AZ160" s="330"/>
      <c r="BA160" s="330"/>
      <c r="BB160" s="330" t="s">
        <v>404</v>
      </c>
      <c r="BC160" s="15"/>
      <c r="BD160" s="532"/>
    </row>
    <row r="161" spans="1:56">
      <c r="A161" s="3">
        <v>1</v>
      </c>
      <c r="B161" s="6" t="s">
        <v>4</v>
      </c>
      <c r="C161" s="20"/>
      <c r="D161" s="20"/>
      <c r="E161" s="20"/>
      <c r="G161" s="20"/>
      <c r="H161" s="21" t="s">
        <v>133</v>
      </c>
      <c r="I161" s="22" t="s">
        <v>60</v>
      </c>
      <c r="AW161" s="327" t="s">
        <v>15</v>
      </c>
      <c r="AX161" s="328" t="s">
        <v>1049</v>
      </c>
      <c r="AZ161" s="330"/>
      <c r="BA161" s="330"/>
      <c r="BB161" s="330" t="s">
        <v>212</v>
      </c>
      <c r="BC161" s="15"/>
      <c r="BD161" s="532"/>
    </row>
    <row r="162" spans="1:56">
      <c r="A162" s="3">
        <v>2</v>
      </c>
      <c r="B162" s="23" t="s">
        <v>279</v>
      </c>
      <c r="C162" s="24"/>
      <c r="D162" s="24"/>
      <c r="E162" s="24"/>
      <c r="F162" s="20"/>
      <c r="G162" s="24"/>
      <c r="H162" s="22" t="s">
        <v>281</v>
      </c>
      <c r="I162" s="22" t="s">
        <v>182</v>
      </c>
      <c r="AW162" s="327" t="s">
        <v>893</v>
      </c>
      <c r="AX162" s="328" t="s">
        <v>1050</v>
      </c>
      <c r="AZ162" s="3"/>
      <c r="BA162" s="3"/>
      <c r="BB162" s="3"/>
      <c r="BC162" s="15"/>
      <c r="BD162" s="532"/>
    </row>
    <row r="163" spans="1:56">
      <c r="A163" s="3">
        <v>3</v>
      </c>
      <c r="B163" s="6" t="s">
        <v>1</v>
      </c>
      <c r="C163" s="20"/>
      <c r="D163" s="20"/>
      <c r="E163" s="20"/>
      <c r="F163" s="24"/>
      <c r="G163" s="20"/>
      <c r="H163" s="21" t="s">
        <v>270</v>
      </c>
      <c r="I163" s="25" t="s">
        <v>271</v>
      </c>
      <c r="AW163" s="327" t="s">
        <v>30</v>
      </c>
      <c r="AX163" s="328" t="s">
        <v>1051</v>
      </c>
      <c r="AZ163" s="331" t="s">
        <v>1052</v>
      </c>
      <c r="BA163" s="331" t="s">
        <v>1053</v>
      </c>
      <c r="BB163" s="331" t="s">
        <v>1054</v>
      </c>
      <c r="BC163" s="15"/>
      <c r="BD163" s="532"/>
    </row>
    <row r="164" spans="1:56">
      <c r="A164" s="3">
        <v>4</v>
      </c>
      <c r="B164" s="6" t="s">
        <v>0</v>
      </c>
      <c r="C164" s="20"/>
      <c r="D164" s="20"/>
      <c r="E164" s="20"/>
      <c r="F164" s="20"/>
      <c r="G164" s="20"/>
      <c r="H164" s="21" t="s">
        <v>140</v>
      </c>
      <c r="I164" s="25" t="s">
        <v>122</v>
      </c>
      <c r="AW164" s="327" t="s">
        <v>226</v>
      </c>
      <c r="AX164" s="328" t="s">
        <v>1055</v>
      </c>
      <c r="AZ164" s="120" t="s">
        <v>406</v>
      </c>
      <c r="BA164" s="120" t="s">
        <v>406</v>
      </c>
      <c r="BB164" s="120" t="s">
        <v>1155</v>
      </c>
      <c r="BC164" s="3"/>
      <c r="BD164" s="532"/>
    </row>
    <row r="165" spans="1:56">
      <c r="A165" s="3">
        <v>5</v>
      </c>
      <c r="B165" s="6" t="s">
        <v>131</v>
      </c>
      <c r="C165" s="20"/>
      <c r="D165" s="20"/>
      <c r="E165" s="20"/>
      <c r="F165" s="20"/>
      <c r="G165" s="20"/>
      <c r="H165" s="21" t="s">
        <v>136</v>
      </c>
      <c r="I165" s="25" t="s">
        <v>180</v>
      </c>
      <c r="AW165" s="327" t="s">
        <v>548</v>
      </c>
      <c r="AX165" s="328" t="s">
        <v>1056</v>
      </c>
      <c r="AZ165" s="120" t="s">
        <v>1263</v>
      </c>
      <c r="BA165" s="120" t="s">
        <v>1170</v>
      </c>
      <c r="BB165" s="120" t="s">
        <v>1086</v>
      </c>
      <c r="BD165" s="532"/>
    </row>
    <row r="166" spans="1:56">
      <c r="A166" s="3">
        <v>6</v>
      </c>
      <c r="B166" s="6" t="s">
        <v>57</v>
      </c>
      <c r="C166" s="20"/>
      <c r="D166" s="20"/>
      <c r="E166" s="20"/>
      <c r="F166" s="20"/>
      <c r="G166" s="20"/>
      <c r="H166" s="21" t="s">
        <v>53</v>
      </c>
      <c r="I166" s="5" t="s">
        <v>84</v>
      </c>
      <c r="AW166" s="327" t="s">
        <v>303</v>
      </c>
      <c r="AX166" s="328" t="s">
        <v>1057</v>
      </c>
      <c r="AZ166" s="120" t="s">
        <v>404</v>
      </c>
      <c r="BA166" s="120" t="s">
        <v>1263</v>
      </c>
      <c r="BB166" s="120" t="s">
        <v>1170</v>
      </c>
      <c r="BC166" s="3"/>
      <c r="BD166" s="532"/>
    </row>
    <row r="167" spans="1:56">
      <c r="A167" s="3">
        <v>7</v>
      </c>
      <c r="B167" s="6" t="s">
        <v>56</v>
      </c>
      <c r="C167" s="20"/>
      <c r="D167" s="20"/>
      <c r="E167" s="20"/>
      <c r="F167" s="20"/>
      <c r="G167" s="20"/>
      <c r="H167" s="21" t="s">
        <v>262</v>
      </c>
      <c r="I167" s="5" t="s">
        <v>214</v>
      </c>
      <c r="AW167" s="327" t="s">
        <v>121</v>
      </c>
      <c r="AX167" s="328" t="s">
        <v>583</v>
      </c>
      <c r="AZ167" s="120"/>
      <c r="BA167" s="120" t="s">
        <v>404</v>
      </c>
      <c r="BB167" s="120" t="s">
        <v>1171</v>
      </c>
      <c r="BC167" s="3"/>
      <c r="BD167" s="532"/>
    </row>
    <row r="168" spans="1:56">
      <c r="A168" s="3">
        <v>8</v>
      </c>
      <c r="B168" s="6" t="s">
        <v>58</v>
      </c>
      <c r="C168" s="20"/>
      <c r="D168" s="20"/>
      <c r="E168" s="20"/>
      <c r="F168" s="20"/>
      <c r="G168" s="20"/>
      <c r="H168" s="21" t="s">
        <v>8</v>
      </c>
      <c r="I168" s="5" t="s">
        <v>61</v>
      </c>
      <c r="AW168" s="327" t="s">
        <v>27</v>
      </c>
      <c r="AX168" s="328" t="s">
        <v>1058</v>
      </c>
      <c r="AZ168" s="120"/>
      <c r="BA168" s="120" t="s">
        <v>212</v>
      </c>
      <c r="BB168" s="120"/>
      <c r="BC168" s="3"/>
      <c r="BD168" s="532"/>
    </row>
    <row r="169" spans="1:56">
      <c r="A169" s="3">
        <v>9</v>
      </c>
      <c r="B169" s="6" t="s">
        <v>59</v>
      </c>
      <c r="C169" s="20"/>
      <c r="D169" s="20"/>
      <c r="E169" s="20"/>
      <c r="F169" s="20"/>
      <c r="G169" s="20"/>
      <c r="H169" s="21" t="s">
        <v>9</v>
      </c>
      <c r="I169" s="5" t="s">
        <v>82</v>
      </c>
      <c r="AW169" s="327" t="s">
        <v>31</v>
      </c>
      <c r="AX169" s="328" t="s">
        <v>1059</v>
      </c>
      <c r="AZ169" s="3"/>
      <c r="BA169" s="3"/>
      <c r="BB169" s="3"/>
      <c r="BC169" s="3"/>
      <c r="BD169" s="532"/>
    </row>
    <row r="170" spans="1:56">
      <c r="A170" s="3">
        <v>10</v>
      </c>
      <c r="B170" s="6" t="s">
        <v>55</v>
      </c>
      <c r="C170" s="20"/>
      <c r="D170" s="20"/>
      <c r="E170" s="20"/>
      <c r="F170" s="20"/>
      <c r="G170" s="20"/>
      <c r="H170" s="21" t="s">
        <v>123</v>
      </c>
      <c r="I170" s="5" t="s">
        <v>120</v>
      </c>
      <c r="AW170" s="327" t="s">
        <v>298</v>
      </c>
      <c r="AX170" s="328" t="s">
        <v>298</v>
      </c>
      <c r="AZ170" s="332" t="s">
        <v>1060</v>
      </c>
      <c r="BA170" s="3"/>
      <c r="BB170" s="3"/>
      <c r="BC170" s="3"/>
      <c r="BD170" s="532"/>
    </row>
    <row r="171" spans="1:56" ht="13.5" thickBot="1">
      <c r="A171" s="3">
        <v>11</v>
      </c>
      <c r="B171" s="6" t="s">
        <v>130</v>
      </c>
      <c r="C171" s="20"/>
      <c r="D171" s="20"/>
      <c r="E171" s="20"/>
      <c r="F171" s="20"/>
      <c r="G171" s="20"/>
      <c r="H171" s="21" t="s">
        <v>135</v>
      </c>
      <c r="I171" s="25" t="s">
        <v>266</v>
      </c>
      <c r="J171" s="3"/>
      <c r="AW171" s="333" t="s">
        <v>32</v>
      </c>
      <c r="AX171" s="334" t="s">
        <v>1061</v>
      </c>
      <c r="AZ171" s="335" t="s">
        <v>1173</v>
      </c>
      <c r="BA171" s="3"/>
      <c r="BB171" s="3"/>
      <c r="BC171" s="3"/>
      <c r="BD171" s="532"/>
    </row>
    <row r="172" spans="1:56">
      <c r="A172" s="3">
        <v>12</v>
      </c>
      <c r="B172" s="7" t="s">
        <v>177</v>
      </c>
      <c r="C172" s="24"/>
      <c r="D172" s="24"/>
      <c r="E172" s="24"/>
      <c r="F172" s="20"/>
      <c r="G172" s="24"/>
      <c r="H172" s="21" t="s">
        <v>278</v>
      </c>
      <c r="I172" s="25" t="s">
        <v>183</v>
      </c>
      <c r="J172" s="22" t="s">
        <v>280</v>
      </c>
      <c r="AW172" s="303"/>
      <c r="AX172" s="3"/>
      <c r="AY172" s="3"/>
      <c r="AZ172" s="335" t="s">
        <v>12</v>
      </c>
      <c r="BA172" s="3"/>
      <c r="BB172" s="3"/>
      <c r="BC172" s="3"/>
      <c r="BD172" s="532"/>
    </row>
    <row r="173" spans="1:56" ht="13.5" thickBot="1">
      <c r="A173" s="3">
        <v>14</v>
      </c>
      <c r="B173" s="6" t="s">
        <v>129</v>
      </c>
      <c r="C173" s="20"/>
      <c r="D173" s="20"/>
      <c r="E173" s="20"/>
      <c r="F173" s="24"/>
      <c r="G173" s="20"/>
      <c r="H173" s="21" t="s">
        <v>134</v>
      </c>
      <c r="I173" s="25" t="s">
        <v>265</v>
      </c>
      <c r="J173" s="25" t="s">
        <v>139</v>
      </c>
      <c r="AW173" s="298" t="s">
        <v>1062</v>
      </c>
      <c r="AX173" s="299" t="s">
        <v>1063</v>
      </c>
      <c r="AY173" s="3"/>
      <c r="AZ173" s="335" t="s">
        <v>1256</v>
      </c>
      <c r="BA173" s="3"/>
      <c r="BB173" s="3"/>
      <c r="BC173" s="3"/>
      <c r="BD173" s="532"/>
    </row>
    <row r="174" spans="1:56">
      <c r="A174" s="3">
        <v>15</v>
      </c>
      <c r="B174" s="6" t="s">
        <v>21</v>
      </c>
      <c r="C174" s="20"/>
      <c r="D174" s="20"/>
      <c r="E174" s="20"/>
      <c r="F174" s="20"/>
      <c r="G174" s="20"/>
      <c r="H174" s="21" t="s">
        <v>36</v>
      </c>
      <c r="I174" s="25" t="s">
        <v>181</v>
      </c>
      <c r="J174" s="25" t="s">
        <v>139</v>
      </c>
      <c r="AW174" s="336" t="s">
        <v>892</v>
      </c>
      <c r="AX174" s="337" t="s">
        <v>989</v>
      </c>
      <c r="AY174" s="338"/>
      <c r="AZ174" s="335" t="s">
        <v>1172</v>
      </c>
      <c r="BB174" s="3"/>
      <c r="BC174" s="3"/>
      <c r="BD174" s="532"/>
    </row>
    <row r="175" spans="1:56">
      <c r="A175" s="3">
        <v>16</v>
      </c>
      <c r="B175" s="6" t="s">
        <v>5</v>
      </c>
      <c r="C175" s="20"/>
      <c r="D175" s="20"/>
      <c r="E175" s="20"/>
      <c r="F175" s="20"/>
      <c r="G175" s="20"/>
      <c r="H175" s="21" t="s">
        <v>6</v>
      </c>
      <c r="I175" s="21" t="s">
        <v>111</v>
      </c>
      <c r="J175" s="25" t="s">
        <v>65</v>
      </c>
      <c r="AW175" s="339" t="s">
        <v>895</v>
      </c>
      <c r="AX175" s="340" t="s">
        <v>992</v>
      </c>
      <c r="AY175" s="3"/>
      <c r="AZ175" s="335" t="s">
        <v>404</v>
      </c>
      <c r="BB175" s="3"/>
      <c r="BC175" s="3"/>
      <c r="BD175" s="532"/>
    </row>
    <row r="176" spans="1:56" ht="13.5" thickBot="1">
      <c r="F176" s="20"/>
      <c r="J176" s="5" t="s">
        <v>95</v>
      </c>
      <c r="AW176" s="341" t="s">
        <v>400</v>
      </c>
      <c r="AX176" s="342" t="s">
        <v>435</v>
      </c>
      <c r="AY176" s="3"/>
      <c r="AZ176" s="335" t="s">
        <v>402</v>
      </c>
      <c r="BA176" s="3"/>
      <c r="BB176" s="3"/>
      <c r="BC176" s="3"/>
      <c r="BD176" s="300"/>
    </row>
    <row r="177" spans="2:56">
      <c r="J177" s="5" t="s">
        <v>215</v>
      </c>
      <c r="AW177" s="303"/>
      <c r="AX177" s="3"/>
      <c r="AY177" s="3"/>
      <c r="AZ177" s="335" t="s">
        <v>174</v>
      </c>
      <c r="BA177" s="3"/>
      <c r="BB177" s="3"/>
      <c r="BC177" s="3"/>
      <c r="BD177" s="300"/>
    </row>
    <row r="178" spans="2:56" ht="13.5" thickBot="1">
      <c r="B178" s="2" t="s">
        <v>1064</v>
      </c>
      <c r="J178" s="5" t="s">
        <v>213</v>
      </c>
      <c r="AW178" s="298" t="s">
        <v>1065</v>
      </c>
      <c r="AX178" s="299" t="s">
        <v>1066</v>
      </c>
      <c r="AY178" s="3"/>
      <c r="AZ178" s="335" t="s">
        <v>212</v>
      </c>
      <c r="BA178" s="3"/>
      <c r="BB178" s="3"/>
      <c r="BC178" s="3"/>
      <c r="BD178" s="300"/>
    </row>
    <row r="179" spans="2:56">
      <c r="B179" s="2" t="s">
        <v>382</v>
      </c>
      <c r="J179" s="5" t="s">
        <v>83</v>
      </c>
      <c r="AW179" s="343" t="s">
        <v>1079</v>
      </c>
      <c r="AX179" s="344" t="s">
        <v>997</v>
      </c>
      <c r="AY179" s="236"/>
      <c r="AZ179" s="3"/>
      <c r="BA179" s="3"/>
      <c r="BB179" s="3"/>
      <c r="BC179" s="3"/>
      <c r="BD179" s="300"/>
    </row>
    <row r="180" spans="2:56">
      <c r="B180" s="2" t="s">
        <v>1067</v>
      </c>
      <c r="J180" s="5" t="s">
        <v>54</v>
      </c>
      <c r="AW180" s="345" t="s">
        <v>1080</v>
      </c>
      <c r="AX180" s="346" t="s">
        <v>1003</v>
      </c>
      <c r="AY180" s="338"/>
      <c r="AZ180" s="347" t="s">
        <v>1068</v>
      </c>
      <c r="BA180" s="3"/>
      <c r="BB180" s="3"/>
      <c r="BC180" s="3"/>
      <c r="BD180" s="300"/>
    </row>
    <row r="181" spans="2:56" ht="13.5" thickBot="1">
      <c r="J181" s="25" t="s">
        <v>64</v>
      </c>
      <c r="AW181" s="348" t="s">
        <v>1081</v>
      </c>
      <c r="AX181" s="349" t="s">
        <v>402</v>
      </c>
      <c r="AY181" s="3"/>
      <c r="AZ181" s="350" t="s">
        <v>597</v>
      </c>
      <c r="BA181" s="3"/>
      <c r="BB181" s="3"/>
      <c r="BC181" s="3"/>
      <c r="BD181" s="300"/>
    </row>
    <row r="182" spans="2:56">
      <c r="J182" s="25" t="s">
        <v>261</v>
      </c>
      <c r="AW182" s="303"/>
      <c r="AX182" s="3"/>
      <c r="AY182" s="3"/>
      <c r="AZ182" s="350" t="s">
        <v>12</v>
      </c>
      <c r="BA182" s="3"/>
      <c r="BB182" s="3"/>
      <c r="BC182" s="3"/>
      <c r="BD182" s="300"/>
    </row>
    <row r="183" spans="2:56" ht="13.5" thickBot="1">
      <c r="J183" s="25" t="s">
        <v>264</v>
      </c>
      <c r="AW183" s="298" t="s">
        <v>1069</v>
      </c>
      <c r="AX183" s="299" t="s">
        <v>1070</v>
      </c>
      <c r="AY183" s="3"/>
      <c r="AZ183" s="350" t="s">
        <v>1256</v>
      </c>
      <c r="BA183" s="3"/>
      <c r="BB183" s="3"/>
      <c r="BC183" s="3"/>
      <c r="BD183" s="300"/>
    </row>
    <row r="184" spans="2:56" ht="12.75" customHeight="1" thickBot="1">
      <c r="J184" s="25" t="s">
        <v>85</v>
      </c>
      <c r="K184" s="105"/>
      <c r="L184" s="105"/>
      <c r="AW184" s="351" t="s">
        <v>408</v>
      </c>
      <c r="AX184" s="352" t="s">
        <v>1010</v>
      </c>
      <c r="AY184" s="3"/>
      <c r="AZ184" s="350" t="s">
        <v>1172</v>
      </c>
      <c r="BA184" s="3"/>
      <c r="BB184" s="3"/>
      <c r="BC184" s="3"/>
      <c r="BD184" s="300"/>
    </row>
    <row r="185" spans="2:56" ht="12.75" customHeight="1">
      <c r="J185" s="21" t="s">
        <v>63</v>
      </c>
      <c r="K185" s="104"/>
      <c r="L185" s="104"/>
      <c r="AW185" s="303"/>
      <c r="AX185" s="3"/>
      <c r="AY185" s="236"/>
      <c r="AZ185" s="350" t="s">
        <v>404</v>
      </c>
      <c r="BA185" s="3"/>
      <c r="BB185" s="3"/>
      <c r="BC185" s="3"/>
      <c r="BD185" s="300"/>
    </row>
    <row r="186" spans="2:56" ht="13.5" thickBot="1">
      <c r="AW186" s="298" t="s">
        <v>1071</v>
      </c>
      <c r="AX186" s="299" t="s">
        <v>1072</v>
      </c>
      <c r="AY186" s="3"/>
      <c r="AZ186" s="350" t="s">
        <v>402</v>
      </c>
      <c r="BA186" s="3"/>
      <c r="BB186" s="3"/>
      <c r="BC186" s="3"/>
      <c r="BD186" s="300"/>
    </row>
    <row r="187" spans="2:56" ht="13.5" thickBot="1">
      <c r="AW187" s="353" t="s">
        <v>570</v>
      </c>
      <c r="AX187" s="354" t="s">
        <v>975</v>
      </c>
      <c r="AY187" s="3"/>
      <c r="AZ187" s="350" t="s">
        <v>174</v>
      </c>
      <c r="BA187" s="3"/>
      <c r="BB187" s="3"/>
      <c r="BC187" s="3"/>
      <c r="BD187" s="300"/>
    </row>
    <row r="188" spans="2:56" ht="13.5" thickBot="1">
      <c r="AW188" s="355"/>
      <c r="AX188" s="356"/>
      <c r="AY188" s="357"/>
      <c r="AZ188" s="358" t="s">
        <v>212</v>
      </c>
      <c r="BA188" s="356"/>
      <c r="BB188" s="356"/>
      <c r="BC188" s="356"/>
      <c r="BD188" s="359"/>
    </row>
    <row r="294" spans="1:7">
      <c r="A294" s="73" t="s">
        <v>259</v>
      </c>
    </row>
    <row r="295" spans="1:7">
      <c r="A295" s="30" t="s">
        <v>216</v>
      </c>
      <c r="B295" s="30" t="s">
        <v>179</v>
      </c>
      <c r="C295" s="30"/>
      <c r="D295" s="30"/>
      <c r="E295" s="30"/>
      <c r="G295" s="30"/>
    </row>
    <row r="296" spans="1:7">
      <c r="A296" s="30" t="s">
        <v>216</v>
      </c>
      <c r="B296" s="30" t="s">
        <v>88</v>
      </c>
      <c r="C296" s="30"/>
      <c r="D296" s="30"/>
      <c r="E296" s="30"/>
      <c r="F296" s="30"/>
      <c r="G296" s="30"/>
    </row>
    <row r="297" spans="1:7">
      <c r="A297" s="30" t="s">
        <v>216</v>
      </c>
      <c r="B297" s="30" t="s">
        <v>290</v>
      </c>
      <c r="C297" s="30"/>
      <c r="D297" s="30"/>
      <c r="E297" s="30"/>
      <c r="F297" s="30"/>
      <c r="G297" s="30"/>
    </row>
    <row r="298" spans="1:7">
      <c r="A298" s="30" t="s">
        <v>216</v>
      </c>
      <c r="B298" s="30" t="s">
        <v>234</v>
      </c>
      <c r="C298" s="30"/>
      <c r="D298" s="30"/>
      <c r="E298" s="30"/>
      <c r="F298" s="30"/>
      <c r="G298" s="30"/>
    </row>
    <row r="299" spans="1:7">
      <c r="A299" s="30" t="s">
        <v>216</v>
      </c>
      <c r="B299" s="30" t="s">
        <v>252</v>
      </c>
      <c r="C299" s="30"/>
      <c r="D299" s="30"/>
      <c r="E299" s="30"/>
      <c r="F299" s="30"/>
      <c r="G299" s="30"/>
    </row>
    <row r="300" spans="1:7">
      <c r="A300" s="30" t="s">
        <v>216</v>
      </c>
      <c r="B300" s="30" t="s">
        <v>235</v>
      </c>
      <c r="C300" s="30"/>
      <c r="D300" s="30"/>
      <c r="E300" s="30"/>
      <c r="F300" s="30"/>
      <c r="G300" s="30"/>
    </row>
    <row r="301" spans="1:7">
      <c r="A301" s="30" t="s">
        <v>216</v>
      </c>
      <c r="B301" s="30" t="s">
        <v>236</v>
      </c>
      <c r="C301" s="30"/>
      <c r="D301" s="30"/>
      <c r="E301" s="30"/>
      <c r="F301" s="30"/>
      <c r="G301" s="30"/>
    </row>
    <row r="302" spans="1:7">
      <c r="A302" s="30" t="s">
        <v>216</v>
      </c>
      <c r="B302" s="30" t="s">
        <v>237</v>
      </c>
      <c r="C302" s="30"/>
      <c r="D302" s="30"/>
      <c r="E302" s="30"/>
      <c r="F302" s="30"/>
      <c r="G302" s="30"/>
    </row>
    <row r="303" spans="1:7">
      <c r="A303" s="30" t="s">
        <v>216</v>
      </c>
      <c r="B303" s="30" t="s">
        <v>238</v>
      </c>
      <c r="C303" s="30"/>
      <c r="D303" s="30"/>
      <c r="E303" s="30"/>
      <c r="F303" s="30"/>
      <c r="G303" s="30"/>
    </row>
    <row r="304" spans="1:7">
      <c r="A304" s="30" t="s">
        <v>216</v>
      </c>
      <c r="B304" s="30" t="s">
        <v>239</v>
      </c>
      <c r="C304" s="30"/>
      <c r="D304" s="30"/>
      <c r="E304" s="30"/>
      <c r="F304" s="30"/>
      <c r="G304" s="30"/>
    </row>
    <row r="305" spans="1:7">
      <c r="A305" s="30" t="s">
        <v>216</v>
      </c>
      <c r="B305" s="30" t="s">
        <v>240</v>
      </c>
      <c r="C305" s="30"/>
      <c r="D305" s="30"/>
      <c r="E305" s="30"/>
      <c r="F305" s="30"/>
      <c r="G305" s="30"/>
    </row>
    <row r="306" spans="1:7">
      <c r="A306" s="30" t="s">
        <v>216</v>
      </c>
      <c r="B306" s="30" t="s">
        <v>241</v>
      </c>
      <c r="C306" s="30"/>
      <c r="D306" s="30"/>
      <c r="E306" s="30"/>
      <c r="F306" s="30"/>
      <c r="G306" s="30"/>
    </row>
    <row r="307" spans="1:7">
      <c r="A307" s="30" t="s">
        <v>216</v>
      </c>
      <c r="B307" s="30" t="s">
        <v>242</v>
      </c>
      <c r="C307" s="30"/>
      <c r="D307" s="30"/>
      <c r="E307" s="30"/>
      <c r="F307" s="30"/>
      <c r="G307" s="30"/>
    </row>
    <row r="308" spans="1:7">
      <c r="A308" s="30" t="s">
        <v>216</v>
      </c>
      <c r="B308" s="30" t="s">
        <v>286</v>
      </c>
      <c r="C308" s="30"/>
      <c r="D308" s="30"/>
      <c r="E308" s="30"/>
      <c r="F308" s="30"/>
      <c r="G308" s="30"/>
    </row>
    <row r="309" spans="1:7">
      <c r="A309" s="30" t="s">
        <v>216</v>
      </c>
      <c r="B309" s="30" t="s">
        <v>244</v>
      </c>
      <c r="C309" s="30"/>
      <c r="D309" s="30"/>
      <c r="E309" s="30"/>
      <c r="F309" s="30"/>
      <c r="G309" s="30"/>
    </row>
    <row r="310" spans="1:7">
      <c r="A310" s="30" t="s">
        <v>216</v>
      </c>
      <c r="B310" s="30" t="s">
        <v>245</v>
      </c>
      <c r="C310" s="30"/>
      <c r="D310" s="30"/>
      <c r="E310" s="30"/>
      <c r="F310" s="30"/>
      <c r="G310" s="30"/>
    </row>
    <row r="311" spans="1:7">
      <c r="A311" s="30" t="s">
        <v>216</v>
      </c>
      <c r="B311" s="30" t="s">
        <v>287</v>
      </c>
      <c r="C311" s="30"/>
      <c r="D311" s="30"/>
      <c r="E311" s="30"/>
      <c r="F311" s="30"/>
      <c r="G311" s="30"/>
    </row>
    <row r="312" spans="1:7">
      <c r="A312" s="30" t="s">
        <v>216</v>
      </c>
      <c r="B312" s="30" t="s">
        <v>247</v>
      </c>
      <c r="C312" s="30"/>
      <c r="D312" s="30"/>
      <c r="E312" s="30"/>
      <c r="F312" s="30"/>
      <c r="G312" s="30"/>
    </row>
    <row r="313" spans="1:7">
      <c r="A313" s="30" t="s">
        <v>216</v>
      </c>
      <c r="B313" s="30" t="s">
        <v>248</v>
      </c>
      <c r="C313" s="30"/>
      <c r="D313" s="30"/>
      <c r="E313" s="30"/>
      <c r="F313" s="30"/>
      <c r="G313" s="30"/>
    </row>
    <row r="314" spans="1:7">
      <c r="A314" s="30" t="s">
        <v>216</v>
      </c>
      <c r="B314" s="30" t="s">
        <v>288</v>
      </c>
      <c r="C314" s="30"/>
      <c r="D314" s="30"/>
      <c r="E314" s="30"/>
      <c r="F314" s="30"/>
      <c r="G314" s="30"/>
    </row>
    <row r="315" spans="1:7" ht="11.25" customHeight="1">
      <c r="A315" s="30" t="s">
        <v>216</v>
      </c>
      <c r="B315" s="30" t="s">
        <v>289</v>
      </c>
      <c r="C315" s="30"/>
      <c r="D315" s="30"/>
      <c r="E315" s="30"/>
      <c r="F315" s="30"/>
      <c r="G315" s="30"/>
    </row>
    <row r="316" spans="1:7">
      <c r="A316" s="30"/>
      <c r="B316" s="30"/>
      <c r="C316" s="30"/>
      <c r="D316" s="30"/>
      <c r="E316" s="30"/>
      <c r="F316" s="30"/>
      <c r="G316" s="30"/>
    </row>
    <row r="317" spans="1:7">
      <c r="A317" s="83" t="s">
        <v>94</v>
      </c>
      <c r="B317" s="83" t="s">
        <v>109</v>
      </c>
      <c r="C317" s="83"/>
      <c r="D317" s="83"/>
      <c r="E317" s="83"/>
      <c r="F317" s="30"/>
      <c r="G317" s="83"/>
    </row>
    <row r="318" spans="1:7">
      <c r="A318" s="83" t="s">
        <v>94</v>
      </c>
      <c r="B318" s="83" t="s">
        <v>250</v>
      </c>
      <c r="C318" s="83"/>
      <c r="D318" s="83"/>
      <c r="E318" s="83"/>
      <c r="F318" s="83"/>
      <c r="G318" s="83"/>
    </row>
    <row r="319" spans="1:7">
      <c r="A319" s="83" t="s">
        <v>94</v>
      </c>
      <c r="B319" s="83" t="s">
        <v>251</v>
      </c>
      <c r="C319" s="83"/>
      <c r="D319" s="83"/>
      <c r="E319" s="83"/>
      <c r="F319" s="83"/>
      <c r="G319" s="83"/>
    </row>
    <row r="320" spans="1:7">
      <c r="A320" s="83" t="s">
        <v>94</v>
      </c>
      <c r="B320" s="83" t="s">
        <v>252</v>
      </c>
      <c r="C320" s="83"/>
      <c r="D320" s="83"/>
      <c r="E320" s="83"/>
      <c r="F320" s="83"/>
      <c r="G320" s="83"/>
    </row>
    <row r="321" spans="1:7">
      <c r="A321" s="83" t="s">
        <v>94</v>
      </c>
      <c r="B321" s="83" t="s">
        <v>235</v>
      </c>
      <c r="C321" s="83"/>
      <c r="D321" s="83"/>
      <c r="E321" s="83"/>
      <c r="F321" s="83"/>
      <c r="G321" s="83"/>
    </row>
    <row r="322" spans="1:7">
      <c r="A322" s="83" t="s">
        <v>94</v>
      </c>
      <c r="B322" s="83" t="s">
        <v>236</v>
      </c>
      <c r="C322" s="83"/>
      <c r="D322" s="83"/>
      <c r="E322" s="83"/>
      <c r="F322" s="83"/>
      <c r="G322" s="83"/>
    </row>
    <row r="323" spans="1:7">
      <c r="A323" s="83" t="s">
        <v>94</v>
      </c>
      <c r="B323" s="83" t="s">
        <v>237</v>
      </c>
      <c r="C323" s="83"/>
      <c r="D323" s="83"/>
      <c r="E323" s="83"/>
      <c r="F323" s="83"/>
      <c r="G323" s="83"/>
    </row>
    <row r="324" spans="1:7">
      <c r="A324" s="83" t="s">
        <v>94</v>
      </c>
      <c r="B324" s="83" t="s">
        <v>238</v>
      </c>
      <c r="C324" s="83"/>
      <c r="D324" s="83"/>
      <c r="E324" s="83"/>
      <c r="F324" s="83"/>
      <c r="G324" s="83"/>
    </row>
    <row r="325" spans="1:7">
      <c r="A325" s="83" t="s">
        <v>94</v>
      </c>
      <c r="B325" s="83" t="s">
        <v>239</v>
      </c>
      <c r="C325" s="83"/>
      <c r="D325" s="83"/>
      <c r="E325" s="83"/>
      <c r="F325" s="83"/>
      <c r="G325" s="83"/>
    </row>
    <row r="326" spans="1:7">
      <c r="A326" s="83" t="s">
        <v>94</v>
      </c>
      <c r="B326" s="83" t="s">
        <v>240</v>
      </c>
      <c r="C326" s="83"/>
      <c r="D326" s="83"/>
      <c r="E326" s="83"/>
      <c r="F326" s="83"/>
      <c r="G326" s="83"/>
    </row>
    <row r="327" spans="1:7">
      <c r="A327" s="83" t="s">
        <v>94</v>
      </c>
      <c r="B327" s="83" t="s">
        <v>241</v>
      </c>
      <c r="C327" s="83"/>
      <c r="D327" s="83"/>
      <c r="E327" s="83"/>
      <c r="F327" s="83"/>
      <c r="G327" s="83"/>
    </row>
    <row r="328" spans="1:7">
      <c r="A328" s="83" t="s">
        <v>94</v>
      </c>
      <c r="B328" s="83" t="s">
        <v>242</v>
      </c>
      <c r="C328" s="83"/>
      <c r="D328" s="83"/>
      <c r="E328" s="83"/>
      <c r="F328" s="83"/>
      <c r="G328" s="83"/>
    </row>
    <row r="329" spans="1:7">
      <c r="A329" s="83" t="s">
        <v>94</v>
      </c>
      <c r="B329" s="83" t="s">
        <v>243</v>
      </c>
      <c r="C329" s="83"/>
      <c r="D329" s="83"/>
      <c r="E329" s="83"/>
      <c r="F329" s="83"/>
      <c r="G329" s="83"/>
    </row>
    <row r="330" spans="1:7">
      <c r="A330" s="83" t="s">
        <v>94</v>
      </c>
      <c r="B330" s="83" t="s">
        <v>244</v>
      </c>
      <c r="C330" s="83"/>
      <c r="D330" s="83"/>
      <c r="E330" s="83"/>
      <c r="F330" s="83"/>
      <c r="G330" s="83"/>
    </row>
    <row r="331" spans="1:7">
      <c r="A331" s="83" t="s">
        <v>94</v>
      </c>
      <c r="B331" s="83" t="s">
        <v>245</v>
      </c>
      <c r="C331" s="83"/>
      <c r="D331" s="83"/>
      <c r="E331" s="83"/>
      <c r="F331" s="83"/>
      <c r="G331" s="83"/>
    </row>
    <row r="332" spans="1:7">
      <c r="A332" s="83" t="s">
        <v>94</v>
      </c>
      <c r="B332" s="83" t="s">
        <v>246</v>
      </c>
      <c r="C332" s="83"/>
      <c r="D332" s="83"/>
      <c r="E332" s="83"/>
      <c r="F332" s="83"/>
      <c r="G332" s="83"/>
    </row>
    <row r="333" spans="1:7">
      <c r="A333" s="83" t="s">
        <v>94</v>
      </c>
      <c r="B333" s="83" t="s">
        <v>247</v>
      </c>
      <c r="C333" s="83"/>
      <c r="D333" s="83"/>
      <c r="E333" s="83"/>
      <c r="F333" s="83"/>
      <c r="G333" s="83"/>
    </row>
    <row r="334" spans="1:7">
      <c r="A334" s="83" t="s">
        <v>94</v>
      </c>
      <c r="B334" s="83" t="s">
        <v>248</v>
      </c>
      <c r="C334" s="83"/>
      <c r="D334" s="83"/>
      <c r="E334" s="83"/>
      <c r="F334" s="83"/>
      <c r="G334" s="83"/>
    </row>
    <row r="335" spans="1:7">
      <c r="A335" s="83" t="s">
        <v>94</v>
      </c>
      <c r="B335" s="83" t="s">
        <v>288</v>
      </c>
      <c r="C335" s="83"/>
      <c r="D335" s="83"/>
      <c r="E335" s="83"/>
      <c r="F335" s="83"/>
      <c r="G335" s="83"/>
    </row>
    <row r="336" spans="1:7">
      <c r="A336" s="83" t="s">
        <v>94</v>
      </c>
      <c r="B336" s="83" t="s">
        <v>289</v>
      </c>
      <c r="C336" s="83"/>
      <c r="D336" s="83"/>
      <c r="E336" s="83"/>
      <c r="F336" s="83"/>
      <c r="G336" s="83"/>
    </row>
    <row r="337" spans="1:7">
      <c r="A337" s="30" t="s">
        <v>144</v>
      </c>
      <c r="B337" s="30" t="s">
        <v>110</v>
      </c>
      <c r="C337" s="30"/>
      <c r="D337" s="30"/>
      <c r="E337" s="30"/>
      <c r="F337" s="83"/>
      <c r="G337" s="30"/>
    </row>
    <row r="338" spans="1:7">
      <c r="A338" s="30" t="s">
        <v>144</v>
      </c>
      <c r="B338" s="30" t="s">
        <v>88</v>
      </c>
      <c r="C338" s="30"/>
      <c r="D338" s="30"/>
      <c r="E338" s="30"/>
      <c r="F338" s="30"/>
      <c r="G338" s="30"/>
    </row>
    <row r="339" spans="1:7">
      <c r="A339" s="30" t="s">
        <v>144</v>
      </c>
      <c r="B339" s="30" t="s">
        <v>290</v>
      </c>
      <c r="C339" s="30"/>
      <c r="D339" s="30"/>
      <c r="E339" s="30"/>
      <c r="F339" s="30"/>
      <c r="G339" s="30"/>
    </row>
    <row r="340" spans="1:7">
      <c r="A340" s="30" t="s">
        <v>144</v>
      </c>
      <c r="B340" s="30" t="s">
        <v>234</v>
      </c>
      <c r="C340" s="30"/>
      <c r="D340" s="30"/>
      <c r="E340" s="30"/>
      <c r="F340" s="30"/>
      <c r="G340" s="30"/>
    </row>
    <row r="341" spans="1:7">
      <c r="A341" s="30" t="s">
        <v>144</v>
      </c>
      <c r="B341" s="30" t="s">
        <v>252</v>
      </c>
      <c r="C341" s="30"/>
      <c r="D341" s="30"/>
      <c r="E341" s="30"/>
      <c r="F341" s="30"/>
      <c r="G341" s="30"/>
    </row>
    <row r="342" spans="1:7">
      <c r="A342" s="30" t="s">
        <v>144</v>
      </c>
      <c r="B342" s="30" t="s">
        <v>235</v>
      </c>
      <c r="C342" s="30"/>
      <c r="D342" s="30"/>
      <c r="E342" s="30"/>
      <c r="F342" s="30"/>
      <c r="G342" s="30"/>
    </row>
    <row r="343" spans="1:7">
      <c r="A343" s="30" t="s">
        <v>144</v>
      </c>
      <c r="B343" s="30" t="s">
        <v>236</v>
      </c>
      <c r="C343" s="30"/>
      <c r="D343" s="30"/>
      <c r="E343" s="30"/>
      <c r="F343" s="30"/>
      <c r="G343" s="30"/>
    </row>
    <row r="344" spans="1:7">
      <c r="A344" s="30" t="s">
        <v>144</v>
      </c>
      <c r="B344" s="30" t="s">
        <v>237</v>
      </c>
      <c r="C344" s="30"/>
      <c r="D344" s="30"/>
      <c r="E344" s="30"/>
      <c r="F344" s="30"/>
      <c r="G344" s="30"/>
    </row>
    <row r="345" spans="1:7">
      <c r="A345" s="30" t="s">
        <v>144</v>
      </c>
      <c r="B345" s="30" t="s">
        <v>238</v>
      </c>
      <c r="C345" s="30"/>
      <c r="D345" s="30"/>
      <c r="E345" s="30"/>
      <c r="F345" s="30"/>
      <c r="G345" s="30"/>
    </row>
    <row r="346" spans="1:7">
      <c r="A346" s="30" t="s">
        <v>144</v>
      </c>
      <c r="B346" s="30" t="s">
        <v>239</v>
      </c>
      <c r="C346" s="30"/>
      <c r="D346" s="30"/>
      <c r="E346" s="30"/>
      <c r="F346" s="30"/>
      <c r="G346" s="30"/>
    </row>
    <row r="347" spans="1:7">
      <c r="A347" s="30" t="s">
        <v>144</v>
      </c>
      <c r="B347" s="30" t="s">
        <v>240</v>
      </c>
      <c r="C347" s="30"/>
      <c r="D347" s="30"/>
      <c r="E347" s="30"/>
      <c r="F347" s="30"/>
      <c r="G347" s="30"/>
    </row>
    <row r="348" spans="1:7">
      <c r="A348" s="30" t="s">
        <v>144</v>
      </c>
      <c r="B348" s="30" t="s">
        <v>241</v>
      </c>
      <c r="C348" s="30"/>
      <c r="D348" s="30"/>
      <c r="E348" s="30"/>
      <c r="F348" s="30"/>
      <c r="G348" s="30"/>
    </row>
    <row r="349" spans="1:7">
      <c r="A349" s="30" t="s">
        <v>144</v>
      </c>
      <c r="B349" s="30" t="s">
        <v>242</v>
      </c>
      <c r="C349" s="30"/>
      <c r="D349" s="30"/>
      <c r="E349" s="30"/>
      <c r="F349" s="30"/>
      <c r="G349" s="30"/>
    </row>
    <row r="350" spans="1:7">
      <c r="A350" s="30" t="s">
        <v>144</v>
      </c>
      <c r="B350" s="30" t="s">
        <v>243</v>
      </c>
      <c r="C350" s="30"/>
      <c r="D350" s="30"/>
      <c r="E350" s="30"/>
      <c r="F350" s="30"/>
      <c r="G350" s="30"/>
    </row>
    <row r="351" spans="1:7">
      <c r="A351" s="30" t="s">
        <v>144</v>
      </c>
      <c r="B351" s="30" t="s">
        <v>244</v>
      </c>
      <c r="C351" s="30"/>
      <c r="D351" s="30"/>
      <c r="E351" s="30"/>
      <c r="F351" s="30"/>
      <c r="G351" s="30"/>
    </row>
    <row r="352" spans="1:7">
      <c r="A352" s="30" t="s">
        <v>144</v>
      </c>
      <c r="B352" s="30" t="s">
        <v>245</v>
      </c>
      <c r="C352" s="30"/>
      <c r="D352" s="30"/>
      <c r="E352" s="30"/>
      <c r="F352" s="30"/>
      <c r="G352" s="30"/>
    </row>
    <row r="353" spans="1:7">
      <c r="A353" s="30" t="s">
        <v>144</v>
      </c>
      <c r="B353" s="30" t="s">
        <v>246</v>
      </c>
      <c r="C353" s="30"/>
      <c r="D353" s="30"/>
      <c r="E353" s="30"/>
      <c r="F353" s="30"/>
      <c r="G353" s="30"/>
    </row>
    <row r="354" spans="1:7">
      <c r="A354" s="30" t="s">
        <v>144</v>
      </c>
      <c r="B354" s="30" t="s">
        <v>247</v>
      </c>
      <c r="C354" s="30"/>
      <c r="D354" s="30"/>
      <c r="E354" s="30"/>
      <c r="F354" s="30"/>
      <c r="G354" s="30"/>
    </row>
    <row r="355" spans="1:7">
      <c r="A355" s="30" t="s">
        <v>144</v>
      </c>
      <c r="B355" s="30" t="s">
        <v>248</v>
      </c>
      <c r="C355" s="30"/>
      <c r="D355" s="30"/>
      <c r="E355" s="30"/>
      <c r="F355" s="30"/>
      <c r="G355" s="30"/>
    </row>
    <row r="356" spans="1:7">
      <c r="A356" s="30" t="s">
        <v>144</v>
      </c>
      <c r="B356" s="30" t="s">
        <v>288</v>
      </c>
      <c r="C356" s="30"/>
      <c r="D356" s="30"/>
      <c r="E356" s="30"/>
      <c r="F356" s="30"/>
      <c r="G356" s="30"/>
    </row>
    <row r="357" spans="1:7">
      <c r="A357" s="30" t="s">
        <v>144</v>
      </c>
      <c r="B357" s="30" t="s">
        <v>289</v>
      </c>
      <c r="C357" s="30"/>
      <c r="D357" s="30"/>
      <c r="E357" s="30"/>
      <c r="F357" s="30"/>
      <c r="G357" s="30"/>
    </row>
    <row r="358" spans="1:7">
      <c r="A358" s="35" t="s">
        <v>268</v>
      </c>
      <c r="B358" s="35" t="s">
        <v>257</v>
      </c>
      <c r="C358" s="35"/>
      <c r="D358" s="35"/>
      <c r="E358" s="35"/>
      <c r="F358" s="30"/>
      <c r="G358" s="35"/>
    </row>
    <row r="359" spans="1:7">
      <c r="A359" s="35" t="s">
        <v>268</v>
      </c>
      <c r="B359" s="35" t="s">
        <v>124</v>
      </c>
      <c r="C359" s="35"/>
      <c r="D359" s="35"/>
      <c r="E359" s="35"/>
      <c r="F359" s="35"/>
      <c r="G359" s="35"/>
    </row>
    <row r="360" spans="1:7">
      <c r="A360" s="35" t="s">
        <v>268</v>
      </c>
      <c r="B360" s="35" t="s">
        <v>87</v>
      </c>
      <c r="C360" s="35"/>
      <c r="D360" s="35"/>
      <c r="E360" s="35"/>
      <c r="F360" s="35"/>
      <c r="G360" s="35"/>
    </row>
    <row r="361" spans="1:7">
      <c r="A361" s="35" t="s">
        <v>268</v>
      </c>
      <c r="B361" s="35" t="s">
        <v>125</v>
      </c>
      <c r="C361" s="35"/>
      <c r="D361" s="35"/>
      <c r="E361" s="35"/>
      <c r="F361" s="35"/>
      <c r="G361" s="35"/>
    </row>
    <row r="362" spans="1:7">
      <c r="A362" s="35" t="s">
        <v>268</v>
      </c>
      <c r="B362" s="35" t="s">
        <v>88</v>
      </c>
      <c r="C362" s="35"/>
      <c r="D362" s="35"/>
      <c r="E362" s="35"/>
      <c r="F362" s="35"/>
      <c r="G362" s="35"/>
    </row>
    <row r="363" spans="1:7">
      <c r="A363" s="35" t="s">
        <v>268</v>
      </c>
      <c r="B363" s="35" t="s">
        <v>89</v>
      </c>
      <c r="C363" s="35"/>
      <c r="D363" s="35"/>
      <c r="E363" s="35"/>
      <c r="F363" s="35"/>
      <c r="G363" s="35"/>
    </row>
    <row r="364" spans="1:7">
      <c r="A364" s="35" t="s">
        <v>268</v>
      </c>
      <c r="B364" s="35" t="s">
        <v>90</v>
      </c>
      <c r="C364" s="35"/>
      <c r="D364" s="35"/>
      <c r="E364" s="35"/>
      <c r="F364" s="35"/>
      <c r="G364" s="35"/>
    </row>
    <row r="365" spans="1:7">
      <c r="A365" s="35" t="s">
        <v>268</v>
      </c>
      <c r="B365" s="35" t="s">
        <v>50</v>
      </c>
      <c r="C365" s="35"/>
      <c r="D365" s="35"/>
      <c r="E365" s="35"/>
      <c r="F365" s="35"/>
      <c r="G365" s="35"/>
    </row>
    <row r="366" spans="1:7">
      <c r="A366" s="35" t="s">
        <v>268</v>
      </c>
      <c r="B366" s="35" t="s">
        <v>126</v>
      </c>
      <c r="C366" s="35"/>
      <c r="D366" s="35"/>
      <c r="E366" s="35"/>
      <c r="F366" s="35"/>
      <c r="G366" s="35"/>
    </row>
    <row r="367" spans="1:7">
      <c r="A367" s="35" t="s">
        <v>268</v>
      </c>
      <c r="B367" s="35" t="s">
        <v>127</v>
      </c>
      <c r="C367" s="35"/>
      <c r="D367" s="35"/>
      <c r="E367" s="35"/>
      <c r="F367" s="35"/>
      <c r="G367" s="35"/>
    </row>
    <row r="368" spans="1:7">
      <c r="A368" s="35" t="s">
        <v>268</v>
      </c>
      <c r="B368" s="35" t="s">
        <v>91</v>
      </c>
      <c r="C368" s="35"/>
      <c r="D368" s="35"/>
      <c r="E368" s="35"/>
      <c r="F368" s="35"/>
      <c r="G368" s="35"/>
    </row>
    <row r="369" spans="1:7">
      <c r="A369" s="35" t="s">
        <v>268</v>
      </c>
      <c r="B369" s="35" t="s">
        <v>51</v>
      </c>
      <c r="C369" s="35"/>
      <c r="D369" s="35"/>
      <c r="E369" s="35"/>
      <c r="F369" s="35"/>
      <c r="G369" s="35"/>
    </row>
    <row r="370" spans="1:7">
      <c r="A370" s="35" t="s">
        <v>268</v>
      </c>
      <c r="B370" s="35" t="s">
        <v>52</v>
      </c>
      <c r="C370" s="35"/>
      <c r="D370" s="35"/>
      <c r="E370" s="35"/>
      <c r="F370" s="35"/>
      <c r="G370" s="35"/>
    </row>
    <row r="371" spans="1:7">
      <c r="A371" s="35" t="s">
        <v>268</v>
      </c>
      <c r="B371" s="35" t="s">
        <v>92</v>
      </c>
      <c r="C371" s="35"/>
      <c r="D371" s="35"/>
      <c r="E371" s="35"/>
      <c r="F371" s="35"/>
      <c r="G371" s="35"/>
    </row>
    <row r="372" spans="1:7">
      <c r="A372" s="35" t="s">
        <v>268</v>
      </c>
      <c r="B372" s="35" t="s">
        <v>93</v>
      </c>
      <c r="C372" s="35"/>
      <c r="D372" s="35"/>
      <c r="E372" s="35"/>
      <c r="F372" s="35"/>
      <c r="G372" s="35"/>
    </row>
    <row r="373" spans="1:7">
      <c r="A373" s="35" t="s">
        <v>268</v>
      </c>
      <c r="B373" s="35" t="s">
        <v>128</v>
      </c>
      <c r="C373" s="35"/>
      <c r="D373" s="35"/>
      <c r="E373" s="35"/>
      <c r="F373" s="35"/>
      <c r="G373" s="35"/>
    </row>
    <row r="374" spans="1:7">
      <c r="A374" s="35" t="s">
        <v>268</v>
      </c>
      <c r="B374" s="35"/>
      <c r="C374" s="35"/>
      <c r="D374" s="35"/>
      <c r="E374" s="35"/>
      <c r="F374" s="35"/>
      <c r="G374" s="35"/>
    </row>
    <row r="375" spans="1:7">
      <c r="A375" s="35" t="s">
        <v>268</v>
      </c>
      <c r="B375" s="35"/>
      <c r="C375" s="35"/>
      <c r="D375" s="35"/>
      <c r="E375" s="35"/>
      <c r="F375" s="35"/>
      <c r="G375" s="35"/>
    </row>
    <row r="376" spans="1:7">
      <c r="A376" s="35" t="s">
        <v>268</v>
      </c>
      <c r="B376" s="35"/>
      <c r="C376" s="35"/>
      <c r="D376" s="35"/>
      <c r="E376" s="35"/>
      <c r="F376" s="35"/>
      <c r="G376" s="35"/>
    </row>
    <row r="377" spans="1:7">
      <c r="A377" s="35" t="s">
        <v>268</v>
      </c>
      <c r="B377" s="35"/>
      <c r="C377" s="35"/>
      <c r="D377" s="35"/>
      <c r="E377" s="35"/>
      <c r="F377" s="35"/>
      <c r="G377" s="35"/>
    </row>
    <row r="378" spans="1:7">
      <c r="A378" s="35" t="s">
        <v>268</v>
      </c>
      <c r="B378" s="35"/>
      <c r="C378" s="35"/>
      <c r="D378" s="35"/>
      <c r="E378" s="35"/>
      <c r="F378" s="35"/>
      <c r="G378" s="35"/>
    </row>
    <row r="379" spans="1:7">
      <c r="A379" s="30" t="s">
        <v>158</v>
      </c>
      <c r="B379" s="30" t="s">
        <v>258</v>
      </c>
      <c r="C379" s="30"/>
      <c r="D379" s="30"/>
      <c r="E379" s="30"/>
      <c r="F379" s="35"/>
      <c r="G379" s="30"/>
    </row>
    <row r="380" spans="1:7">
      <c r="A380" s="30" t="s">
        <v>158</v>
      </c>
      <c r="B380" s="30" t="s">
        <v>253</v>
      </c>
      <c r="C380" s="30"/>
      <c r="D380" s="30"/>
      <c r="E380" s="30"/>
      <c r="F380" s="30"/>
      <c r="G380" s="30"/>
    </row>
    <row r="381" spans="1:7">
      <c r="A381" s="30" t="s">
        <v>158</v>
      </c>
      <c r="B381" s="30" t="s">
        <v>254</v>
      </c>
      <c r="C381" s="30"/>
      <c r="D381" s="30"/>
      <c r="E381" s="30"/>
      <c r="F381" s="30"/>
      <c r="G381" s="30"/>
    </row>
    <row r="382" spans="1:7">
      <c r="A382" s="30" t="s">
        <v>158</v>
      </c>
      <c r="B382" s="30" t="s">
        <v>89</v>
      </c>
      <c r="C382" s="30"/>
      <c r="D382" s="30"/>
      <c r="E382" s="30"/>
      <c r="F382" s="30"/>
      <c r="G382" s="30"/>
    </row>
    <row r="383" spans="1:7">
      <c r="A383" s="30" t="s">
        <v>158</v>
      </c>
      <c r="B383" s="30" t="s">
        <v>255</v>
      </c>
      <c r="C383" s="30"/>
      <c r="D383" s="30"/>
      <c r="E383" s="30"/>
      <c r="F383" s="30"/>
      <c r="G383" s="30"/>
    </row>
    <row r="384" spans="1:7">
      <c r="A384" s="30" t="s">
        <v>158</v>
      </c>
      <c r="B384" s="30" t="s">
        <v>249</v>
      </c>
      <c r="C384" s="30"/>
      <c r="D384" s="30"/>
      <c r="E384" s="30"/>
      <c r="F384" s="30"/>
      <c r="G384" s="30"/>
    </row>
    <row r="385" spans="1:7">
      <c r="A385" s="30" t="s">
        <v>158</v>
      </c>
      <c r="B385" s="30" t="s">
        <v>256</v>
      </c>
      <c r="C385" s="30"/>
      <c r="D385" s="30"/>
      <c r="E385" s="30"/>
      <c r="F385" s="30"/>
      <c r="G385" s="30"/>
    </row>
    <row r="386" spans="1:7">
      <c r="A386" s="30" t="s">
        <v>158</v>
      </c>
      <c r="B386" s="30" t="s">
        <v>236</v>
      </c>
      <c r="C386" s="30"/>
      <c r="D386" s="30"/>
      <c r="E386" s="30"/>
      <c r="F386" s="30"/>
      <c r="G386" s="30"/>
    </row>
    <row r="387" spans="1:7">
      <c r="A387" s="30" t="s">
        <v>158</v>
      </c>
      <c r="B387" s="30" t="s">
        <v>237</v>
      </c>
      <c r="C387" s="30"/>
      <c r="D387" s="30"/>
      <c r="E387" s="30"/>
      <c r="F387" s="30"/>
      <c r="G387" s="30"/>
    </row>
    <row r="388" spans="1:7">
      <c r="A388" s="30" t="s">
        <v>158</v>
      </c>
      <c r="B388" s="30" t="s">
        <v>238</v>
      </c>
      <c r="C388" s="30"/>
      <c r="D388" s="30"/>
      <c r="E388" s="30"/>
      <c r="F388" s="30"/>
      <c r="G388" s="30"/>
    </row>
    <row r="389" spans="1:7">
      <c r="A389" s="30" t="s">
        <v>158</v>
      </c>
      <c r="B389" s="30" t="s">
        <v>239</v>
      </c>
      <c r="C389" s="30"/>
      <c r="D389" s="30"/>
      <c r="E389" s="30"/>
      <c r="F389" s="30"/>
      <c r="G389" s="30"/>
    </row>
    <row r="390" spans="1:7">
      <c r="A390" s="30" t="s">
        <v>158</v>
      </c>
      <c r="B390" s="30" t="s">
        <v>240</v>
      </c>
      <c r="C390" s="30"/>
      <c r="D390" s="30"/>
      <c r="E390" s="30"/>
      <c r="F390" s="30"/>
      <c r="G390" s="30"/>
    </row>
    <row r="391" spans="1:7">
      <c r="A391" s="30" t="s">
        <v>158</v>
      </c>
      <c r="B391" s="30" t="s">
        <v>243</v>
      </c>
      <c r="C391" s="30"/>
      <c r="D391" s="30"/>
      <c r="E391" s="30"/>
      <c r="F391" s="30"/>
      <c r="G391" s="30"/>
    </row>
    <row r="392" spans="1:7">
      <c r="A392" s="30" t="s">
        <v>158</v>
      </c>
      <c r="B392" s="30"/>
      <c r="C392" s="30"/>
      <c r="D392" s="30"/>
      <c r="E392" s="30"/>
      <c r="F392" s="30"/>
      <c r="G392" s="30"/>
    </row>
    <row r="393" spans="1:7">
      <c r="A393" s="30" t="s">
        <v>158</v>
      </c>
      <c r="B393" s="30"/>
      <c r="C393" s="30"/>
      <c r="D393" s="30"/>
      <c r="E393" s="30"/>
      <c r="F393" s="30"/>
      <c r="G393" s="30"/>
    </row>
    <row r="394" spans="1:7">
      <c r="A394" s="30" t="s">
        <v>158</v>
      </c>
      <c r="B394" s="30"/>
      <c r="C394" s="30"/>
      <c r="D394" s="30"/>
      <c r="E394" s="30"/>
      <c r="F394" s="30"/>
      <c r="G394" s="30"/>
    </row>
    <row r="395" spans="1:7">
      <c r="A395" s="30" t="s">
        <v>158</v>
      </c>
      <c r="B395" s="30"/>
      <c r="C395" s="30"/>
      <c r="D395" s="30"/>
      <c r="E395" s="30"/>
      <c r="F395" s="30"/>
      <c r="G395" s="30"/>
    </row>
    <row r="396" spans="1:7">
      <c r="A396" s="30" t="s">
        <v>158</v>
      </c>
      <c r="B396" s="30"/>
      <c r="C396" s="30"/>
      <c r="D396" s="30"/>
      <c r="E396" s="30"/>
      <c r="F396" s="30"/>
      <c r="G396" s="30"/>
    </row>
    <row r="397" spans="1:7">
      <c r="A397" s="30" t="s">
        <v>158</v>
      </c>
      <c r="B397" s="30"/>
      <c r="C397" s="30"/>
      <c r="D397" s="30"/>
      <c r="E397" s="30"/>
      <c r="F397" s="30"/>
      <c r="G397" s="30"/>
    </row>
    <row r="398" spans="1:7">
      <c r="A398" s="30" t="s">
        <v>158</v>
      </c>
      <c r="B398" s="30"/>
      <c r="C398" s="30"/>
      <c r="D398" s="30"/>
      <c r="E398" s="30"/>
      <c r="F398" s="30"/>
      <c r="G398" s="30"/>
    </row>
    <row r="399" spans="1:7">
      <c r="A399" s="30" t="s">
        <v>158</v>
      </c>
      <c r="B399" s="30"/>
      <c r="C399" s="30"/>
      <c r="D399" s="30"/>
      <c r="E399" s="30"/>
      <c r="F399" s="30"/>
      <c r="G399" s="30"/>
    </row>
    <row r="400" spans="1:7">
      <c r="F400" s="30"/>
    </row>
  </sheetData>
  <sheetProtection password="FF80" sheet="1" objects="1" scenarios="1"/>
  <dataValidations disablePrompts="1" count="1">
    <dataValidation allowBlank="1" showInputMessage="1" sqref="BV46:BW46 LR46:LS46 VN46:VO46 AFJ46:AFK46 APF46:APG46 AZB46:AZC46 BIX46:BIY46 BST46:BSU46 CCP46:CCQ46 CML46:CMM46 CWH46:CWI46 DGD46:DGE46 DPZ46:DQA46 DZV46:DZW46 EJR46:EJS46 ETN46:ETO46 FDJ46:FDK46 FNF46:FNG46 FXB46:FXC46 GGX46:GGY46 GQT46:GQU46 HAP46:HAQ46 HKL46:HKM46 HUH46:HUI46 IED46:IEE46 INZ46:IOA46 IXV46:IXW46 JHR46:JHS46 JRN46:JRO46 KBJ46:KBK46 KLF46:KLG46 KVB46:KVC46 LEX46:LEY46 LOT46:LOU46 LYP46:LYQ46 MIL46:MIM46 MSH46:MSI46 NCD46:NCE46 NLZ46:NMA46 NVV46:NVW46 OFR46:OFS46 OPN46:OPO46 OZJ46:OZK46 PJF46:PJG46 PTB46:PTC46 QCX46:QCY46 QMT46:QMU46 QWP46:QWQ46 RGL46:RGM46 RQH46:RQI46 SAD46:SAE46 SJZ46:SKA46 STV46:STW46 TDR46:TDS46 TNN46:TNO46 TXJ46:TXK46 UHF46:UHG46 URB46:URC46 VAX46:VAY46 VKT46:VKU46 VUP46:VUQ46 WEL46:WEM46 WOH46:WOI46 WYD46:WYE46 BV65582:BW65582 LR65582:LS65582 VN65582:VO65582 AFJ65582:AFK65582 APF65582:APG65582 AZB65582:AZC65582 BIX65582:BIY65582 BST65582:BSU65582 CCP65582:CCQ65582 CML65582:CMM65582 CWH65582:CWI65582 DGD65582:DGE65582 DPZ65582:DQA65582 DZV65582:DZW65582 EJR65582:EJS65582 ETN65582:ETO65582 FDJ65582:FDK65582 FNF65582:FNG65582 FXB65582:FXC65582 GGX65582:GGY65582 GQT65582:GQU65582 HAP65582:HAQ65582 HKL65582:HKM65582 HUH65582:HUI65582 IED65582:IEE65582 INZ65582:IOA65582 IXV65582:IXW65582 JHR65582:JHS65582 JRN65582:JRO65582 KBJ65582:KBK65582 KLF65582:KLG65582 KVB65582:KVC65582 LEX65582:LEY65582 LOT65582:LOU65582 LYP65582:LYQ65582 MIL65582:MIM65582 MSH65582:MSI65582 NCD65582:NCE65582 NLZ65582:NMA65582 NVV65582:NVW65582 OFR65582:OFS65582 OPN65582:OPO65582 OZJ65582:OZK65582 PJF65582:PJG65582 PTB65582:PTC65582 QCX65582:QCY65582 QMT65582:QMU65582 QWP65582:QWQ65582 RGL65582:RGM65582 RQH65582:RQI65582 SAD65582:SAE65582 SJZ65582:SKA65582 STV65582:STW65582 TDR65582:TDS65582 TNN65582:TNO65582 TXJ65582:TXK65582 UHF65582:UHG65582 URB65582:URC65582 VAX65582:VAY65582 VKT65582:VKU65582 VUP65582:VUQ65582 WEL65582:WEM65582 WOH65582:WOI65582 WYD65582:WYE65582 BV131118:BW131118 LR131118:LS131118 VN131118:VO131118 AFJ131118:AFK131118 APF131118:APG131118 AZB131118:AZC131118 BIX131118:BIY131118 BST131118:BSU131118 CCP131118:CCQ131118 CML131118:CMM131118 CWH131118:CWI131118 DGD131118:DGE131118 DPZ131118:DQA131118 DZV131118:DZW131118 EJR131118:EJS131118 ETN131118:ETO131118 FDJ131118:FDK131118 FNF131118:FNG131118 FXB131118:FXC131118 GGX131118:GGY131118 GQT131118:GQU131118 HAP131118:HAQ131118 HKL131118:HKM131118 HUH131118:HUI131118 IED131118:IEE131118 INZ131118:IOA131118 IXV131118:IXW131118 JHR131118:JHS131118 JRN131118:JRO131118 KBJ131118:KBK131118 KLF131118:KLG131118 KVB131118:KVC131118 LEX131118:LEY131118 LOT131118:LOU131118 LYP131118:LYQ131118 MIL131118:MIM131118 MSH131118:MSI131118 NCD131118:NCE131118 NLZ131118:NMA131118 NVV131118:NVW131118 OFR131118:OFS131118 OPN131118:OPO131118 OZJ131118:OZK131118 PJF131118:PJG131118 PTB131118:PTC131118 QCX131118:QCY131118 QMT131118:QMU131118 QWP131118:QWQ131118 RGL131118:RGM131118 RQH131118:RQI131118 SAD131118:SAE131118 SJZ131118:SKA131118 STV131118:STW131118 TDR131118:TDS131118 TNN131118:TNO131118 TXJ131118:TXK131118 UHF131118:UHG131118 URB131118:URC131118 VAX131118:VAY131118 VKT131118:VKU131118 VUP131118:VUQ131118 WEL131118:WEM131118 WOH131118:WOI131118 WYD131118:WYE131118 BV196654:BW196654 LR196654:LS196654 VN196654:VO196654 AFJ196654:AFK196654 APF196654:APG196654 AZB196654:AZC196654 BIX196654:BIY196654 BST196654:BSU196654 CCP196654:CCQ196654 CML196654:CMM196654 CWH196654:CWI196654 DGD196654:DGE196654 DPZ196654:DQA196654 DZV196654:DZW196654 EJR196654:EJS196654 ETN196654:ETO196654 FDJ196654:FDK196654 FNF196654:FNG196654 FXB196654:FXC196654 GGX196654:GGY196654 GQT196654:GQU196654 HAP196654:HAQ196654 HKL196654:HKM196654 HUH196654:HUI196654 IED196654:IEE196654 INZ196654:IOA196654 IXV196654:IXW196654 JHR196654:JHS196654 JRN196654:JRO196654 KBJ196654:KBK196654 KLF196654:KLG196654 KVB196654:KVC196654 LEX196654:LEY196654 LOT196654:LOU196654 LYP196654:LYQ196654 MIL196654:MIM196654 MSH196654:MSI196654 NCD196654:NCE196654 NLZ196654:NMA196654 NVV196654:NVW196654 OFR196654:OFS196654 OPN196654:OPO196654 OZJ196654:OZK196654 PJF196654:PJG196654 PTB196654:PTC196654 QCX196654:QCY196654 QMT196654:QMU196654 QWP196654:QWQ196654 RGL196654:RGM196654 RQH196654:RQI196654 SAD196654:SAE196654 SJZ196654:SKA196654 STV196654:STW196654 TDR196654:TDS196654 TNN196654:TNO196654 TXJ196654:TXK196654 UHF196654:UHG196654 URB196654:URC196654 VAX196654:VAY196654 VKT196654:VKU196654 VUP196654:VUQ196654 WEL196654:WEM196654 WOH196654:WOI196654 WYD196654:WYE196654 BV262190:BW262190 LR262190:LS262190 VN262190:VO262190 AFJ262190:AFK262190 APF262190:APG262190 AZB262190:AZC262190 BIX262190:BIY262190 BST262190:BSU262190 CCP262190:CCQ262190 CML262190:CMM262190 CWH262190:CWI262190 DGD262190:DGE262190 DPZ262190:DQA262190 DZV262190:DZW262190 EJR262190:EJS262190 ETN262190:ETO262190 FDJ262190:FDK262190 FNF262190:FNG262190 FXB262190:FXC262190 GGX262190:GGY262190 GQT262190:GQU262190 HAP262190:HAQ262190 HKL262190:HKM262190 HUH262190:HUI262190 IED262190:IEE262190 INZ262190:IOA262190 IXV262190:IXW262190 JHR262190:JHS262190 JRN262190:JRO262190 KBJ262190:KBK262190 KLF262190:KLG262190 KVB262190:KVC262190 LEX262190:LEY262190 LOT262190:LOU262190 LYP262190:LYQ262190 MIL262190:MIM262190 MSH262190:MSI262190 NCD262190:NCE262190 NLZ262190:NMA262190 NVV262190:NVW262190 OFR262190:OFS262190 OPN262190:OPO262190 OZJ262190:OZK262190 PJF262190:PJG262190 PTB262190:PTC262190 QCX262190:QCY262190 QMT262190:QMU262190 QWP262190:QWQ262190 RGL262190:RGM262190 RQH262190:RQI262190 SAD262190:SAE262190 SJZ262190:SKA262190 STV262190:STW262190 TDR262190:TDS262190 TNN262190:TNO262190 TXJ262190:TXK262190 UHF262190:UHG262190 URB262190:URC262190 VAX262190:VAY262190 VKT262190:VKU262190 VUP262190:VUQ262190 WEL262190:WEM262190 WOH262190:WOI262190 WYD262190:WYE262190 BV327726:BW327726 LR327726:LS327726 VN327726:VO327726 AFJ327726:AFK327726 APF327726:APG327726 AZB327726:AZC327726 BIX327726:BIY327726 BST327726:BSU327726 CCP327726:CCQ327726 CML327726:CMM327726 CWH327726:CWI327726 DGD327726:DGE327726 DPZ327726:DQA327726 DZV327726:DZW327726 EJR327726:EJS327726 ETN327726:ETO327726 FDJ327726:FDK327726 FNF327726:FNG327726 FXB327726:FXC327726 GGX327726:GGY327726 GQT327726:GQU327726 HAP327726:HAQ327726 HKL327726:HKM327726 HUH327726:HUI327726 IED327726:IEE327726 INZ327726:IOA327726 IXV327726:IXW327726 JHR327726:JHS327726 JRN327726:JRO327726 KBJ327726:KBK327726 KLF327726:KLG327726 KVB327726:KVC327726 LEX327726:LEY327726 LOT327726:LOU327726 LYP327726:LYQ327726 MIL327726:MIM327726 MSH327726:MSI327726 NCD327726:NCE327726 NLZ327726:NMA327726 NVV327726:NVW327726 OFR327726:OFS327726 OPN327726:OPO327726 OZJ327726:OZK327726 PJF327726:PJG327726 PTB327726:PTC327726 QCX327726:QCY327726 QMT327726:QMU327726 QWP327726:QWQ327726 RGL327726:RGM327726 RQH327726:RQI327726 SAD327726:SAE327726 SJZ327726:SKA327726 STV327726:STW327726 TDR327726:TDS327726 TNN327726:TNO327726 TXJ327726:TXK327726 UHF327726:UHG327726 URB327726:URC327726 VAX327726:VAY327726 VKT327726:VKU327726 VUP327726:VUQ327726 WEL327726:WEM327726 WOH327726:WOI327726 WYD327726:WYE327726 BV393262:BW393262 LR393262:LS393262 VN393262:VO393262 AFJ393262:AFK393262 APF393262:APG393262 AZB393262:AZC393262 BIX393262:BIY393262 BST393262:BSU393262 CCP393262:CCQ393262 CML393262:CMM393262 CWH393262:CWI393262 DGD393262:DGE393262 DPZ393262:DQA393262 DZV393262:DZW393262 EJR393262:EJS393262 ETN393262:ETO393262 FDJ393262:FDK393262 FNF393262:FNG393262 FXB393262:FXC393262 GGX393262:GGY393262 GQT393262:GQU393262 HAP393262:HAQ393262 HKL393262:HKM393262 HUH393262:HUI393262 IED393262:IEE393262 INZ393262:IOA393262 IXV393262:IXW393262 JHR393262:JHS393262 JRN393262:JRO393262 KBJ393262:KBK393262 KLF393262:KLG393262 KVB393262:KVC393262 LEX393262:LEY393262 LOT393262:LOU393262 LYP393262:LYQ393262 MIL393262:MIM393262 MSH393262:MSI393262 NCD393262:NCE393262 NLZ393262:NMA393262 NVV393262:NVW393262 OFR393262:OFS393262 OPN393262:OPO393262 OZJ393262:OZK393262 PJF393262:PJG393262 PTB393262:PTC393262 QCX393262:QCY393262 QMT393262:QMU393262 QWP393262:QWQ393262 RGL393262:RGM393262 RQH393262:RQI393262 SAD393262:SAE393262 SJZ393262:SKA393262 STV393262:STW393262 TDR393262:TDS393262 TNN393262:TNO393262 TXJ393262:TXK393262 UHF393262:UHG393262 URB393262:URC393262 VAX393262:VAY393262 VKT393262:VKU393262 VUP393262:VUQ393262 WEL393262:WEM393262 WOH393262:WOI393262 WYD393262:WYE393262 BV458798:BW458798 LR458798:LS458798 VN458798:VO458798 AFJ458798:AFK458798 APF458798:APG458798 AZB458798:AZC458798 BIX458798:BIY458798 BST458798:BSU458798 CCP458798:CCQ458798 CML458798:CMM458798 CWH458798:CWI458798 DGD458798:DGE458798 DPZ458798:DQA458798 DZV458798:DZW458798 EJR458798:EJS458798 ETN458798:ETO458798 FDJ458798:FDK458798 FNF458798:FNG458798 FXB458798:FXC458798 GGX458798:GGY458798 GQT458798:GQU458798 HAP458798:HAQ458798 HKL458798:HKM458798 HUH458798:HUI458798 IED458798:IEE458798 INZ458798:IOA458798 IXV458798:IXW458798 JHR458798:JHS458798 JRN458798:JRO458798 KBJ458798:KBK458798 KLF458798:KLG458798 KVB458798:KVC458798 LEX458798:LEY458798 LOT458798:LOU458798 LYP458798:LYQ458798 MIL458798:MIM458798 MSH458798:MSI458798 NCD458798:NCE458798 NLZ458798:NMA458798 NVV458798:NVW458798 OFR458798:OFS458798 OPN458798:OPO458798 OZJ458798:OZK458798 PJF458798:PJG458798 PTB458798:PTC458798 QCX458798:QCY458798 QMT458798:QMU458798 QWP458798:QWQ458798 RGL458798:RGM458798 RQH458798:RQI458798 SAD458798:SAE458798 SJZ458798:SKA458798 STV458798:STW458798 TDR458798:TDS458798 TNN458798:TNO458798 TXJ458798:TXK458798 UHF458798:UHG458798 URB458798:URC458798 VAX458798:VAY458798 VKT458798:VKU458798 VUP458798:VUQ458798 WEL458798:WEM458798 WOH458798:WOI458798 WYD458798:WYE458798 BV524334:BW524334 LR524334:LS524334 VN524334:VO524334 AFJ524334:AFK524334 APF524334:APG524334 AZB524334:AZC524334 BIX524334:BIY524334 BST524334:BSU524334 CCP524334:CCQ524334 CML524334:CMM524334 CWH524334:CWI524334 DGD524334:DGE524334 DPZ524334:DQA524334 DZV524334:DZW524334 EJR524334:EJS524334 ETN524334:ETO524334 FDJ524334:FDK524334 FNF524334:FNG524334 FXB524334:FXC524334 GGX524334:GGY524334 GQT524334:GQU524334 HAP524334:HAQ524334 HKL524334:HKM524334 HUH524334:HUI524334 IED524334:IEE524334 INZ524334:IOA524334 IXV524334:IXW524334 JHR524334:JHS524334 JRN524334:JRO524334 KBJ524334:KBK524334 KLF524334:KLG524334 KVB524334:KVC524334 LEX524334:LEY524334 LOT524334:LOU524334 LYP524334:LYQ524334 MIL524334:MIM524334 MSH524334:MSI524334 NCD524334:NCE524334 NLZ524334:NMA524334 NVV524334:NVW524334 OFR524334:OFS524334 OPN524334:OPO524334 OZJ524334:OZK524334 PJF524334:PJG524334 PTB524334:PTC524334 QCX524334:QCY524334 QMT524334:QMU524334 QWP524334:QWQ524334 RGL524334:RGM524334 RQH524334:RQI524334 SAD524334:SAE524334 SJZ524334:SKA524334 STV524334:STW524334 TDR524334:TDS524334 TNN524334:TNO524334 TXJ524334:TXK524334 UHF524334:UHG524334 URB524334:URC524334 VAX524334:VAY524334 VKT524334:VKU524334 VUP524334:VUQ524334 WEL524334:WEM524334 WOH524334:WOI524334 WYD524334:WYE524334 BV589870:BW589870 LR589870:LS589870 VN589870:VO589870 AFJ589870:AFK589870 APF589870:APG589870 AZB589870:AZC589870 BIX589870:BIY589870 BST589870:BSU589870 CCP589870:CCQ589870 CML589870:CMM589870 CWH589870:CWI589870 DGD589870:DGE589870 DPZ589870:DQA589870 DZV589870:DZW589870 EJR589870:EJS589870 ETN589870:ETO589870 FDJ589870:FDK589870 FNF589870:FNG589870 FXB589870:FXC589870 GGX589870:GGY589870 GQT589870:GQU589870 HAP589870:HAQ589870 HKL589870:HKM589870 HUH589870:HUI589870 IED589870:IEE589870 INZ589870:IOA589870 IXV589870:IXW589870 JHR589870:JHS589870 JRN589870:JRO589870 KBJ589870:KBK589870 KLF589870:KLG589870 KVB589870:KVC589870 LEX589870:LEY589870 LOT589870:LOU589870 LYP589870:LYQ589870 MIL589870:MIM589870 MSH589870:MSI589870 NCD589870:NCE589870 NLZ589870:NMA589870 NVV589870:NVW589870 OFR589870:OFS589870 OPN589870:OPO589870 OZJ589870:OZK589870 PJF589870:PJG589870 PTB589870:PTC589870 QCX589870:QCY589870 QMT589870:QMU589870 QWP589870:QWQ589870 RGL589870:RGM589870 RQH589870:RQI589870 SAD589870:SAE589870 SJZ589870:SKA589870 STV589870:STW589870 TDR589870:TDS589870 TNN589870:TNO589870 TXJ589870:TXK589870 UHF589870:UHG589870 URB589870:URC589870 VAX589870:VAY589870 VKT589870:VKU589870 VUP589870:VUQ589870 WEL589870:WEM589870 WOH589870:WOI589870 WYD589870:WYE589870 BV655406:BW655406 LR655406:LS655406 VN655406:VO655406 AFJ655406:AFK655406 APF655406:APG655406 AZB655406:AZC655406 BIX655406:BIY655406 BST655406:BSU655406 CCP655406:CCQ655406 CML655406:CMM655406 CWH655406:CWI655406 DGD655406:DGE655406 DPZ655406:DQA655406 DZV655406:DZW655406 EJR655406:EJS655406 ETN655406:ETO655406 FDJ655406:FDK655406 FNF655406:FNG655406 FXB655406:FXC655406 GGX655406:GGY655406 GQT655406:GQU655406 HAP655406:HAQ655406 HKL655406:HKM655406 HUH655406:HUI655406 IED655406:IEE655406 INZ655406:IOA655406 IXV655406:IXW655406 JHR655406:JHS655406 JRN655406:JRO655406 KBJ655406:KBK655406 KLF655406:KLG655406 KVB655406:KVC655406 LEX655406:LEY655406 LOT655406:LOU655406 LYP655406:LYQ655406 MIL655406:MIM655406 MSH655406:MSI655406 NCD655406:NCE655406 NLZ655406:NMA655406 NVV655406:NVW655406 OFR655406:OFS655406 OPN655406:OPO655406 OZJ655406:OZK655406 PJF655406:PJG655406 PTB655406:PTC655406 QCX655406:QCY655406 QMT655406:QMU655406 QWP655406:QWQ655406 RGL655406:RGM655406 RQH655406:RQI655406 SAD655406:SAE655406 SJZ655406:SKA655406 STV655406:STW655406 TDR655406:TDS655406 TNN655406:TNO655406 TXJ655406:TXK655406 UHF655406:UHG655406 URB655406:URC655406 VAX655406:VAY655406 VKT655406:VKU655406 VUP655406:VUQ655406 WEL655406:WEM655406 WOH655406:WOI655406 WYD655406:WYE655406 BV720942:BW720942 LR720942:LS720942 VN720942:VO720942 AFJ720942:AFK720942 APF720942:APG720942 AZB720942:AZC720942 BIX720942:BIY720942 BST720942:BSU720942 CCP720942:CCQ720942 CML720942:CMM720942 CWH720942:CWI720942 DGD720942:DGE720942 DPZ720942:DQA720942 DZV720942:DZW720942 EJR720942:EJS720942 ETN720942:ETO720942 FDJ720942:FDK720942 FNF720942:FNG720942 FXB720942:FXC720942 GGX720942:GGY720942 GQT720942:GQU720942 HAP720942:HAQ720942 HKL720942:HKM720942 HUH720942:HUI720942 IED720942:IEE720942 INZ720942:IOA720942 IXV720942:IXW720942 JHR720942:JHS720942 JRN720942:JRO720942 KBJ720942:KBK720942 KLF720942:KLG720942 KVB720942:KVC720942 LEX720942:LEY720942 LOT720942:LOU720942 LYP720942:LYQ720942 MIL720942:MIM720942 MSH720942:MSI720942 NCD720942:NCE720942 NLZ720942:NMA720942 NVV720942:NVW720942 OFR720942:OFS720942 OPN720942:OPO720942 OZJ720942:OZK720942 PJF720942:PJG720942 PTB720942:PTC720942 QCX720942:QCY720942 QMT720942:QMU720942 QWP720942:QWQ720942 RGL720942:RGM720942 RQH720942:RQI720942 SAD720942:SAE720942 SJZ720942:SKA720942 STV720942:STW720942 TDR720942:TDS720942 TNN720942:TNO720942 TXJ720942:TXK720942 UHF720942:UHG720942 URB720942:URC720942 VAX720942:VAY720942 VKT720942:VKU720942 VUP720942:VUQ720942 WEL720942:WEM720942 WOH720942:WOI720942 WYD720942:WYE720942 BV786478:BW786478 LR786478:LS786478 VN786478:VO786478 AFJ786478:AFK786478 APF786478:APG786478 AZB786478:AZC786478 BIX786478:BIY786478 BST786478:BSU786478 CCP786478:CCQ786478 CML786478:CMM786478 CWH786478:CWI786478 DGD786478:DGE786478 DPZ786478:DQA786478 DZV786478:DZW786478 EJR786478:EJS786478 ETN786478:ETO786478 FDJ786478:FDK786478 FNF786478:FNG786478 FXB786478:FXC786478 GGX786478:GGY786478 GQT786478:GQU786478 HAP786478:HAQ786478 HKL786478:HKM786478 HUH786478:HUI786478 IED786478:IEE786478 INZ786478:IOA786478 IXV786478:IXW786478 JHR786478:JHS786478 JRN786478:JRO786478 KBJ786478:KBK786478 KLF786478:KLG786478 KVB786478:KVC786478 LEX786478:LEY786478 LOT786478:LOU786478 LYP786478:LYQ786478 MIL786478:MIM786478 MSH786478:MSI786478 NCD786478:NCE786478 NLZ786478:NMA786478 NVV786478:NVW786478 OFR786478:OFS786478 OPN786478:OPO786478 OZJ786478:OZK786478 PJF786478:PJG786478 PTB786478:PTC786478 QCX786478:QCY786478 QMT786478:QMU786478 QWP786478:QWQ786478 RGL786478:RGM786478 RQH786478:RQI786478 SAD786478:SAE786478 SJZ786478:SKA786478 STV786478:STW786478 TDR786478:TDS786478 TNN786478:TNO786478 TXJ786478:TXK786478 UHF786478:UHG786478 URB786478:URC786478 VAX786478:VAY786478 VKT786478:VKU786478 VUP786478:VUQ786478 WEL786478:WEM786478 WOH786478:WOI786478 WYD786478:WYE786478 BV852014:BW852014 LR852014:LS852014 VN852014:VO852014 AFJ852014:AFK852014 APF852014:APG852014 AZB852014:AZC852014 BIX852014:BIY852014 BST852014:BSU852014 CCP852014:CCQ852014 CML852014:CMM852014 CWH852014:CWI852014 DGD852014:DGE852014 DPZ852014:DQA852014 DZV852014:DZW852014 EJR852014:EJS852014 ETN852014:ETO852014 FDJ852014:FDK852014 FNF852014:FNG852014 FXB852014:FXC852014 GGX852014:GGY852014 GQT852014:GQU852014 HAP852014:HAQ852014 HKL852014:HKM852014 HUH852014:HUI852014 IED852014:IEE852014 INZ852014:IOA852014 IXV852014:IXW852014 JHR852014:JHS852014 JRN852014:JRO852014 KBJ852014:KBK852014 KLF852014:KLG852014 KVB852014:KVC852014 LEX852014:LEY852014 LOT852014:LOU852014 LYP852014:LYQ852014 MIL852014:MIM852014 MSH852014:MSI852014 NCD852014:NCE852014 NLZ852014:NMA852014 NVV852014:NVW852014 OFR852014:OFS852014 OPN852014:OPO852014 OZJ852014:OZK852014 PJF852014:PJG852014 PTB852014:PTC852014 QCX852014:QCY852014 QMT852014:QMU852014 QWP852014:QWQ852014 RGL852014:RGM852014 RQH852014:RQI852014 SAD852014:SAE852014 SJZ852014:SKA852014 STV852014:STW852014 TDR852014:TDS852014 TNN852014:TNO852014 TXJ852014:TXK852014 UHF852014:UHG852014 URB852014:URC852014 VAX852014:VAY852014 VKT852014:VKU852014 VUP852014:VUQ852014 WEL852014:WEM852014 WOH852014:WOI852014 WYD852014:WYE852014 BV917550:BW917550 LR917550:LS917550 VN917550:VO917550 AFJ917550:AFK917550 APF917550:APG917550 AZB917550:AZC917550 BIX917550:BIY917550 BST917550:BSU917550 CCP917550:CCQ917550 CML917550:CMM917550 CWH917550:CWI917550 DGD917550:DGE917550 DPZ917550:DQA917550 DZV917550:DZW917550 EJR917550:EJS917550 ETN917550:ETO917550 FDJ917550:FDK917550 FNF917550:FNG917550 FXB917550:FXC917550 GGX917550:GGY917550 GQT917550:GQU917550 HAP917550:HAQ917550 HKL917550:HKM917550 HUH917550:HUI917550 IED917550:IEE917550 INZ917550:IOA917550 IXV917550:IXW917550 JHR917550:JHS917550 JRN917550:JRO917550 KBJ917550:KBK917550 KLF917550:KLG917550 KVB917550:KVC917550 LEX917550:LEY917550 LOT917550:LOU917550 LYP917550:LYQ917550 MIL917550:MIM917550 MSH917550:MSI917550 NCD917550:NCE917550 NLZ917550:NMA917550 NVV917550:NVW917550 OFR917550:OFS917550 OPN917550:OPO917550 OZJ917550:OZK917550 PJF917550:PJG917550 PTB917550:PTC917550 QCX917550:QCY917550 QMT917550:QMU917550 QWP917550:QWQ917550 RGL917550:RGM917550 RQH917550:RQI917550 SAD917550:SAE917550 SJZ917550:SKA917550 STV917550:STW917550 TDR917550:TDS917550 TNN917550:TNO917550 TXJ917550:TXK917550 UHF917550:UHG917550 URB917550:URC917550 VAX917550:VAY917550 VKT917550:VKU917550 VUP917550:VUQ917550 WEL917550:WEM917550 WOH917550:WOI917550 WYD917550:WYE917550 BV983086:BW983086 LR983086:LS983086 VN983086:VO983086 AFJ983086:AFK983086 APF983086:APG983086 AZB983086:AZC983086 BIX983086:BIY983086 BST983086:BSU983086 CCP983086:CCQ983086 CML983086:CMM983086 CWH983086:CWI983086 DGD983086:DGE983086 DPZ983086:DQA983086 DZV983086:DZW983086 EJR983086:EJS983086 ETN983086:ETO983086 FDJ983086:FDK983086 FNF983086:FNG983086 FXB983086:FXC983086 GGX983086:GGY983086 GQT983086:GQU983086 HAP983086:HAQ983086 HKL983086:HKM983086 HUH983086:HUI983086 IED983086:IEE983086 INZ983086:IOA983086 IXV983086:IXW983086 JHR983086:JHS983086 JRN983086:JRO983086 KBJ983086:KBK983086 KLF983086:KLG983086 KVB983086:KVC983086 LEX983086:LEY983086 LOT983086:LOU983086 LYP983086:LYQ983086 MIL983086:MIM983086 MSH983086:MSI983086 NCD983086:NCE983086 NLZ983086:NMA983086 NVV983086:NVW983086 OFR983086:OFS983086 OPN983086:OPO983086 OZJ983086:OZK983086 PJF983086:PJG983086 PTB983086:PTC983086 QCX983086:QCY983086 QMT983086:QMU983086 QWP983086:QWQ983086 RGL983086:RGM983086 RQH983086:RQI983086 SAD983086:SAE983086 SJZ983086:SKA983086 STV983086:STW983086 TDR983086:TDS983086 TNN983086:TNO983086 TXJ983086:TXK983086 UHF983086:UHG983086 URB983086:URC983086 VAX983086:VAY983086 VKT983086:VKU983086 VUP983086:VUQ983086 WEL983086:WEM983086 WOH983086:WOI983086 WYD983086:WYE983086" xr:uid="{00000000-0002-0000-0000-000000000000}"/>
  </dataValidations>
  <pageMargins left="0.75" right="0.75" top="1" bottom="1" header="0.5" footer="0.5"/>
  <pageSetup orientation="portrait" r:id="rId1"/>
  <headerFooter alignWithMargins="0">
    <oddFooter>&amp;LFMFW v1.09M- 06/09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C00000"/>
    <pageSetUpPr fitToPage="1"/>
  </sheetPr>
  <dimension ref="A1:I293"/>
  <sheetViews>
    <sheetView showGridLines="0" tabSelected="1" zoomScale="65" zoomScaleNormal="65" workbookViewId="0">
      <selection sqref="A1:E1"/>
    </sheetView>
  </sheetViews>
  <sheetFormatPr defaultColWidth="0" defaultRowHeight="20.100000000000001" customHeight="1" zeroHeight="1"/>
  <cols>
    <col min="1" max="1" width="55.28515625" style="139" customWidth="1"/>
    <col min="2" max="2" width="214.28515625" style="139" customWidth="1"/>
    <col min="3" max="3" width="9.140625" style="139" customWidth="1"/>
    <col min="4" max="9" width="0" style="139" hidden="1" customWidth="1"/>
    <col min="10" max="16384" width="9.140625" style="139" hidden="1"/>
  </cols>
  <sheetData>
    <row r="1" spans="1:2" ht="35.1" customHeight="1">
      <c r="A1" s="1073" t="s">
        <v>791</v>
      </c>
      <c r="B1" s="1074"/>
    </row>
    <row r="2" spans="1:2" ht="150" customHeight="1">
      <c r="A2" s="1083" t="s">
        <v>1426</v>
      </c>
      <c r="B2" s="1083"/>
    </row>
    <row r="3" spans="1:2" ht="30" customHeight="1">
      <c r="A3" s="1084" t="s">
        <v>799</v>
      </c>
      <c r="B3" s="1085"/>
    </row>
    <row r="4" spans="1:2" ht="75" customHeight="1">
      <c r="A4" s="1075" t="s">
        <v>792</v>
      </c>
      <c r="B4" s="1076"/>
    </row>
    <row r="5" spans="1:2" ht="24.95" customHeight="1">
      <c r="A5" s="363" t="s">
        <v>735</v>
      </c>
      <c r="B5" s="364" t="s">
        <v>736</v>
      </c>
    </row>
    <row r="6" spans="1:2" s="173" customFormat="1" ht="144.94999999999999" customHeight="1">
      <c r="A6" s="153" t="s">
        <v>733</v>
      </c>
      <c r="B6" s="145" t="s">
        <v>738</v>
      </c>
    </row>
    <row r="7" spans="1:2" s="173" customFormat="1" ht="248.1" customHeight="1">
      <c r="A7" s="153" t="s">
        <v>734</v>
      </c>
      <c r="B7" s="145" t="s">
        <v>737</v>
      </c>
    </row>
    <row r="8" spans="1:2" s="173" customFormat="1" ht="248.1" customHeight="1">
      <c r="A8" s="154" t="s">
        <v>1228</v>
      </c>
      <c r="B8" s="146" t="s">
        <v>778</v>
      </c>
    </row>
    <row r="9" spans="1:2" ht="45.75" customHeight="1">
      <c r="A9" s="1086" t="s">
        <v>1297</v>
      </c>
      <c r="B9" s="1086"/>
    </row>
    <row r="10" spans="1:2" s="140" customFormat="1" ht="24.95" customHeight="1">
      <c r="A10" s="367" t="s">
        <v>739</v>
      </c>
      <c r="B10" s="369" t="s">
        <v>740</v>
      </c>
    </row>
    <row r="11" spans="1:2" s="140" customFormat="1" ht="24.95" customHeight="1">
      <c r="A11" s="981" t="s">
        <v>1427</v>
      </c>
      <c r="B11" s="803" t="s">
        <v>1364</v>
      </c>
    </row>
    <row r="12" spans="1:2" s="140" customFormat="1" ht="24.95" customHeight="1">
      <c r="A12" s="981" t="s">
        <v>1363</v>
      </c>
      <c r="B12" s="803" t="s">
        <v>1365</v>
      </c>
    </row>
    <row r="13" spans="1:2" s="140" customFormat="1" ht="20.100000000000001" customHeight="1">
      <c r="A13" s="982" t="s">
        <v>1354</v>
      </c>
      <c r="B13" s="148" t="s">
        <v>741</v>
      </c>
    </row>
    <row r="14" spans="1:2" s="140" customFormat="1" ht="20.100000000000001" customHeight="1">
      <c r="A14" s="982" t="s">
        <v>1353</v>
      </c>
      <c r="B14" s="149" t="s">
        <v>742</v>
      </c>
    </row>
    <row r="15" spans="1:2" s="140" customFormat="1" ht="20.100000000000001" customHeight="1">
      <c r="A15" s="982" t="s">
        <v>1355</v>
      </c>
      <c r="B15" s="148" t="s">
        <v>743</v>
      </c>
    </row>
    <row r="16" spans="1:2" s="140" customFormat="1" ht="20.100000000000001" customHeight="1">
      <c r="A16" s="981" t="s">
        <v>1356</v>
      </c>
      <c r="B16" s="803" t="s">
        <v>1357</v>
      </c>
    </row>
    <row r="17" spans="1:9" s="140" customFormat="1" ht="20.100000000000001" customHeight="1">
      <c r="A17" s="982" t="s">
        <v>1181</v>
      </c>
      <c r="B17" s="149" t="s">
        <v>1183</v>
      </c>
    </row>
    <row r="18" spans="1:9" s="140" customFormat="1" ht="20.100000000000001" customHeight="1">
      <c r="A18" s="982" t="s">
        <v>1182</v>
      </c>
      <c r="B18" s="149" t="s">
        <v>1250</v>
      </c>
    </row>
    <row r="19" spans="1:9" s="140" customFormat="1" ht="34.5">
      <c r="A19" s="982" t="s">
        <v>106</v>
      </c>
      <c r="B19" s="151" t="s">
        <v>1184</v>
      </c>
    </row>
    <row r="20" spans="1:9" s="140" customFormat="1" ht="39.950000000000003" customHeight="1">
      <c r="A20" s="982" t="s">
        <v>1176</v>
      </c>
      <c r="B20" s="151" t="s">
        <v>744</v>
      </c>
    </row>
    <row r="21" spans="1:9" s="140" customFormat="1" ht="39.950000000000003" customHeight="1">
      <c r="A21" s="982" t="s">
        <v>1226</v>
      </c>
      <c r="B21" s="622" t="s">
        <v>745</v>
      </c>
    </row>
    <row r="22" spans="1:9" s="140" customFormat="1" ht="20.100000000000001" customHeight="1">
      <c r="A22" s="982" t="s">
        <v>74</v>
      </c>
      <c r="B22" s="149" t="s">
        <v>746</v>
      </c>
    </row>
    <row r="23" spans="1:9" s="140" customFormat="1" ht="20.100000000000001" customHeight="1">
      <c r="A23" s="982" t="s">
        <v>225</v>
      </c>
      <c r="B23" s="149" t="s">
        <v>1185</v>
      </c>
    </row>
    <row r="24" spans="1:9" s="140" customFormat="1" ht="20.100000000000001" customHeight="1">
      <c r="A24" s="982" t="s">
        <v>546</v>
      </c>
      <c r="B24" s="149" t="s">
        <v>747</v>
      </c>
    </row>
    <row r="25" spans="1:9" s="140" customFormat="1" ht="20.100000000000001" customHeight="1">
      <c r="A25" s="180" t="s">
        <v>79</v>
      </c>
      <c r="B25" s="149" t="s">
        <v>748</v>
      </c>
    </row>
    <row r="26" spans="1:9" s="140" customFormat="1" ht="31.5" customHeight="1">
      <c r="A26" s="1087" t="s">
        <v>1301</v>
      </c>
      <c r="B26" s="1087"/>
      <c r="C26" s="143"/>
      <c r="D26" s="143"/>
      <c r="E26" s="143"/>
      <c r="F26" s="143"/>
      <c r="G26" s="143"/>
      <c r="H26" s="143"/>
      <c r="I26" s="143"/>
    </row>
    <row r="27" spans="1:9" s="140" customFormat="1" ht="24.95" customHeight="1">
      <c r="A27" s="807" t="s">
        <v>1292</v>
      </c>
      <c r="B27" s="808" t="s">
        <v>740</v>
      </c>
      <c r="C27" s="143"/>
      <c r="D27" s="143"/>
      <c r="E27" s="143"/>
      <c r="F27" s="143"/>
      <c r="G27" s="143"/>
      <c r="H27" s="143"/>
      <c r="I27" s="143"/>
    </row>
    <row r="28" spans="1:9" s="140" customFormat="1" ht="20.100000000000001" customHeight="1">
      <c r="A28" s="983" t="s">
        <v>1293</v>
      </c>
      <c r="B28" s="806" t="s">
        <v>1296</v>
      </c>
      <c r="C28" s="143"/>
      <c r="D28" s="143"/>
      <c r="E28" s="143"/>
      <c r="F28" s="143"/>
      <c r="G28" s="143"/>
      <c r="H28" s="143"/>
      <c r="I28" s="143"/>
    </row>
    <row r="29" spans="1:9" s="140" customFormat="1" ht="20.100000000000001" customHeight="1">
      <c r="A29" s="983" t="s">
        <v>1294</v>
      </c>
      <c r="B29" s="806" t="s">
        <v>1312</v>
      </c>
      <c r="C29" s="143"/>
      <c r="D29" s="143"/>
      <c r="E29" s="143"/>
      <c r="F29" s="143"/>
      <c r="G29" s="143"/>
      <c r="H29" s="143"/>
      <c r="I29" s="143"/>
    </row>
    <row r="30" spans="1:9" s="140" customFormat="1" ht="20.100000000000001" customHeight="1">
      <c r="A30" s="984" t="s">
        <v>1295</v>
      </c>
      <c r="B30" s="809" t="s">
        <v>1313</v>
      </c>
      <c r="C30" s="143"/>
      <c r="D30" s="143"/>
      <c r="E30" s="143"/>
      <c r="F30" s="143"/>
      <c r="G30" s="143"/>
      <c r="H30" s="143"/>
      <c r="I30" s="143"/>
    </row>
    <row r="31" spans="1:9" s="140" customFormat="1" ht="31.5" customHeight="1" thickBot="1">
      <c r="A31" s="805"/>
      <c r="B31" s="805"/>
      <c r="C31" s="143"/>
      <c r="D31" s="143"/>
      <c r="E31" s="143"/>
      <c r="F31" s="143"/>
      <c r="G31" s="143"/>
      <c r="H31" s="143"/>
      <c r="I31" s="143"/>
    </row>
    <row r="32" spans="1:9" s="160" customFormat="1" ht="30" customHeight="1" thickBot="1">
      <c r="A32" s="1077" t="s">
        <v>800</v>
      </c>
      <c r="B32" s="1078"/>
    </row>
    <row r="33" spans="1:2" s="141" customFormat="1" ht="99.95" customHeight="1">
      <c r="A33" s="1072" t="s">
        <v>793</v>
      </c>
      <c r="B33" s="1072"/>
    </row>
    <row r="34" spans="1:2" s="141" customFormat="1" ht="24.95" customHeight="1">
      <c r="A34" s="365" t="s">
        <v>749</v>
      </c>
      <c r="B34" s="366" t="s">
        <v>736</v>
      </c>
    </row>
    <row r="35" spans="1:2" s="152" customFormat="1" ht="76.5" customHeight="1">
      <c r="A35" s="174" t="s">
        <v>562</v>
      </c>
      <c r="B35" s="145" t="s">
        <v>678</v>
      </c>
    </row>
    <row r="36" spans="1:2" ht="58.5" customHeight="1">
      <c r="A36" s="174" t="s">
        <v>750</v>
      </c>
      <c r="B36" s="145" t="s">
        <v>679</v>
      </c>
    </row>
    <row r="37" spans="1:2" ht="48" customHeight="1">
      <c r="A37" s="174" t="s">
        <v>753</v>
      </c>
      <c r="B37" s="145" t="s">
        <v>615</v>
      </c>
    </row>
    <row r="38" spans="1:2" ht="60" customHeight="1">
      <c r="A38" s="174" t="s">
        <v>751</v>
      </c>
      <c r="B38" s="145" t="s">
        <v>585</v>
      </c>
    </row>
    <row r="39" spans="1:2" ht="27.75" customHeight="1">
      <c r="A39" s="174" t="s">
        <v>752</v>
      </c>
      <c r="B39" s="145" t="s">
        <v>603</v>
      </c>
    </row>
    <row r="40" spans="1:2" ht="24" customHeight="1">
      <c r="A40" s="174" t="s">
        <v>754</v>
      </c>
      <c r="B40" s="145" t="s">
        <v>604</v>
      </c>
    </row>
    <row r="41" spans="1:2" ht="45" customHeight="1">
      <c r="A41" s="174" t="s">
        <v>755</v>
      </c>
      <c r="B41" s="145" t="s">
        <v>680</v>
      </c>
    </row>
    <row r="42" spans="1:2" ht="26.25" customHeight="1">
      <c r="A42" s="174" t="s">
        <v>756</v>
      </c>
      <c r="B42" s="145" t="s">
        <v>681</v>
      </c>
    </row>
    <row r="43" spans="1:2" ht="69.75" customHeight="1">
      <c r="A43" s="174" t="s">
        <v>757</v>
      </c>
      <c r="B43" s="145" t="s">
        <v>1187</v>
      </c>
    </row>
    <row r="44" spans="1:2" ht="51.75">
      <c r="A44" s="174" t="s">
        <v>1091</v>
      </c>
      <c r="B44" s="145" t="s">
        <v>682</v>
      </c>
    </row>
    <row r="45" spans="1:2" ht="26.25" customHeight="1">
      <c r="A45" s="174" t="s">
        <v>1092</v>
      </c>
      <c r="B45" s="145" t="s">
        <v>326</v>
      </c>
    </row>
    <row r="46" spans="1:2" ht="25.5" customHeight="1">
      <c r="A46" s="175" t="s">
        <v>1093</v>
      </c>
      <c r="B46" s="145" t="s">
        <v>614</v>
      </c>
    </row>
    <row r="47" spans="1:2" ht="44.25" customHeight="1">
      <c r="A47" s="174" t="s">
        <v>1094</v>
      </c>
      <c r="B47" s="145" t="s">
        <v>683</v>
      </c>
    </row>
    <row r="48" spans="1:2" ht="30" customHeight="1">
      <c r="A48" s="176" t="s">
        <v>1095</v>
      </c>
      <c r="B48" s="146" t="s">
        <v>327</v>
      </c>
    </row>
    <row r="49" spans="1:5" ht="20.25" customHeight="1" thickBot="1">
      <c r="A49" s="1088" t="s">
        <v>1189</v>
      </c>
      <c r="B49" s="1088"/>
    </row>
    <row r="50" spans="1:5" s="152" customFormat="1" ht="30" customHeight="1" thickBot="1">
      <c r="A50" s="1089" t="s">
        <v>1358</v>
      </c>
      <c r="B50" s="1090"/>
    </row>
    <row r="51" spans="1:5" ht="59.25" customHeight="1" thickBot="1">
      <c r="A51" s="1091" t="s">
        <v>616</v>
      </c>
      <c r="B51" s="1091"/>
    </row>
    <row r="52" spans="1:5" s="160" customFormat="1" ht="30" customHeight="1" thickBot="1">
      <c r="A52" s="1077" t="s">
        <v>801</v>
      </c>
      <c r="B52" s="1078"/>
      <c r="C52" s="159"/>
      <c r="D52" s="159"/>
      <c r="E52" s="159"/>
    </row>
    <row r="53" spans="1:5" s="141" customFormat="1" ht="42.75" customHeight="1">
      <c r="A53" s="1067" t="s">
        <v>685</v>
      </c>
      <c r="B53" s="1067"/>
    </row>
    <row r="54" spans="1:5" s="141" customFormat="1" ht="24.95" customHeight="1">
      <c r="A54" s="367" t="s">
        <v>810</v>
      </c>
      <c r="B54" s="368" t="s">
        <v>736</v>
      </c>
    </row>
    <row r="55" spans="1:5" ht="20.100000000000001" customHeight="1">
      <c r="A55" s="177" t="s">
        <v>1359</v>
      </c>
      <c r="B55" s="980" t="s">
        <v>1361</v>
      </c>
    </row>
    <row r="56" spans="1:5" s="634" customFormat="1" ht="20.100000000000001" customHeight="1">
      <c r="A56" s="979" t="s">
        <v>1340</v>
      </c>
      <c r="B56" s="978" t="s">
        <v>1360</v>
      </c>
    </row>
    <row r="57" spans="1:5" ht="20.100000000000001" customHeight="1">
      <c r="A57" s="177" t="s">
        <v>561</v>
      </c>
      <c r="B57" s="155" t="s">
        <v>588</v>
      </c>
    </row>
    <row r="58" spans="1:5" s="621" customFormat="1" ht="20.100000000000001" customHeight="1">
      <c r="A58" s="177" t="s">
        <v>1208</v>
      </c>
      <c r="B58" s="155" t="s">
        <v>1192</v>
      </c>
    </row>
    <row r="59" spans="1:5" ht="20.100000000000001" customHeight="1">
      <c r="A59" s="177" t="s">
        <v>642</v>
      </c>
      <c r="B59" s="155" t="s">
        <v>761</v>
      </c>
    </row>
    <row r="60" spans="1:5" ht="20.100000000000001" customHeight="1">
      <c r="A60" s="177" t="s">
        <v>49</v>
      </c>
      <c r="B60" s="155" t="s">
        <v>762</v>
      </c>
    </row>
    <row r="61" spans="1:5" ht="20.100000000000001" customHeight="1">
      <c r="A61" s="177" t="s">
        <v>195</v>
      </c>
      <c r="B61" s="155" t="s">
        <v>1204</v>
      </c>
    </row>
    <row r="62" spans="1:5" ht="20.100000000000001" customHeight="1">
      <c r="A62" s="177" t="s">
        <v>274</v>
      </c>
      <c r="B62" s="155" t="s">
        <v>1205</v>
      </c>
    </row>
    <row r="63" spans="1:5" ht="20.100000000000001" customHeight="1">
      <c r="A63" s="177" t="s">
        <v>272</v>
      </c>
      <c r="B63" s="155" t="s">
        <v>629</v>
      </c>
    </row>
    <row r="64" spans="1:5" ht="20.100000000000001" customHeight="1">
      <c r="A64" s="177" t="s">
        <v>674</v>
      </c>
      <c r="B64" s="155" t="s">
        <v>675</v>
      </c>
    </row>
    <row r="65" spans="1:2" ht="20.100000000000001" customHeight="1">
      <c r="A65" s="177" t="s">
        <v>676</v>
      </c>
      <c r="B65" s="155" t="s">
        <v>677</v>
      </c>
    </row>
    <row r="66" spans="1:2" ht="20.100000000000001" customHeight="1">
      <c r="A66" s="177" t="s">
        <v>758</v>
      </c>
      <c r="B66" s="155" t="s">
        <v>759</v>
      </c>
    </row>
    <row r="67" spans="1:2" ht="20.100000000000001" customHeight="1">
      <c r="A67" s="177" t="s">
        <v>760</v>
      </c>
      <c r="B67" s="155" t="s">
        <v>763</v>
      </c>
    </row>
    <row r="68" spans="1:2" ht="20.100000000000001" customHeight="1">
      <c r="A68" s="177" t="s">
        <v>764</v>
      </c>
      <c r="B68" s="155" t="s">
        <v>765</v>
      </c>
    </row>
    <row r="69" spans="1:2" ht="20.100000000000001" customHeight="1">
      <c r="A69" s="177" t="s">
        <v>185</v>
      </c>
      <c r="B69" s="155" t="s">
        <v>771</v>
      </c>
    </row>
    <row r="70" spans="1:2" ht="20.100000000000001" customHeight="1">
      <c r="A70" s="177" t="s">
        <v>77</v>
      </c>
      <c r="B70" s="155" t="s">
        <v>766</v>
      </c>
    </row>
    <row r="71" spans="1:2" ht="20.100000000000001" customHeight="1">
      <c r="A71" s="177" t="s">
        <v>186</v>
      </c>
      <c r="B71" s="155" t="s">
        <v>767</v>
      </c>
    </row>
    <row r="72" spans="1:2" ht="20.100000000000001" customHeight="1">
      <c r="A72" s="177" t="s">
        <v>196</v>
      </c>
      <c r="B72" s="155" t="s">
        <v>768</v>
      </c>
    </row>
    <row r="73" spans="1:2" ht="20.100000000000001" customHeight="1">
      <c r="A73" s="178" t="s">
        <v>628</v>
      </c>
      <c r="B73" s="156" t="s">
        <v>769</v>
      </c>
    </row>
    <row r="74" spans="1:2" ht="20.100000000000001" customHeight="1" thickBot="1">
      <c r="A74" s="1095" t="s">
        <v>1189</v>
      </c>
      <c r="B74" s="1095"/>
    </row>
    <row r="75" spans="1:2" s="152" customFormat="1" ht="30" customHeight="1" thickBot="1">
      <c r="A75" s="1077" t="s">
        <v>802</v>
      </c>
      <c r="B75" s="1078"/>
    </row>
    <row r="76" spans="1:2" ht="84.95" customHeight="1">
      <c r="A76" s="1072" t="s">
        <v>794</v>
      </c>
      <c r="B76" s="1072"/>
    </row>
    <row r="77" spans="1:2" ht="24.95" customHeight="1">
      <c r="A77" s="367" t="s">
        <v>810</v>
      </c>
      <c r="B77" s="368" t="s">
        <v>736</v>
      </c>
    </row>
    <row r="78" spans="1:2" ht="20.100000000000001" customHeight="1">
      <c r="A78" s="179" t="s">
        <v>1208</v>
      </c>
      <c r="B78" s="158" t="s">
        <v>1209</v>
      </c>
    </row>
    <row r="79" spans="1:2" ht="20.100000000000001" customHeight="1">
      <c r="A79" s="179" t="s">
        <v>561</v>
      </c>
      <c r="B79" s="158" t="s">
        <v>617</v>
      </c>
    </row>
    <row r="80" spans="1:2" ht="20.100000000000001" customHeight="1">
      <c r="A80" s="179" t="s">
        <v>222</v>
      </c>
      <c r="B80" s="636" t="s">
        <v>16</v>
      </c>
    </row>
    <row r="81" spans="1:2" ht="20.100000000000001" customHeight="1">
      <c r="A81" s="179" t="s">
        <v>195</v>
      </c>
      <c r="B81" s="155" t="s">
        <v>1204</v>
      </c>
    </row>
    <row r="82" spans="1:2" ht="20.100000000000001" customHeight="1">
      <c r="A82" s="179" t="s">
        <v>274</v>
      </c>
      <c r="B82" s="155" t="s">
        <v>1205</v>
      </c>
    </row>
    <row r="83" spans="1:2" ht="20.100000000000001" customHeight="1">
      <c r="A83" s="179" t="s">
        <v>273</v>
      </c>
      <c r="B83" s="158" t="s">
        <v>424</v>
      </c>
    </row>
    <row r="84" spans="1:2" ht="35.1" customHeight="1">
      <c r="A84" s="179" t="s">
        <v>391</v>
      </c>
      <c r="B84" s="155" t="s">
        <v>606</v>
      </c>
    </row>
    <row r="85" spans="1:2" s="141" customFormat="1" ht="20.100000000000001" customHeight="1">
      <c r="A85" s="179" t="s">
        <v>69</v>
      </c>
      <c r="B85" s="155" t="s">
        <v>618</v>
      </c>
    </row>
    <row r="86" spans="1:2" s="141" customFormat="1" ht="20.100000000000001" customHeight="1">
      <c r="A86" s="179" t="s">
        <v>1210</v>
      </c>
      <c r="B86" s="158" t="s">
        <v>370</v>
      </c>
    </row>
    <row r="87" spans="1:2" ht="20.100000000000001" customHeight="1">
      <c r="A87" s="179" t="s">
        <v>571</v>
      </c>
      <c r="B87" s="158" t="s">
        <v>773</v>
      </c>
    </row>
    <row r="88" spans="1:2" ht="20.100000000000001" customHeight="1">
      <c r="A88" s="179" t="s">
        <v>764</v>
      </c>
      <c r="B88" s="155" t="s">
        <v>765</v>
      </c>
    </row>
    <row r="89" spans="1:2" ht="20.100000000000001" customHeight="1">
      <c r="A89" s="179" t="s">
        <v>185</v>
      </c>
      <c r="B89" s="155" t="s">
        <v>771</v>
      </c>
    </row>
    <row r="90" spans="1:2" ht="20.100000000000001" customHeight="1">
      <c r="A90" s="181" t="s">
        <v>664</v>
      </c>
      <c r="B90" s="157" t="s">
        <v>772</v>
      </c>
    </row>
    <row r="91" spans="1:2" ht="20.100000000000001" customHeight="1">
      <c r="A91" s="179" t="s">
        <v>186</v>
      </c>
      <c r="B91" s="155" t="s">
        <v>767</v>
      </c>
    </row>
    <row r="92" spans="1:2" ht="20.100000000000001" customHeight="1">
      <c r="A92" s="180" t="s">
        <v>196</v>
      </c>
      <c r="B92" s="156" t="s">
        <v>768</v>
      </c>
    </row>
    <row r="93" spans="1:2" s="140" customFormat="1" ht="20.100000000000001" customHeight="1">
      <c r="A93" s="1070" t="s">
        <v>1193</v>
      </c>
      <c r="B93" s="1070"/>
    </row>
    <row r="94" spans="1:2" s="141" customFormat="1" ht="30" customHeight="1" thickBot="1">
      <c r="A94" s="1093" t="s">
        <v>1194</v>
      </c>
      <c r="B94" s="1094"/>
    </row>
    <row r="95" spans="1:2" s="141" customFormat="1" ht="84.95" customHeight="1">
      <c r="A95" s="1092" t="s">
        <v>795</v>
      </c>
      <c r="B95" s="1092"/>
    </row>
    <row r="96" spans="1:2" s="141" customFormat="1" ht="24.95" customHeight="1">
      <c r="A96" s="627" t="s">
        <v>810</v>
      </c>
      <c r="B96" s="628" t="s">
        <v>736</v>
      </c>
    </row>
    <row r="97" spans="1:2" ht="20.100000000000001" customHeight="1">
      <c r="A97" s="624" t="s">
        <v>1208</v>
      </c>
      <c r="B97" s="158" t="s">
        <v>1209</v>
      </c>
    </row>
    <row r="98" spans="1:2" ht="20.100000000000001" customHeight="1">
      <c r="A98" s="624" t="s">
        <v>561</v>
      </c>
      <c r="B98" s="625" t="s">
        <v>617</v>
      </c>
    </row>
    <row r="99" spans="1:2" ht="20.100000000000001" customHeight="1">
      <c r="A99" s="624" t="s">
        <v>184</v>
      </c>
      <c r="B99" s="625" t="s">
        <v>371</v>
      </c>
    </row>
    <row r="100" spans="1:2" ht="20.100000000000001" customHeight="1">
      <c r="A100" s="624" t="s">
        <v>195</v>
      </c>
      <c r="B100" s="155" t="s">
        <v>1204</v>
      </c>
    </row>
    <row r="101" spans="1:2" ht="20.100000000000001" customHeight="1">
      <c r="A101" s="624" t="s">
        <v>274</v>
      </c>
      <c r="B101" s="155" t="s">
        <v>1205</v>
      </c>
    </row>
    <row r="102" spans="1:2" ht="20.100000000000001" customHeight="1">
      <c r="A102" s="624" t="s">
        <v>273</v>
      </c>
      <c r="B102" s="625" t="s">
        <v>424</v>
      </c>
    </row>
    <row r="103" spans="1:2" ht="35.1" customHeight="1">
      <c r="A103" s="624" t="s">
        <v>391</v>
      </c>
      <c r="B103" s="626" t="s">
        <v>606</v>
      </c>
    </row>
    <row r="104" spans="1:2" s="141" customFormat="1" ht="20.100000000000001" customHeight="1">
      <c r="A104" s="624" t="s">
        <v>367</v>
      </c>
      <c r="B104" s="625" t="s">
        <v>1211</v>
      </c>
    </row>
    <row r="105" spans="1:2" s="141" customFormat="1" ht="20.100000000000001" customHeight="1">
      <c r="A105" s="624" t="s">
        <v>619</v>
      </c>
      <c r="B105" s="625" t="s">
        <v>621</v>
      </c>
    </row>
    <row r="106" spans="1:2" ht="20.100000000000001" customHeight="1">
      <c r="A106" s="624" t="s">
        <v>571</v>
      </c>
      <c r="B106" s="625" t="s">
        <v>773</v>
      </c>
    </row>
    <row r="107" spans="1:2" ht="20.100000000000001" customHeight="1">
      <c r="A107" s="624" t="s">
        <v>764</v>
      </c>
      <c r="B107" s="623" t="s">
        <v>765</v>
      </c>
    </row>
    <row r="108" spans="1:2" ht="20.100000000000001" customHeight="1">
      <c r="A108" s="624" t="s">
        <v>185</v>
      </c>
      <c r="B108" s="623" t="s">
        <v>771</v>
      </c>
    </row>
    <row r="109" spans="1:2" ht="20.100000000000001" customHeight="1">
      <c r="A109" s="181" t="s">
        <v>664</v>
      </c>
      <c r="B109" s="625" t="s">
        <v>774</v>
      </c>
    </row>
    <row r="110" spans="1:2" ht="20.100000000000001" customHeight="1">
      <c r="A110" s="624" t="s">
        <v>186</v>
      </c>
      <c r="B110" s="623" t="s">
        <v>767</v>
      </c>
    </row>
    <row r="111" spans="1:2" ht="20.100000000000001" customHeight="1">
      <c r="A111" s="629" t="s">
        <v>196</v>
      </c>
      <c r="B111" s="630" t="s">
        <v>768</v>
      </c>
    </row>
    <row r="112" spans="1:2" s="143" customFormat="1" ht="20.100000000000001" customHeight="1">
      <c r="A112" s="1096" t="s">
        <v>1189</v>
      </c>
      <c r="B112" s="1096"/>
    </row>
    <row r="113" spans="1:2" s="141" customFormat="1" ht="30" customHeight="1" thickBot="1">
      <c r="A113" s="1065" t="s">
        <v>1195</v>
      </c>
      <c r="B113" s="1066"/>
    </row>
    <row r="114" spans="1:2" s="141" customFormat="1" ht="38.25" customHeight="1">
      <c r="A114" s="1067" t="s">
        <v>776</v>
      </c>
      <c r="B114" s="1067"/>
    </row>
    <row r="115" spans="1:2" s="143" customFormat="1" ht="24.95" customHeight="1">
      <c r="A115" s="365" t="s">
        <v>810</v>
      </c>
      <c r="B115" s="366" t="s">
        <v>736</v>
      </c>
    </row>
    <row r="116" spans="1:2" ht="20.100000000000001" customHeight="1">
      <c r="A116" s="177" t="s">
        <v>1208</v>
      </c>
      <c r="B116" s="158" t="s">
        <v>1209</v>
      </c>
    </row>
    <row r="117" spans="1:2" ht="20.100000000000001" customHeight="1">
      <c r="A117" s="177" t="s">
        <v>620</v>
      </c>
      <c r="B117" s="155" t="s">
        <v>630</v>
      </c>
    </row>
    <row r="118" spans="1:2" ht="20.100000000000001" customHeight="1">
      <c r="A118" s="177" t="s">
        <v>1213</v>
      </c>
      <c r="B118" s="1" t="s">
        <v>1362</v>
      </c>
    </row>
    <row r="119" spans="1:2" s="634" customFormat="1" ht="20.100000000000001" customHeight="1">
      <c r="A119" s="637" t="s">
        <v>1214</v>
      </c>
      <c r="B119" s="638" t="s">
        <v>1215</v>
      </c>
    </row>
    <row r="120" spans="1:2" ht="20.100000000000001" customHeight="1">
      <c r="A120" s="177" t="s">
        <v>195</v>
      </c>
      <c r="B120" s="155" t="s">
        <v>1204</v>
      </c>
    </row>
    <row r="121" spans="1:2" ht="20.100000000000001" customHeight="1">
      <c r="A121" s="177" t="s">
        <v>274</v>
      </c>
      <c r="B121" s="155" t="s">
        <v>1205</v>
      </c>
    </row>
    <row r="122" spans="1:2" ht="20.100000000000001" customHeight="1">
      <c r="A122" s="177" t="s">
        <v>273</v>
      </c>
      <c r="B122" s="155" t="s">
        <v>424</v>
      </c>
    </row>
    <row r="123" spans="1:2" ht="20.100000000000001" customHeight="1">
      <c r="A123" s="177" t="s">
        <v>622</v>
      </c>
      <c r="B123" s="155" t="s">
        <v>623</v>
      </c>
    </row>
    <row r="124" spans="1:2" s="634" customFormat="1" ht="20.100000000000001" customHeight="1">
      <c r="A124" s="177" t="s">
        <v>132</v>
      </c>
      <c r="B124" s="155" t="s">
        <v>584</v>
      </c>
    </row>
    <row r="125" spans="1:2" s="634" customFormat="1" ht="20.100000000000001" customHeight="1">
      <c r="A125" s="177" t="s">
        <v>48</v>
      </c>
      <c r="B125" s="155" t="s">
        <v>25</v>
      </c>
    </row>
    <row r="126" spans="1:2" s="634" customFormat="1" ht="20.100000000000001" customHeight="1">
      <c r="A126" s="177" t="s">
        <v>218</v>
      </c>
      <c r="B126" s="155" t="s">
        <v>625</v>
      </c>
    </row>
    <row r="127" spans="1:2" s="634" customFormat="1" ht="20.100000000000001" customHeight="1">
      <c r="A127" s="177" t="s">
        <v>73</v>
      </c>
      <c r="B127" s="155" t="s">
        <v>777</v>
      </c>
    </row>
    <row r="128" spans="1:2" s="634" customFormat="1" ht="20.100000000000001" customHeight="1">
      <c r="A128" s="177" t="s">
        <v>197</v>
      </c>
      <c r="B128" s="155" t="s">
        <v>209</v>
      </c>
    </row>
    <row r="129" spans="1:2" s="634" customFormat="1" ht="20.100000000000001" customHeight="1">
      <c r="A129" s="177" t="s">
        <v>1216</v>
      </c>
      <c r="B129" s="155" t="s">
        <v>220</v>
      </c>
    </row>
    <row r="130" spans="1:2" ht="20.100000000000001" customHeight="1">
      <c r="A130" s="177" t="s">
        <v>1210</v>
      </c>
      <c r="B130" s="155" t="s">
        <v>370</v>
      </c>
    </row>
    <row r="131" spans="1:2" ht="20.100000000000001" customHeight="1">
      <c r="A131" s="177" t="s">
        <v>276</v>
      </c>
      <c r="B131" s="155" t="s">
        <v>624</v>
      </c>
    </row>
    <row r="132" spans="1:2" ht="20.100000000000001" customHeight="1">
      <c r="A132" s="177" t="s">
        <v>277</v>
      </c>
      <c r="B132" s="155" t="s">
        <v>317</v>
      </c>
    </row>
    <row r="133" spans="1:2" s="634" customFormat="1" ht="20.100000000000001" customHeight="1">
      <c r="A133" s="177" t="s">
        <v>571</v>
      </c>
      <c r="B133" s="155" t="s">
        <v>773</v>
      </c>
    </row>
    <row r="134" spans="1:2" ht="20.100000000000001" customHeight="1">
      <c r="A134" s="177" t="s">
        <v>764</v>
      </c>
      <c r="B134" s="155" t="s">
        <v>765</v>
      </c>
    </row>
    <row r="135" spans="1:2" ht="20.100000000000001" customHeight="1">
      <c r="A135" s="177" t="s">
        <v>185</v>
      </c>
      <c r="B135" s="155" t="s">
        <v>771</v>
      </c>
    </row>
    <row r="136" spans="1:2" ht="20.100000000000001" customHeight="1">
      <c r="A136" s="181" t="s">
        <v>664</v>
      </c>
      <c r="B136" s="158" t="s">
        <v>775</v>
      </c>
    </row>
    <row r="137" spans="1:2" ht="20.100000000000001" customHeight="1">
      <c r="A137" s="177" t="s">
        <v>186</v>
      </c>
      <c r="B137" s="155" t="s">
        <v>767</v>
      </c>
    </row>
    <row r="138" spans="1:2" ht="20.100000000000001" customHeight="1">
      <c r="A138" s="178" t="s">
        <v>196</v>
      </c>
      <c r="B138" s="156" t="s">
        <v>768</v>
      </c>
    </row>
    <row r="139" spans="1:2" ht="20.100000000000001" customHeight="1">
      <c r="A139" s="1070" t="s">
        <v>1186</v>
      </c>
      <c r="B139" s="1070"/>
    </row>
    <row r="140" spans="1:2" s="141" customFormat="1" ht="30" customHeight="1" thickBot="1">
      <c r="A140" s="1065" t="s">
        <v>1196</v>
      </c>
      <c r="B140" s="1066"/>
    </row>
    <row r="141" spans="1:2" s="141" customFormat="1" ht="84.95" customHeight="1">
      <c r="A141" s="1072" t="s">
        <v>798</v>
      </c>
      <c r="B141" s="1072"/>
    </row>
    <row r="142" spans="1:2" s="141" customFormat="1" ht="24.95" customHeight="1">
      <c r="A142" s="365" t="s">
        <v>810</v>
      </c>
      <c r="B142" s="366" t="s">
        <v>736</v>
      </c>
    </row>
    <row r="143" spans="1:2" ht="20.100000000000001" customHeight="1">
      <c r="A143" s="181" t="s">
        <v>1208</v>
      </c>
      <c r="B143" s="158" t="s">
        <v>1212</v>
      </c>
    </row>
    <row r="144" spans="1:2" ht="20.100000000000001" customHeight="1">
      <c r="A144" s="181" t="s">
        <v>561</v>
      </c>
      <c r="B144" s="162" t="s">
        <v>617</v>
      </c>
    </row>
    <row r="145" spans="1:2" ht="20.100000000000001" customHeight="1">
      <c r="A145" s="181" t="s">
        <v>198</v>
      </c>
      <c r="B145" s="162" t="s">
        <v>66</v>
      </c>
    </row>
    <row r="146" spans="1:2" ht="20.100000000000001" customHeight="1">
      <c r="A146" s="177" t="s">
        <v>195</v>
      </c>
      <c r="B146" s="155" t="s">
        <v>1204</v>
      </c>
    </row>
    <row r="147" spans="1:2" ht="20.100000000000001" customHeight="1">
      <c r="A147" s="177" t="s">
        <v>274</v>
      </c>
      <c r="B147" s="155" t="s">
        <v>1205</v>
      </c>
    </row>
    <row r="148" spans="1:2" ht="20.100000000000001" customHeight="1">
      <c r="A148" s="181" t="s">
        <v>273</v>
      </c>
      <c r="B148" s="162" t="s">
        <v>424</v>
      </c>
    </row>
    <row r="149" spans="1:2" ht="35.1" customHeight="1">
      <c r="A149" s="181" t="s">
        <v>391</v>
      </c>
      <c r="B149" s="161" t="s">
        <v>606</v>
      </c>
    </row>
    <row r="150" spans="1:2" ht="20.100000000000001" customHeight="1">
      <c r="A150" s="181" t="s">
        <v>221</v>
      </c>
      <c r="B150" s="631" t="s">
        <v>1367</v>
      </c>
    </row>
    <row r="151" spans="1:2" ht="20.100000000000001" customHeight="1">
      <c r="A151" s="181" t="s">
        <v>296</v>
      </c>
      <c r="B151" s="162" t="s">
        <v>316</v>
      </c>
    </row>
    <row r="152" spans="1:2" ht="20.100000000000001" customHeight="1">
      <c r="A152" s="181" t="s">
        <v>374</v>
      </c>
      <c r="B152" s="162" t="s">
        <v>429</v>
      </c>
    </row>
    <row r="153" spans="1:2" ht="20.100000000000001" customHeight="1">
      <c r="A153" s="181" t="s">
        <v>294</v>
      </c>
      <c r="B153" s="161" t="s">
        <v>295</v>
      </c>
    </row>
    <row r="154" spans="1:2" s="141" customFormat="1" ht="20.100000000000001" customHeight="1">
      <c r="A154" s="181" t="s">
        <v>1210</v>
      </c>
      <c r="B154" s="162" t="s">
        <v>370</v>
      </c>
    </row>
    <row r="155" spans="1:2" s="141" customFormat="1" ht="20.100000000000001" customHeight="1">
      <c r="A155" s="181" t="s">
        <v>1077</v>
      </c>
      <c r="B155" s="162" t="s">
        <v>370</v>
      </c>
    </row>
    <row r="156" spans="1:2" s="141" customFormat="1" ht="20.100000000000001" customHeight="1">
      <c r="A156" s="181" t="s">
        <v>626</v>
      </c>
      <c r="B156" s="162" t="s">
        <v>1217</v>
      </c>
    </row>
    <row r="157" spans="1:2" ht="20.100000000000001" customHeight="1">
      <c r="A157" s="181" t="s">
        <v>571</v>
      </c>
      <c r="B157" s="158" t="s">
        <v>773</v>
      </c>
    </row>
    <row r="158" spans="1:2" ht="20.100000000000001" customHeight="1">
      <c r="A158" s="181" t="s">
        <v>764</v>
      </c>
      <c r="B158" s="155" t="s">
        <v>765</v>
      </c>
    </row>
    <row r="159" spans="1:2" ht="20.100000000000001" customHeight="1">
      <c r="A159" s="181" t="s">
        <v>185</v>
      </c>
      <c r="B159" s="155" t="s">
        <v>771</v>
      </c>
    </row>
    <row r="160" spans="1:2" ht="20.100000000000001" customHeight="1">
      <c r="A160" s="181" t="s">
        <v>664</v>
      </c>
      <c r="B160" s="158" t="s">
        <v>775</v>
      </c>
    </row>
    <row r="161" spans="1:2" ht="20.100000000000001" customHeight="1">
      <c r="A161" s="181" t="s">
        <v>186</v>
      </c>
      <c r="B161" s="155" t="s">
        <v>767</v>
      </c>
    </row>
    <row r="162" spans="1:2" ht="20.100000000000001" customHeight="1">
      <c r="A162" s="182" t="s">
        <v>196</v>
      </c>
      <c r="B162" s="156" t="s">
        <v>768</v>
      </c>
    </row>
    <row r="163" spans="1:2" s="140" customFormat="1" ht="20.100000000000001" customHeight="1">
      <c r="A163" s="1070" t="s">
        <v>1186</v>
      </c>
      <c r="B163" s="1070"/>
    </row>
    <row r="164" spans="1:2" ht="30" customHeight="1" thickBot="1">
      <c r="A164" s="1065" t="s">
        <v>1197</v>
      </c>
      <c r="B164" s="1066"/>
    </row>
    <row r="165" spans="1:2" ht="84.95" customHeight="1">
      <c r="A165" s="1072" t="s">
        <v>797</v>
      </c>
      <c r="B165" s="1072"/>
    </row>
    <row r="166" spans="1:2" ht="24.95" customHeight="1">
      <c r="A166" s="365" t="s">
        <v>810</v>
      </c>
      <c r="B166" s="366" t="s">
        <v>736</v>
      </c>
    </row>
    <row r="167" spans="1:2" ht="20.100000000000001" customHeight="1">
      <c r="A167" s="181" t="s">
        <v>1208</v>
      </c>
      <c r="B167" s="158" t="s">
        <v>1212</v>
      </c>
    </row>
    <row r="168" spans="1:2" ht="20.100000000000001" customHeight="1">
      <c r="A168" s="181" t="s">
        <v>561</v>
      </c>
      <c r="B168" s="162" t="s">
        <v>617</v>
      </c>
    </row>
    <row r="169" spans="1:2" ht="20.100000000000001" customHeight="1">
      <c r="A169" s="181" t="s">
        <v>147</v>
      </c>
      <c r="B169" s="162" t="s">
        <v>17</v>
      </c>
    </row>
    <row r="170" spans="1:2" ht="20.100000000000001" customHeight="1">
      <c r="A170" s="183" t="s">
        <v>195</v>
      </c>
      <c r="B170" s="155" t="s">
        <v>1204</v>
      </c>
    </row>
    <row r="171" spans="1:2" ht="20.100000000000001" customHeight="1">
      <c r="A171" s="181" t="s">
        <v>274</v>
      </c>
      <c r="B171" s="155" t="s">
        <v>1205</v>
      </c>
    </row>
    <row r="172" spans="1:2" ht="20.100000000000001" customHeight="1">
      <c r="A172" s="181" t="s">
        <v>273</v>
      </c>
      <c r="B172" s="162" t="s">
        <v>424</v>
      </c>
    </row>
    <row r="173" spans="1:2" ht="34.5">
      <c r="A173" s="181" t="s">
        <v>391</v>
      </c>
      <c r="B173" s="163" t="s">
        <v>606</v>
      </c>
    </row>
    <row r="174" spans="1:2" s="634" customFormat="1" ht="20.100000000000001" customHeight="1">
      <c r="A174" s="181" t="s">
        <v>148</v>
      </c>
      <c r="B174" s="162" t="s">
        <v>67</v>
      </c>
    </row>
    <row r="175" spans="1:2" s="634" customFormat="1" ht="20.100000000000001" customHeight="1">
      <c r="A175" s="184" t="s">
        <v>627</v>
      </c>
      <c r="B175" s="632" t="s">
        <v>1198</v>
      </c>
    </row>
    <row r="176" spans="1:2" s="634" customFormat="1" ht="20.100000000000001" customHeight="1">
      <c r="A176" s="181" t="s">
        <v>1219</v>
      </c>
      <c r="B176" s="162" t="s">
        <v>425</v>
      </c>
    </row>
    <row r="177" spans="1:2" s="634" customFormat="1" ht="20.100000000000001" customHeight="1">
      <c r="A177" s="181" t="s">
        <v>294</v>
      </c>
      <c r="B177" s="163" t="s">
        <v>1220</v>
      </c>
    </row>
    <row r="178" spans="1:2" s="634" customFormat="1" ht="20.100000000000001" customHeight="1">
      <c r="A178" s="184" t="s">
        <v>1210</v>
      </c>
      <c r="B178" s="162" t="s">
        <v>370</v>
      </c>
    </row>
    <row r="179" spans="1:2" s="141" customFormat="1" ht="20.100000000000001" customHeight="1">
      <c r="A179" s="181" t="s">
        <v>1077</v>
      </c>
      <c r="B179" s="162" t="s">
        <v>370</v>
      </c>
    </row>
    <row r="180" spans="1:2" ht="20.100000000000001" customHeight="1">
      <c r="A180" s="181" t="s">
        <v>626</v>
      </c>
      <c r="B180" s="162" t="s">
        <v>1217</v>
      </c>
    </row>
    <row r="181" spans="1:2" ht="20.100000000000001" customHeight="1">
      <c r="A181" s="181" t="s">
        <v>571</v>
      </c>
      <c r="B181" s="162" t="s">
        <v>773</v>
      </c>
    </row>
    <row r="182" spans="1:2" ht="20.100000000000001" customHeight="1">
      <c r="A182" s="181" t="s">
        <v>764</v>
      </c>
      <c r="B182" s="161" t="s">
        <v>765</v>
      </c>
    </row>
    <row r="183" spans="1:2" ht="20.100000000000001" customHeight="1">
      <c r="A183" s="181" t="s">
        <v>185</v>
      </c>
      <c r="B183" s="161" t="s">
        <v>771</v>
      </c>
    </row>
    <row r="184" spans="1:2" ht="20.100000000000001" customHeight="1">
      <c r="A184" s="181" t="s">
        <v>664</v>
      </c>
      <c r="B184" s="162" t="s">
        <v>775</v>
      </c>
    </row>
    <row r="185" spans="1:2" ht="20.100000000000001" customHeight="1">
      <c r="A185" s="181" t="s">
        <v>186</v>
      </c>
      <c r="B185" s="161" t="s">
        <v>767</v>
      </c>
    </row>
    <row r="186" spans="1:2" ht="20.100000000000001" customHeight="1">
      <c r="A186" s="182" t="s">
        <v>196</v>
      </c>
      <c r="B186" s="164" t="s">
        <v>768</v>
      </c>
    </row>
    <row r="187" spans="1:2" ht="20.100000000000001" customHeight="1">
      <c r="A187" s="1070" t="s">
        <v>1186</v>
      </c>
      <c r="B187" s="1070"/>
    </row>
    <row r="188" spans="1:2" s="140" customFormat="1" ht="30" customHeight="1" thickBot="1">
      <c r="A188" s="1081" t="s">
        <v>808</v>
      </c>
      <c r="B188" s="1082"/>
    </row>
    <row r="189" spans="1:2" s="140" customFormat="1" ht="84.95" customHeight="1">
      <c r="A189" s="1072" t="s">
        <v>796</v>
      </c>
      <c r="B189" s="1072"/>
    </row>
    <row r="190" spans="1:2" s="140" customFormat="1" ht="24.95" customHeight="1">
      <c r="A190" s="365" t="s">
        <v>810</v>
      </c>
      <c r="B190" s="366" t="s">
        <v>736</v>
      </c>
    </row>
    <row r="191" spans="1:2" s="140" customFormat="1" ht="20.100000000000001" customHeight="1">
      <c r="A191" s="181" t="s">
        <v>1208</v>
      </c>
      <c r="B191" s="158" t="s">
        <v>1212</v>
      </c>
    </row>
    <row r="192" spans="1:2" s="140" customFormat="1" ht="20.100000000000001" customHeight="1">
      <c r="A192" s="181" t="s">
        <v>393</v>
      </c>
      <c r="B192" s="165" t="s">
        <v>427</v>
      </c>
    </row>
    <row r="193" spans="1:2" s="140" customFormat="1" ht="20.100000000000001" customHeight="1">
      <c r="A193" s="181" t="s">
        <v>195</v>
      </c>
      <c r="B193" s="155" t="s">
        <v>1204</v>
      </c>
    </row>
    <row r="194" spans="1:2" s="140" customFormat="1" ht="20.100000000000001" customHeight="1">
      <c r="A194" s="181" t="s">
        <v>274</v>
      </c>
      <c r="B194" s="155" t="s">
        <v>1205</v>
      </c>
    </row>
    <row r="195" spans="1:2" s="140" customFormat="1" ht="20.100000000000001" customHeight="1">
      <c r="A195" s="181" t="s">
        <v>273</v>
      </c>
      <c r="B195" s="162" t="s">
        <v>809</v>
      </c>
    </row>
    <row r="196" spans="1:2" s="140" customFormat="1" ht="39.950000000000003" customHeight="1">
      <c r="A196" s="181" t="s">
        <v>391</v>
      </c>
      <c r="B196" s="161" t="s">
        <v>606</v>
      </c>
    </row>
    <row r="197" spans="1:2" s="140" customFormat="1" ht="20.100000000000001" customHeight="1">
      <c r="A197" s="181" t="s">
        <v>367</v>
      </c>
      <c r="B197" s="162" t="s">
        <v>372</v>
      </c>
    </row>
    <row r="198" spans="1:2" s="140" customFormat="1" ht="20.100000000000001" customHeight="1">
      <c r="A198" s="181" t="s">
        <v>571</v>
      </c>
      <c r="B198" s="162" t="s">
        <v>773</v>
      </c>
    </row>
    <row r="199" spans="1:2" s="140" customFormat="1" ht="20.100000000000001" customHeight="1">
      <c r="A199" s="181" t="s">
        <v>764</v>
      </c>
      <c r="B199" s="161" t="s">
        <v>765</v>
      </c>
    </row>
    <row r="200" spans="1:2" s="140" customFormat="1" ht="20.100000000000001" customHeight="1">
      <c r="A200" s="181" t="s">
        <v>185</v>
      </c>
      <c r="B200" s="161" t="s">
        <v>771</v>
      </c>
    </row>
    <row r="201" spans="1:2" s="140" customFormat="1" ht="20.100000000000001" customHeight="1">
      <c r="A201" s="181" t="s">
        <v>664</v>
      </c>
      <c r="B201" s="162" t="s">
        <v>775</v>
      </c>
    </row>
    <row r="202" spans="1:2" s="140" customFormat="1" ht="20.100000000000001" customHeight="1">
      <c r="A202" s="181" t="s">
        <v>186</v>
      </c>
      <c r="B202" s="161" t="s">
        <v>767</v>
      </c>
    </row>
    <row r="203" spans="1:2" s="140" customFormat="1" ht="20.100000000000001" customHeight="1">
      <c r="A203" s="182" t="s">
        <v>196</v>
      </c>
      <c r="B203" s="164" t="s">
        <v>768</v>
      </c>
    </row>
    <row r="204" spans="1:2" s="144" customFormat="1" ht="20.100000000000001" customHeight="1">
      <c r="A204" s="1070" t="s">
        <v>1186</v>
      </c>
      <c r="B204" s="1070"/>
    </row>
    <row r="205" spans="1:2" s="166" customFormat="1" ht="30" customHeight="1" thickBot="1">
      <c r="A205" s="1065" t="s">
        <v>1199</v>
      </c>
      <c r="B205" s="1066"/>
    </row>
    <row r="206" spans="1:2" s="140" customFormat="1" ht="80.25" customHeight="1">
      <c r="A206" s="1079" t="s">
        <v>631</v>
      </c>
      <c r="B206" s="1079"/>
    </row>
    <row r="207" spans="1:2" s="140" customFormat="1" ht="24.95" customHeight="1">
      <c r="A207" s="365" t="s">
        <v>810</v>
      </c>
      <c r="B207" s="366" t="s">
        <v>736</v>
      </c>
    </row>
    <row r="208" spans="1:2" s="140" customFormat="1" ht="20.100000000000001" customHeight="1">
      <c r="A208" s="181" t="s">
        <v>1208</v>
      </c>
      <c r="B208" s="158" t="s">
        <v>1212</v>
      </c>
    </row>
    <row r="209" spans="1:2" s="140" customFormat="1" ht="20.100000000000001" customHeight="1">
      <c r="A209" s="181" t="s">
        <v>393</v>
      </c>
      <c r="B209" s="165" t="s">
        <v>566</v>
      </c>
    </row>
    <row r="210" spans="1:2" s="140" customFormat="1" ht="20.100000000000001" customHeight="1">
      <c r="A210" s="181" t="s">
        <v>195</v>
      </c>
      <c r="B210" s="155" t="s">
        <v>1204</v>
      </c>
    </row>
    <row r="211" spans="1:2" s="140" customFormat="1" ht="20.100000000000001" customHeight="1">
      <c r="A211" s="181" t="s">
        <v>273</v>
      </c>
      <c r="B211" s="161" t="s">
        <v>770</v>
      </c>
    </row>
    <row r="212" spans="1:2" s="140" customFormat="1" ht="20.100000000000001" customHeight="1">
      <c r="A212" s="181" t="s">
        <v>563</v>
      </c>
      <c r="B212" s="165" t="s">
        <v>567</v>
      </c>
    </row>
    <row r="213" spans="1:2" s="140" customFormat="1" ht="20.100000000000001" customHeight="1">
      <c r="A213" s="181" t="s">
        <v>564</v>
      </c>
      <c r="B213" s="165" t="s">
        <v>632</v>
      </c>
    </row>
    <row r="214" spans="1:2" s="140" customFormat="1" ht="20.100000000000001" customHeight="1">
      <c r="A214" s="181" t="s">
        <v>571</v>
      </c>
      <c r="B214" s="162" t="s">
        <v>773</v>
      </c>
    </row>
    <row r="215" spans="1:2" s="140" customFormat="1" ht="20.100000000000001" customHeight="1">
      <c r="A215" s="181" t="s">
        <v>779</v>
      </c>
      <c r="B215" s="161" t="s">
        <v>765</v>
      </c>
    </row>
    <row r="216" spans="1:2" s="140" customFormat="1" ht="20.100000000000001" customHeight="1">
      <c r="A216" s="181" t="s">
        <v>185</v>
      </c>
      <c r="B216" s="161" t="s">
        <v>771</v>
      </c>
    </row>
    <row r="217" spans="1:2" s="140" customFormat="1" ht="20.100000000000001" customHeight="1">
      <c r="A217" s="181" t="s">
        <v>543</v>
      </c>
      <c r="B217" s="162" t="s">
        <v>775</v>
      </c>
    </row>
    <row r="218" spans="1:2" s="140" customFormat="1" ht="20.100000000000001" customHeight="1">
      <c r="A218" s="181" t="s">
        <v>186</v>
      </c>
      <c r="B218" s="161" t="s">
        <v>767</v>
      </c>
    </row>
    <row r="219" spans="1:2" s="140" customFormat="1" ht="20.100000000000001" customHeight="1">
      <c r="A219" s="182" t="s">
        <v>196</v>
      </c>
      <c r="B219" s="164" t="s">
        <v>768</v>
      </c>
    </row>
    <row r="220" spans="1:2" s="140" customFormat="1" ht="20.100000000000001" customHeight="1">
      <c r="A220" s="1070" t="s">
        <v>1189</v>
      </c>
      <c r="B220" s="1070"/>
    </row>
    <row r="221" spans="1:2" s="140" customFormat="1" ht="30" customHeight="1" thickBot="1">
      <c r="A221" s="1065" t="s">
        <v>1200</v>
      </c>
      <c r="B221" s="1066"/>
    </row>
    <row r="222" spans="1:2" s="140" customFormat="1" ht="35.1" customHeight="1">
      <c r="A222" s="1080" t="s">
        <v>633</v>
      </c>
      <c r="B222" s="1080"/>
    </row>
    <row r="223" spans="1:2" s="140" customFormat="1" ht="24.95" customHeight="1">
      <c r="A223" s="365" t="s">
        <v>810</v>
      </c>
      <c r="B223" s="366" t="s">
        <v>736</v>
      </c>
    </row>
    <row r="224" spans="1:2" s="140" customFormat="1" ht="20.100000000000001" customHeight="1">
      <c r="A224" s="179" t="s">
        <v>1208</v>
      </c>
      <c r="B224" s="158" t="s">
        <v>1212</v>
      </c>
    </row>
    <row r="225" spans="1:2" s="140" customFormat="1" ht="20.100000000000001" customHeight="1">
      <c r="A225" s="179" t="s">
        <v>780</v>
      </c>
      <c r="B225" s="149" t="s">
        <v>454</v>
      </c>
    </row>
    <row r="226" spans="1:2" s="140" customFormat="1" ht="35.1" customHeight="1">
      <c r="A226" s="179" t="s">
        <v>1221</v>
      </c>
      <c r="B226" s="151" t="s">
        <v>1395</v>
      </c>
    </row>
    <row r="227" spans="1:2" s="140" customFormat="1" ht="35.1" customHeight="1">
      <c r="A227" s="179" t="s">
        <v>444</v>
      </c>
      <c r="B227" s="151" t="s">
        <v>1206</v>
      </c>
    </row>
    <row r="228" spans="1:2" s="140" customFormat="1" ht="20.100000000000001" customHeight="1">
      <c r="A228" s="179" t="s">
        <v>272</v>
      </c>
      <c r="B228" s="158" t="s">
        <v>428</v>
      </c>
    </row>
    <row r="229" spans="1:2" s="140" customFormat="1" ht="35.1" customHeight="1">
      <c r="A229" s="179" t="s">
        <v>273</v>
      </c>
      <c r="B229" s="155" t="s">
        <v>605</v>
      </c>
    </row>
    <row r="230" spans="1:2" s="140" customFormat="1" ht="35.1" customHeight="1">
      <c r="A230" s="179" t="s">
        <v>391</v>
      </c>
      <c r="B230" s="155" t="s">
        <v>606</v>
      </c>
    </row>
    <row r="231" spans="1:2" s="140" customFormat="1" ht="20.100000000000001" customHeight="1">
      <c r="A231" s="179" t="s">
        <v>392</v>
      </c>
      <c r="B231" s="149" t="s">
        <v>449</v>
      </c>
    </row>
    <row r="232" spans="1:2" s="140" customFormat="1" ht="35.1" customHeight="1">
      <c r="A232" s="179" t="s">
        <v>445</v>
      </c>
      <c r="B232" s="151" t="s">
        <v>1207</v>
      </c>
    </row>
    <row r="233" spans="1:2" s="140" customFormat="1" ht="35.1" customHeight="1">
      <c r="A233" s="640" t="s">
        <v>671</v>
      </c>
      <c r="B233" s="639" t="s">
        <v>1222</v>
      </c>
    </row>
    <row r="234" spans="1:2" s="140" customFormat="1" ht="20.100000000000001" customHeight="1">
      <c r="A234" s="641" t="s">
        <v>1223</v>
      </c>
      <c r="B234" s="639" t="s">
        <v>1224</v>
      </c>
    </row>
    <row r="235" spans="1:2" s="140" customFormat="1" ht="20.100000000000001" customHeight="1">
      <c r="A235" s="641" t="s">
        <v>389</v>
      </c>
      <c r="B235" s="639" t="s">
        <v>1225</v>
      </c>
    </row>
    <row r="236" spans="1:2" s="140" customFormat="1" ht="20.100000000000001" customHeight="1">
      <c r="A236" s="181" t="s">
        <v>664</v>
      </c>
      <c r="B236" s="158" t="s">
        <v>544</v>
      </c>
    </row>
    <row r="237" spans="1:2" s="140" customFormat="1" ht="20.100000000000001" customHeight="1">
      <c r="A237" s="180" t="s">
        <v>634</v>
      </c>
      <c r="B237" s="150" t="s">
        <v>450</v>
      </c>
    </row>
    <row r="238" spans="1:2" s="140" customFormat="1" ht="20.100000000000001" customHeight="1">
      <c r="A238" s="775"/>
      <c r="B238" s="776"/>
    </row>
    <row r="239" spans="1:2" s="140" customFormat="1" ht="35.1" customHeight="1" thickBot="1">
      <c r="A239" s="1065" t="s">
        <v>1273</v>
      </c>
      <c r="B239" s="1066"/>
    </row>
    <row r="240" spans="1:2" s="140" customFormat="1" ht="35.1" customHeight="1">
      <c r="A240" s="776" t="s">
        <v>1274</v>
      </c>
      <c r="B240" s="776"/>
    </row>
    <row r="241" spans="1:2" s="140" customFormat="1" ht="35.1" customHeight="1">
      <c r="A241" s="777" t="s">
        <v>810</v>
      </c>
      <c r="B241" s="778" t="s">
        <v>736</v>
      </c>
    </row>
    <row r="242" spans="1:2" s="140" customFormat="1" ht="20.100000000000001" customHeight="1">
      <c r="A242" s="779" t="s">
        <v>1275</v>
      </c>
      <c r="B242" s="780" t="s">
        <v>1276</v>
      </c>
    </row>
    <row r="243" spans="1:2" s="140" customFormat="1" ht="20.100000000000001" customHeight="1">
      <c r="A243" s="779" t="s">
        <v>1233</v>
      </c>
      <c r="B243" s="781" t="s">
        <v>1277</v>
      </c>
    </row>
    <row r="244" spans="1:2" s="140" customFormat="1" ht="20.100000000000001" customHeight="1">
      <c r="A244" s="779" t="s">
        <v>1278</v>
      </c>
      <c r="B244" s="781" t="s">
        <v>1279</v>
      </c>
    </row>
    <row r="245" spans="1:2" s="140" customFormat="1" ht="20.100000000000001" customHeight="1">
      <c r="A245" s="779" t="s">
        <v>195</v>
      </c>
      <c r="B245" s="782" t="s">
        <v>1280</v>
      </c>
    </row>
    <row r="246" spans="1:2" s="140" customFormat="1" ht="20.100000000000001" customHeight="1">
      <c r="A246" s="779" t="s">
        <v>274</v>
      </c>
      <c r="B246" s="782" t="s">
        <v>1280</v>
      </c>
    </row>
    <row r="247" spans="1:2" s="140" customFormat="1" ht="20.100000000000001" customHeight="1">
      <c r="A247" s="779" t="s">
        <v>272</v>
      </c>
      <c r="B247" s="780" t="s">
        <v>428</v>
      </c>
    </row>
    <row r="248" spans="1:2" s="140" customFormat="1" ht="34.5">
      <c r="A248" s="779" t="s">
        <v>273</v>
      </c>
      <c r="B248" s="782" t="s">
        <v>605</v>
      </c>
    </row>
    <row r="249" spans="1:2" s="140" customFormat="1" ht="20.100000000000001" customHeight="1">
      <c r="A249" s="779" t="s">
        <v>1235</v>
      </c>
      <c r="B249" s="780" t="s">
        <v>1281</v>
      </c>
    </row>
    <row r="250" spans="1:2" s="140" customFormat="1" ht="34.5">
      <c r="A250" s="783" t="s">
        <v>1282</v>
      </c>
      <c r="B250" s="781" t="s">
        <v>1283</v>
      </c>
    </row>
    <row r="251" spans="1:2" s="140" customFormat="1" ht="20.100000000000001" customHeight="1">
      <c r="A251" s="779" t="s">
        <v>389</v>
      </c>
      <c r="B251" s="781" t="s">
        <v>1284</v>
      </c>
    </row>
    <row r="252" spans="1:2" s="140" customFormat="1" ht="20.100000000000001" customHeight="1">
      <c r="A252" s="779" t="s">
        <v>543</v>
      </c>
      <c r="B252" s="780" t="s">
        <v>544</v>
      </c>
    </row>
    <row r="253" spans="1:2" s="140" customFormat="1" ht="20.100000000000001" customHeight="1">
      <c r="A253" s="784" t="s">
        <v>634</v>
      </c>
      <c r="B253" s="785" t="s">
        <v>450</v>
      </c>
    </row>
    <row r="254" spans="1:2" s="140" customFormat="1" ht="20.100000000000001" customHeight="1">
      <c r="A254" s="775"/>
      <c r="B254" s="776"/>
    </row>
    <row r="255" spans="1:2" s="166" customFormat="1" ht="30" customHeight="1" thickBot="1">
      <c r="A255" s="1065" t="s">
        <v>1298</v>
      </c>
      <c r="B255" s="1066"/>
    </row>
    <row r="256" spans="1:2" s="140" customFormat="1" ht="35.1" customHeight="1">
      <c r="A256" s="1068" t="s">
        <v>1201</v>
      </c>
      <c r="B256" s="1068"/>
    </row>
    <row r="257" spans="1:2" s="140" customFormat="1" ht="24.95" customHeight="1">
      <c r="A257" s="365" t="s">
        <v>810</v>
      </c>
      <c r="B257" s="366" t="s">
        <v>736</v>
      </c>
    </row>
    <row r="258" spans="1:2" s="140" customFormat="1" ht="20.100000000000001" customHeight="1">
      <c r="A258" s="185" t="s">
        <v>1208</v>
      </c>
      <c r="B258" s="158" t="s">
        <v>1212</v>
      </c>
    </row>
    <row r="259" spans="1:2" s="140" customFormat="1" ht="20.100000000000001" customHeight="1">
      <c r="A259" s="185" t="s">
        <v>561</v>
      </c>
      <c r="B259" s="167" t="s">
        <v>588</v>
      </c>
    </row>
    <row r="260" spans="1:2" s="140" customFormat="1" ht="20.100000000000001" customHeight="1">
      <c r="A260" s="185" t="s">
        <v>642</v>
      </c>
      <c r="B260" s="167" t="s">
        <v>35</v>
      </c>
    </row>
    <row r="261" spans="1:2" s="140" customFormat="1" ht="20.100000000000001" customHeight="1">
      <c r="A261" s="185" t="s">
        <v>568</v>
      </c>
      <c r="B261" s="167" t="s">
        <v>684</v>
      </c>
    </row>
    <row r="262" spans="1:2" s="140" customFormat="1" ht="20.100000000000001" customHeight="1">
      <c r="A262" s="185" t="s">
        <v>274</v>
      </c>
      <c r="B262" s="155" t="s">
        <v>1205</v>
      </c>
    </row>
    <row r="263" spans="1:2" s="140" customFormat="1" ht="20.100000000000001" customHeight="1">
      <c r="A263" s="185" t="s">
        <v>272</v>
      </c>
      <c r="B263" s="167" t="s">
        <v>609</v>
      </c>
    </row>
    <row r="264" spans="1:2" s="140" customFormat="1" ht="39.950000000000003" customHeight="1">
      <c r="A264" s="185" t="s">
        <v>273</v>
      </c>
      <c r="B264" s="168" t="s">
        <v>610</v>
      </c>
    </row>
    <row r="265" spans="1:2" s="140" customFormat="1" ht="20.100000000000001" customHeight="1">
      <c r="A265" s="185" t="s">
        <v>379</v>
      </c>
      <c r="B265" s="167" t="s">
        <v>426</v>
      </c>
    </row>
    <row r="266" spans="1:2" s="140" customFormat="1" ht="20.100000000000001" customHeight="1">
      <c r="A266" s="185" t="s">
        <v>783</v>
      </c>
      <c r="B266" s="167" t="s">
        <v>784</v>
      </c>
    </row>
    <row r="267" spans="1:2" s="140" customFormat="1" ht="20.100000000000001" customHeight="1">
      <c r="A267" s="185" t="s">
        <v>764</v>
      </c>
      <c r="B267" s="168" t="s">
        <v>785</v>
      </c>
    </row>
    <row r="268" spans="1:2" s="140" customFormat="1" ht="20.100000000000001" customHeight="1">
      <c r="A268" s="185" t="s">
        <v>635</v>
      </c>
      <c r="B268" s="168" t="s">
        <v>786</v>
      </c>
    </row>
    <row r="269" spans="1:2" s="140" customFormat="1" ht="20.100000000000001" customHeight="1">
      <c r="A269" s="181" t="s">
        <v>664</v>
      </c>
      <c r="B269" s="167" t="s">
        <v>545</v>
      </c>
    </row>
    <row r="270" spans="1:2" s="140" customFormat="1" ht="20.100000000000001" customHeight="1">
      <c r="A270" s="185" t="s">
        <v>380</v>
      </c>
      <c r="B270" s="168" t="s">
        <v>787</v>
      </c>
    </row>
    <row r="271" spans="1:2" s="140" customFormat="1" ht="20.100000000000001" customHeight="1">
      <c r="A271" s="185" t="s">
        <v>196</v>
      </c>
      <c r="B271" s="168" t="s">
        <v>788</v>
      </c>
    </row>
    <row r="272" spans="1:2" s="140" customFormat="1" ht="20.100000000000001" customHeight="1">
      <c r="A272" s="180" t="s">
        <v>586</v>
      </c>
      <c r="B272" s="169" t="s">
        <v>789</v>
      </c>
    </row>
    <row r="273" spans="1:2" s="140" customFormat="1" ht="20.100000000000001" customHeight="1">
      <c r="A273" s="142"/>
      <c r="B273" s="139"/>
    </row>
    <row r="274" spans="1:2" s="140" customFormat="1" ht="30" customHeight="1" thickBot="1">
      <c r="A274" s="1065" t="s">
        <v>1299</v>
      </c>
      <c r="B274" s="1066"/>
    </row>
    <row r="275" spans="1:2" s="140" customFormat="1" ht="35.1" customHeight="1">
      <c r="A275" s="1069" t="s">
        <v>636</v>
      </c>
      <c r="B275" s="1068"/>
    </row>
    <row r="276" spans="1:2" ht="24.95" customHeight="1">
      <c r="A276" s="365" t="s">
        <v>749</v>
      </c>
      <c r="B276" s="366" t="s">
        <v>736</v>
      </c>
    </row>
    <row r="277" spans="1:2" ht="40.5" customHeight="1">
      <c r="A277" s="185" t="s">
        <v>807</v>
      </c>
      <c r="B277" s="168" t="s">
        <v>806</v>
      </c>
    </row>
    <row r="278" spans="1:2" ht="20.100000000000001" customHeight="1">
      <c r="A278" s="185" t="s">
        <v>673</v>
      </c>
      <c r="B278" s="167" t="s">
        <v>804</v>
      </c>
    </row>
    <row r="279" spans="1:2" ht="20.100000000000001" customHeight="1">
      <c r="A279" s="185" t="s">
        <v>549</v>
      </c>
      <c r="B279" s="167" t="s">
        <v>805</v>
      </c>
    </row>
    <row r="280" spans="1:2" ht="20.100000000000001" customHeight="1">
      <c r="A280" s="185" t="s">
        <v>185</v>
      </c>
      <c r="B280" s="167" t="s">
        <v>1369</v>
      </c>
    </row>
    <row r="281" spans="1:2" s="141" customFormat="1" ht="20.100000000000001" customHeight="1">
      <c r="A281" s="180" t="s">
        <v>637</v>
      </c>
      <c r="B281" s="172" t="s">
        <v>803</v>
      </c>
    </row>
    <row r="282" spans="1:2" ht="20.100000000000001" customHeight="1">
      <c r="A282" s="1071" t="s">
        <v>1188</v>
      </c>
      <c r="B282" s="1071"/>
    </row>
    <row r="283" spans="1:2" ht="30" customHeight="1" thickBot="1">
      <c r="A283" s="1065" t="s">
        <v>1300</v>
      </c>
      <c r="B283" s="1066"/>
    </row>
    <row r="284" spans="1:2" ht="35.1" customHeight="1">
      <c r="A284" s="1064" t="s">
        <v>686</v>
      </c>
      <c r="B284" s="1064"/>
    </row>
    <row r="285" spans="1:2" ht="24.95" customHeight="1">
      <c r="A285" s="365" t="s">
        <v>810</v>
      </c>
      <c r="B285" s="366" t="s">
        <v>736</v>
      </c>
    </row>
    <row r="286" spans="1:2" ht="20.100000000000001" customHeight="1">
      <c r="A286" s="185" t="s">
        <v>1202</v>
      </c>
      <c r="B286" s="167" t="s">
        <v>790</v>
      </c>
    </row>
    <row r="287" spans="1:2" ht="20.100000000000001" customHeight="1">
      <c r="A287" s="185" t="s">
        <v>687</v>
      </c>
      <c r="B287" s="167" t="s">
        <v>688</v>
      </c>
    </row>
    <row r="288" spans="1:2" ht="20.100000000000001" customHeight="1">
      <c r="A288" s="185" t="s">
        <v>563</v>
      </c>
      <c r="B288" s="167" t="s">
        <v>689</v>
      </c>
    </row>
    <row r="289" spans="1:2" ht="20.100000000000001" customHeight="1">
      <c r="A289" s="185" t="s">
        <v>573</v>
      </c>
      <c r="B289" s="167" t="s">
        <v>690</v>
      </c>
    </row>
    <row r="290" spans="1:2" ht="20.100000000000001" customHeight="1">
      <c r="A290" s="185" t="s">
        <v>663</v>
      </c>
      <c r="B290" s="170" t="s">
        <v>691</v>
      </c>
    </row>
    <row r="291" spans="1:2" ht="20.100000000000001" customHeight="1">
      <c r="A291" s="180" t="s">
        <v>574</v>
      </c>
      <c r="B291" s="171" t="s">
        <v>1203</v>
      </c>
    </row>
    <row r="292" spans="1:2" ht="20.100000000000001" customHeight="1"/>
    <row r="293" spans="1:2" ht="20.100000000000001" customHeight="1"/>
  </sheetData>
  <mergeCells count="45">
    <mergeCell ref="A141:B141"/>
    <mergeCell ref="A26:B26"/>
    <mergeCell ref="A49:B49"/>
    <mergeCell ref="A50:B50"/>
    <mergeCell ref="A51:B51"/>
    <mergeCell ref="A52:B52"/>
    <mergeCell ref="A76:B76"/>
    <mergeCell ref="A75:B75"/>
    <mergeCell ref="A95:B95"/>
    <mergeCell ref="A94:B94"/>
    <mergeCell ref="A93:B93"/>
    <mergeCell ref="A74:B74"/>
    <mergeCell ref="A112:B112"/>
    <mergeCell ref="A1:B1"/>
    <mergeCell ref="A4:B4"/>
    <mergeCell ref="A33:B33"/>
    <mergeCell ref="A32:B32"/>
    <mergeCell ref="A255:B255"/>
    <mergeCell ref="A205:B205"/>
    <mergeCell ref="A206:B206"/>
    <mergeCell ref="A221:B221"/>
    <mergeCell ref="A222:B222"/>
    <mergeCell ref="A188:B188"/>
    <mergeCell ref="A189:B189"/>
    <mergeCell ref="A2:B2"/>
    <mergeCell ref="A3:B3"/>
    <mergeCell ref="A9:B9"/>
    <mergeCell ref="A53:B53"/>
    <mergeCell ref="A164:B164"/>
    <mergeCell ref="A284:B284"/>
    <mergeCell ref="A140:B140"/>
    <mergeCell ref="A113:B113"/>
    <mergeCell ref="A114:B114"/>
    <mergeCell ref="A256:B256"/>
    <mergeCell ref="A275:B275"/>
    <mergeCell ref="A274:B274"/>
    <mergeCell ref="A204:B204"/>
    <mergeCell ref="A187:B187"/>
    <mergeCell ref="A163:B163"/>
    <mergeCell ref="A139:B139"/>
    <mergeCell ref="A220:B220"/>
    <mergeCell ref="A282:B282"/>
    <mergeCell ref="A283:B283"/>
    <mergeCell ref="A165:B165"/>
    <mergeCell ref="A239:B239"/>
  </mergeCells>
  <hyperlinks>
    <hyperlink ref="A50" location="'Auth Agent Contact Information'!A1" display="Auth. Agent Contact Information" xr:uid="{00000000-0004-0000-0100-000000000000}"/>
    <hyperlink ref="A32" location="Facesheet!A1" display="Grant Subaward Face Sheet" xr:uid="{00000000-0004-0000-0100-000001000000}"/>
    <hyperlink ref="A113" location="Equipment!A1" display="Equipment" xr:uid="{00000000-0004-0000-0100-000002000000}"/>
    <hyperlink ref="B118" r:id="rId1" tooltip="FEMA's Authorized Equipment List" display="https://www.fema.gov/authorized-equipment-list" xr:uid="{00000000-0004-0000-0100-000003000000}"/>
    <hyperlink ref="B150" r:id="rId2" tooltip="CSTI Tracking Number Request Form" display="Enter the Feedback Number for the Training activity.  If you do not know this number, contact CSTI and submit the form from the following link: CSTI Tracking Number Request Form" xr:uid="{00000000-0004-0000-0100-000004000000}"/>
    <hyperlink ref="A52:B52" location="'Project Ledger'!A1" tooltip="Project Ledger Worksheet" display="Section 4:  PROJECT LEDGER" xr:uid="{00000000-0004-0000-0100-000005000000}"/>
    <hyperlink ref="A75:B75" location="Planning!A1" tooltip="Planning Ledger Worksheet" display="Section 5:  PLANNING" xr:uid="{00000000-0004-0000-0100-000006000000}"/>
    <hyperlink ref="A94:B94" location="Organization!A1" tooltip="Organization Ledger Worksheet" display="Section 6:  ORGANIZATION" xr:uid="{00000000-0004-0000-0100-000007000000}"/>
    <hyperlink ref="A140:B140" location="Training!A1" tooltip="Training Ledger Worksheet" display="Section 8:  TRAINING" xr:uid="{00000000-0004-0000-0100-000008000000}"/>
    <hyperlink ref="A205:B205" location="'Indirect Costs'!A1" tooltip="Indirect Cost Ledger Worksheet" display="Section 11:  INDIRECT COST" xr:uid="{00000000-0004-0000-0100-000009000000}"/>
    <hyperlink ref="A221:B221" location="'Consultant-Contractor'!A1" tooltip="Consultant/Contractor Ledger Worksheet" display="Section 12:  CONSULTANT / CONTRACTOR" xr:uid="{00000000-0004-0000-0100-00000A000000}"/>
    <hyperlink ref="A255:B255" location="Match!A1" tooltip="Match Ledger Worksheet" display="Section 14:  MATCH" xr:uid="{00000000-0004-0000-0100-00000B000000}"/>
    <hyperlink ref="A274:B274" location="'Auth. Agent'!A1" tooltip="Authorized Agent Worksheet" display="Section 15:  AUTHORIZED AGENT" xr:uid="{00000000-0004-0000-0100-00000C000000}"/>
    <hyperlink ref="A283:B283" location="'ICR Summary'!A1" tooltip="Indirect Cost Rate Summary Worksheet" display="Section 16:  ICR SUMMARY" xr:uid="{00000000-0004-0000-0100-00000D000000}"/>
    <hyperlink ref="A32:B32" location="Facesheet!A1" tooltip="Grant Subaward Face Sheet Worksheet" display="Section 2:   GRANT SUBAWARD FACE SHEET" xr:uid="{00000000-0004-0000-0100-00000E000000}"/>
    <hyperlink ref="A113:B113" location="Equipment!A1" tooltip="Equipment Ledger Worksheet" display="Section 7:  EQUIPMENT" xr:uid="{00000000-0004-0000-0100-00000F000000}"/>
    <hyperlink ref="A164:B164" location="Exercise!A1" tooltip="Exercise Ledger Worksheet" display="Section 9:  EXERCISE" xr:uid="{00000000-0004-0000-0100-000010000000}"/>
    <hyperlink ref="A188:B188" location="'M&amp;A'!A1" tooltip="M&amp;A Ledger Worksheet" display="Section 10:  M&amp;A" xr:uid="{00000000-0004-0000-0100-000011000000}"/>
    <hyperlink ref="B175" location="Instructions!A1" tooltip="hseep@fema.dhs.gov" display="Enter the date that the After Action Report (AAR) was e-mailed to hseep@fema.dhs.gov. " xr:uid="{00000000-0004-0000-0100-000012000000}"/>
    <hyperlink ref="A50:B50" location="Instructions!A1" tooltip="AUTHORIZED AGENT CONTACT INFORMATION Worksheet" display="Section 3:  AUTHORIZED AGENT CONTACT INFORMATION" xr:uid="{00000000-0004-0000-0100-000013000000}"/>
    <hyperlink ref="A239:B239" location="Personnel!A1" tooltip="Personnel Ledger Worksheet" display="Section 13:  PERSONNEL" xr:uid="{00000000-0004-0000-0100-000014000000}"/>
    <hyperlink ref="B55" location="'IJ &amp; State Goals'!A1" tooltip="IJ's and State Goals" display="Select the IJ from the drop-down list that best fits the project.  IJ's #1-4 represent National Priority objectives and will be automatically highlighted.  Refer to this tab for List of IJ's and State Goals." xr:uid="{00000000-0004-0000-0100-000015000000}"/>
  </hyperlinks>
  <printOptions horizontalCentered="1"/>
  <pageMargins left="0.25" right="0.25" top="0.5" bottom="0.25" header="0.25" footer="0.25"/>
  <pageSetup scale="52" fitToHeight="0" orientation="landscape" r:id="rId3"/>
  <headerFooter scaleWithDoc="0">
    <oddHeader>&amp;C&amp;"Century Gothic,Regular"CALIFORNIA GOVERNOR'S OFFICE OF EMERGENCY SERVICES (Cal OES)</oddHeader>
    <oddFooter>&amp;L&amp;"Century Gothic,Regular"HSGP FMFW v1.20.2 - 2020&amp;C&amp;"Century Gothic,Regular"&amp;P of &amp;N&amp;R&amp;"Century Gothic,Regular"&amp;A</oddFooter>
  </headerFooter>
  <rowBreaks count="12" manualBreakCount="12">
    <brk id="8" max="1" man="1"/>
    <brk id="31" max="1" man="1"/>
    <brk id="49" max="1" man="1"/>
    <brk id="74" max="1" man="1"/>
    <brk id="93" max="1" man="1"/>
    <brk id="112" max="1" man="1"/>
    <brk id="138" max="1" man="1"/>
    <brk id="162" max="1" man="1"/>
    <brk id="187" max="1" man="1"/>
    <brk id="203" max="1" man="1"/>
    <brk id="238" max="1" man="1"/>
    <brk id="272" max="1" man="1"/>
  </rowBreaks>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pageSetUpPr fitToPage="1"/>
  </sheetPr>
  <dimension ref="A1:H80"/>
  <sheetViews>
    <sheetView showGridLines="0" zoomScaleNormal="100" workbookViewId="0">
      <selection sqref="A1:E1"/>
    </sheetView>
  </sheetViews>
  <sheetFormatPr defaultRowHeight="12.75"/>
  <cols>
    <col min="1" max="1" width="7.7109375" customWidth="1"/>
    <col min="2" max="2" width="117" customWidth="1"/>
    <col min="3" max="3" width="4.5703125" customWidth="1"/>
    <col min="4" max="4" width="9" customWidth="1"/>
    <col min="5" max="5" width="126.42578125" customWidth="1"/>
  </cols>
  <sheetData>
    <row r="1" spans="1:5">
      <c r="A1" s="1101"/>
      <c r="B1" s="1101"/>
      <c r="C1" s="1101"/>
      <c r="D1" s="1101"/>
      <c r="E1" s="1101"/>
    </row>
    <row r="2" spans="1:5" ht="15.75">
      <c r="A2" s="1104" t="s">
        <v>1392</v>
      </c>
      <c r="B2" s="1105"/>
      <c r="D2" s="1107" t="s">
        <v>1394</v>
      </c>
      <c r="E2" s="1107"/>
    </row>
    <row r="3" spans="1:5" ht="16.5">
      <c r="A3" s="1018" t="s">
        <v>1390</v>
      </c>
      <c r="B3" s="1019" t="s">
        <v>1391</v>
      </c>
      <c r="D3" s="1020" t="s">
        <v>1393</v>
      </c>
      <c r="E3" s="1022" t="s">
        <v>1391</v>
      </c>
    </row>
    <row r="4" spans="1:5" ht="13.5">
      <c r="A4" s="1016">
        <v>1</v>
      </c>
      <c r="B4" s="1014" t="s">
        <v>1371</v>
      </c>
      <c r="D4" s="1021">
        <v>1</v>
      </c>
      <c r="E4" s="1014" t="s">
        <v>1380</v>
      </c>
    </row>
    <row r="5" spans="1:5" ht="13.5">
      <c r="A5" s="1016">
        <v>2</v>
      </c>
      <c r="B5" s="1014" t="s">
        <v>1370</v>
      </c>
      <c r="D5" s="1021">
        <v>2</v>
      </c>
      <c r="E5" s="1014" t="s">
        <v>1381</v>
      </c>
    </row>
    <row r="6" spans="1:5" ht="13.5">
      <c r="A6" s="1016">
        <v>3</v>
      </c>
      <c r="B6" s="1014" t="s">
        <v>1372</v>
      </c>
      <c r="D6" s="1021">
        <v>3</v>
      </c>
      <c r="E6" s="1014" t="s">
        <v>1382</v>
      </c>
    </row>
    <row r="7" spans="1:5" ht="13.5">
      <c r="A7" s="1016">
        <v>4</v>
      </c>
      <c r="B7" s="1014" t="s">
        <v>1373</v>
      </c>
      <c r="D7" s="1021">
        <v>4</v>
      </c>
      <c r="E7" s="1014" t="s">
        <v>1375</v>
      </c>
    </row>
    <row r="8" spans="1:5" ht="13.5">
      <c r="A8" s="1016">
        <v>5</v>
      </c>
      <c r="B8" s="1014" t="s">
        <v>1374</v>
      </c>
      <c r="D8" s="1021">
        <v>5</v>
      </c>
      <c r="E8" s="1014" t="s">
        <v>1383</v>
      </c>
    </row>
    <row r="9" spans="1:5" ht="13.5">
      <c r="A9" s="1016">
        <v>6</v>
      </c>
      <c r="B9" s="1014" t="s">
        <v>1375</v>
      </c>
      <c r="D9" s="1021">
        <v>6</v>
      </c>
      <c r="E9" s="1014" t="s">
        <v>1384</v>
      </c>
    </row>
    <row r="10" spans="1:5" ht="13.5">
      <c r="A10" s="1016">
        <v>7</v>
      </c>
      <c r="B10" s="1014" t="s">
        <v>1376</v>
      </c>
      <c r="D10" s="1021">
        <v>7</v>
      </c>
      <c r="E10" s="1014" t="s">
        <v>1385</v>
      </c>
    </row>
    <row r="11" spans="1:5" ht="13.5">
      <c r="A11" s="1016">
        <v>8</v>
      </c>
      <c r="B11" s="1014" t="s">
        <v>1377</v>
      </c>
      <c r="D11" s="1021">
        <v>8</v>
      </c>
      <c r="E11" s="1014" t="s">
        <v>1386</v>
      </c>
    </row>
    <row r="12" spans="1:5" ht="13.5">
      <c r="A12" s="1016">
        <v>9</v>
      </c>
      <c r="B12" s="1014" t="s">
        <v>1378</v>
      </c>
      <c r="D12" s="1021">
        <v>9</v>
      </c>
      <c r="E12" s="1014" t="s">
        <v>1387</v>
      </c>
    </row>
    <row r="13" spans="1:5" ht="13.5">
      <c r="A13" s="1017">
        <v>10</v>
      </c>
      <c r="B13" s="1015" t="s">
        <v>1379</v>
      </c>
      <c r="D13" s="1021">
        <v>10</v>
      </c>
      <c r="E13" s="1014" t="s">
        <v>1388</v>
      </c>
    </row>
    <row r="14" spans="1:5" ht="13.5">
      <c r="A14" s="1012"/>
      <c r="B14" s="1013"/>
      <c r="D14" s="1023">
        <v>11</v>
      </c>
      <c r="E14" s="1015" t="s">
        <v>1389</v>
      </c>
    </row>
    <row r="15" spans="1:5" ht="13.5">
      <c r="A15" s="1012"/>
      <c r="B15" s="1013"/>
    </row>
    <row r="16" spans="1:5" ht="15.75">
      <c r="A16" s="1106" t="s">
        <v>1396</v>
      </c>
      <c r="B16" s="1106"/>
    </row>
    <row r="17" spans="1:2" ht="16.5">
      <c r="A17" s="1040" t="s">
        <v>1390</v>
      </c>
      <c r="B17" s="1041" t="s">
        <v>1391</v>
      </c>
    </row>
    <row r="18" spans="1:2" ht="13.5">
      <c r="A18" s="1034">
        <v>1</v>
      </c>
      <c r="B18" s="1036" t="s">
        <v>1397</v>
      </c>
    </row>
    <row r="19" spans="1:2" ht="13.5">
      <c r="A19" s="1034">
        <v>2</v>
      </c>
      <c r="B19" s="1036" t="s">
        <v>1398</v>
      </c>
    </row>
    <row r="20" spans="1:2" ht="13.5">
      <c r="A20" s="1034">
        <v>3</v>
      </c>
      <c r="B20" s="1036" t="s">
        <v>1372</v>
      </c>
    </row>
    <row r="21" spans="1:2" ht="13.5">
      <c r="A21" s="1034">
        <v>4</v>
      </c>
      <c r="B21" s="1036" t="s">
        <v>1399</v>
      </c>
    </row>
    <row r="22" spans="1:2" ht="13.5">
      <c r="A22" s="1034">
        <v>5</v>
      </c>
      <c r="B22" s="1036" t="s">
        <v>1374</v>
      </c>
    </row>
    <row r="23" spans="1:2" ht="13.5">
      <c r="A23" s="1034">
        <v>6</v>
      </c>
      <c r="B23" s="1036" t="s">
        <v>1400</v>
      </c>
    </row>
    <row r="24" spans="1:2" ht="13.5">
      <c r="A24" s="1034">
        <v>7</v>
      </c>
      <c r="B24" s="1036" t="s">
        <v>1401</v>
      </c>
    </row>
    <row r="25" spans="1:2" ht="13.5">
      <c r="A25" s="1034">
        <v>8</v>
      </c>
      <c r="B25" s="1036" t="s">
        <v>1377</v>
      </c>
    </row>
    <row r="26" spans="1:2" ht="13.5">
      <c r="A26" s="1034">
        <v>9</v>
      </c>
      <c r="B26" s="1036" t="s">
        <v>1402</v>
      </c>
    </row>
    <row r="27" spans="1:2" ht="13.5">
      <c r="A27" s="1034">
        <v>10</v>
      </c>
      <c r="B27" s="1037" t="s">
        <v>1403</v>
      </c>
    </row>
    <row r="28" spans="1:2" ht="13.5">
      <c r="A28" s="1050"/>
      <c r="B28" s="1051"/>
    </row>
    <row r="30" spans="1:2" ht="15.75">
      <c r="A30" s="1108" t="s">
        <v>1422</v>
      </c>
      <c r="B30" s="1109"/>
    </row>
    <row r="31" spans="1:2" ht="16.5">
      <c r="A31" s="1042" t="s">
        <v>1390</v>
      </c>
      <c r="B31" s="1043" t="s">
        <v>1391</v>
      </c>
    </row>
    <row r="32" spans="1:2" ht="13.5">
      <c r="A32" s="1034">
        <v>1</v>
      </c>
      <c r="B32" s="1036" t="s">
        <v>1397</v>
      </c>
    </row>
    <row r="33" spans="1:8" ht="13.5">
      <c r="A33" s="1034">
        <v>2</v>
      </c>
      <c r="B33" s="1036" t="s">
        <v>1398</v>
      </c>
    </row>
    <row r="34" spans="1:8" ht="13.5">
      <c r="A34" s="1034">
        <v>3</v>
      </c>
      <c r="B34" s="1036" t="s">
        <v>1372</v>
      </c>
    </row>
    <row r="35" spans="1:8" ht="13.5">
      <c r="A35" s="1034">
        <v>4</v>
      </c>
      <c r="B35" s="1036" t="s">
        <v>1404</v>
      </c>
    </row>
    <row r="36" spans="1:8" ht="13.5">
      <c r="A36" s="1034">
        <v>5</v>
      </c>
      <c r="B36" s="1036" t="s">
        <v>1374</v>
      </c>
    </row>
    <row r="37" spans="1:8" ht="13.5">
      <c r="A37" s="1034">
        <v>6</v>
      </c>
      <c r="B37" s="1036" t="s">
        <v>1405</v>
      </c>
    </row>
    <row r="38" spans="1:8" ht="13.5">
      <c r="A38" s="1034">
        <v>7</v>
      </c>
      <c r="B38" s="1036" t="s">
        <v>1406</v>
      </c>
    </row>
    <row r="39" spans="1:8" ht="13.5">
      <c r="A39" s="1034">
        <v>8</v>
      </c>
      <c r="B39" s="1036" t="s">
        <v>1377</v>
      </c>
      <c r="H39" s="1033"/>
    </row>
    <row r="40" spans="1:8" ht="13.5">
      <c r="A40" s="1034">
        <v>9</v>
      </c>
      <c r="B40" s="1036" t="s">
        <v>1407</v>
      </c>
    </row>
    <row r="41" spans="1:8" ht="13.5">
      <c r="A41" s="1034">
        <v>10</v>
      </c>
      <c r="B41" s="1037" t="s">
        <v>1403</v>
      </c>
    </row>
    <row r="42" spans="1:8" ht="13.5">
      <c r="A42" s="1050"/>
      <c r="B42" s="1051"/>
    </row>
    <row r="44" spans="1:8" ht="15.75">
      <c r="A44" s="1102" t="s">
        <v>1423</v>
      </c>
      <c r="B44" s="1103"/>
    </row>
    <row r="45" spans="1:8" ht="16.5">
      <c r="A45" s="1038" t="s">
        <v>1390</v>
      </c>
      <c r="B45" s="1039" t="s">
        <v>1391</v>
      </c>
    </row>
    <row r="46" spans="1:8" ht="13.5">
      <c r="A46" s="1034">
        <v>1</v>
      </c>
      <c r="B46" s="1036" t="s">
        <v>1408</v>
      </c>
    </row>
    <row r="47" spans="1:8" ht="13.5">
      <c r="A47" s="1034">
        <v>2</v>
      </c>
      <c r="B47" s="1036" t="s">
        <v>1409</v>
      </c>
    </row>
    <row r="48" spans="1:8" ht="13.5">
      <c r="A48" s="1034">
        <v>3</v>
      </c>
      <c r="B48" s="1036" t="s">
        <v>1372</v>
      </c>
    </row>
    <row r="49" spans="1:8" ht="13.5">
      <c r="A49" s="1034">
        <v>4</v>
      </c>
      <c r="B49" s="1036" t="s">
        <v>1410</v>
      </c>
    </row>
    <row r="50" spans="1:8" ht="13.5">
      <c r="A50" s="1034">
        <v>5</v>
      </c>
      <c r="B50" s="1036" t="s">
        <v>1374</v>
      </c>
    </row>
    <row r="51" spans="1:8" ht="13.5">
      <c r="A51" s="1034">
        <v>6</v>
      </c>
      <c r="B51" s="1036" t="s">
        <v>1405</v>
      </c>
    </row>
    <row r="52" spans="1:8" ht="13.5">
      <c r="A52" s="1034">
        <v>7</v>
      </c>
      <c r="B52" s="1036" t="s">
        <v>1406</v>
      </c>
    </row>
    <row r="53" spans="1:8" ht="13.5">
      <c r="A53" s="1034">
        <v>8</v>
      </c>
      <c r="B53" s="1036" t="s">
        <v>1411</v>
      </c>
    </row>
    <row r="54" spans="1:8" ht="13.5">
      <c r="A54" s="1034">
        <v>9</v>
      </c>
      <c r="B54" s="1036" t="s">
        <v>1412</v>
      </c>
      <c r="H54" s="1035"/>
    </row>
    <row r="55" spans="1:8" ht="13.5">
      <c r="A55" s="1034">
        <v>10</v>
      </c>
      <c r="B55" s="1037" t="s">
        <v>1421</v>
      </c>
    </row>
    <row r="56" spans="1:8" ht="13.5">
      <c r="A56" s="1050"/>
      <c r="B56" s="1051"/>
    </row>
    <row r="58" spans="1:8" ht="15.75">
      <c r="A58" s="1099" t="s">
        <v>1424</v>
      </c>
      <c r="B58" s="1100"/>
    </row>
    <row r="59" spans="1:8" ht="16.5">
      <c r="A59" s="1044" t="s">
        <v>1390</v>
      </c>
      <c r="B59" s="1045" t="s">
        <v>1391</v>
      </c>
    </row>
    <row r="60" spans="1:8" ht="13.5">
      <c r="A60" s="1034">
        <v>1</v>
      </c>
      <c r="B60" s="1036" t="s">
        <v>1413</v>
      </c>
    </row>
    <row r="61" spans="1:8" ht="13.5">
      <c r="A61" s="1034">
        <v>2</v>
      </c>
      <c r="B61" s="1036" t="s">
        <v>1409</v>
      </c>
    </row>
    <row r="62" spans="1:8" ht="13.5">
      <c r="A62" s="1034">
        <v>3</v>
      </c>
      <c r="B62" s="1036" t="s">
        <v>1372</v>
      </c>
    </row>
    <row r="63" spans="1:8" ht="13.5">
      <c r="A63" s="1034">
        <v>4</v>
      </c>
      <c r="B63" s="1036" t="s">
        <v>1414</v>
      </c>
    </row>
    <row r="64" spans="1:8" ht="13.5">
      <c r="A64" s="1034">
        <v>5</v>
      </c>
      <c r="B64" s="1036" t="s">
        <v>1374</v>
      </c>
    </row>
    <row r="65" spans="1:8" ht="13.5">
      <c r="A65" s="1034">
        <v>6</v>
      </c>
      <c r="B65" s="1036" t="s">
        <v>1415</v>
      </c>
    </row>
    <row r="66" spans="1:8" ht="13.5">
      <c r="A66" s="1034">
        <v>7</v>
      </c>
      <c r="B66" s="1036" t="s">
        <v>1416</v>
      </c>
    </row>
    <row r="67" spans="1:8" ht="13.5">
      <c r="A67" s="1034">
        <v>8</v>
      </c>
      <c r="B67" s="1036" t="s">
        <v>1411</v>
      </c>
      <c r="H67" s="1035"/>
    </row>
    <row r="68" spans="1:8" ht="13.5">
      <c r="A68" s="1034">
        <v>9</v>
      </c>
      <c r="B68" s="1036" t="s">
        <v>1417</v>
      </c>
    </row>
    <row r="69" spans="1:8" ht="13.5">
      <c r="A69" s="1034">
        <v>10</v>
      </c>
      <c r="B69" s="1037" t="s">
        <v>1421</v>
      </c>
    </row>
    <row r="71" spans="1:8" ht="15.75">
      <c r="A71" s="1097" t="s">
        <v>1425</v>
      </c>
      <c r="B71" s="1098"/>
    </row>
    <row r="72" spans="1:8" ht="16.5">
      <c r="A72" s="1046" t="s">
        <v>1390</v>
      </c>
      <c r="B72" s="1047" t="s">
        <v>1391</v>
      </c>
    </row>
    <row r="73" spans="1:8" ht="13.5">
      <c r="A73" s="1021">
        <v>1</v>
      </c>
      <c r="B73" s="1048" t="s">
        <v>1413</v>
      </c>
    </row>
    <row r="74" spans="1:8" ht="13.5">
      <c r="A74" s="1021">
        <v>2</v>
      </c>
      <c r="B74" s="1048" t="s">
        <v>1418</v>
      </c>
    </row>
    <row r="75" spans="1:8" ht="13.5">
      <c r="A75" s="1021">
        <v>3</v>
      </c>
      <c r="B75" s="1048" t="s">
        <v>1414</v>
      </c>
    </row>
    <row r="76" spans="1:8" ht="13.5">
      <c r="A76" s="1021">
        <v>4</v>
      </c>
      <c r="B76" s="1048" t="s">
        <v>1416</v>
      </c>
    </row>
    <row r="77" spans="1:8" ht="13.5">
      <c r="A77" s="1021">
        <v>5</v>
      </c>
      <c r="B77" s="1048" t="s">
        <v>1419</v>
      </c>
    </row>
    <row r="78" spans="1:8" ht="13.5">
      <c r="A78" s="1021">
        <v>6</v>
      </c>
      <c r="B78" s="1048" t="s">
        <v>1374</v>
      </c>
    </row>
    <row r="79" spans="1:8" ht="13.5">
      <c r="A79" s="1021">
        <v>7</v>
      </c>
      <c r="B79" s="1048" t="s">
        <v>1420</v>
      </c>
      <c r="H79" s="1035"/>
    </row>
    <row r="80" spans="1:8" ht="13.5">
      <c r="A80" s="1023">
        <v>8</v>
      </c>
      <c r="B80" s="1049" t="s">
        <v>1421</v>
      </c>
    </row>
  </sheetData>
  <sheetProtection password="FF80" sheet="1" objects="1" scenarios="1" formatColumns="0" autoFilter="0"/>
  <mergeCells count="8">
    <mergeCell ref="A71:B71"/>
    <mergeCell ref="A58:B58"/>
    <mergeCell ref="A1:E1"/>
    <mergeCell ref="A44:B44"/>
    <mergeCell ref="A2:B2"/>
    <mergeCell ref="A16:B16"/>
    <mergeCell ref="D2:E2"/>
    <mergeCell ref="A30:B30"/>
  </mergeCells>
  <printOptions horizontalCentered="1"/>
  <pageMargins left="0.7" right="0.7" top="0.75" bottom="0.75" header="0.3" footer="0.3"/>
  <pageSetup scale="76" orientation="landscape"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pageSetUpPr fitToPage="1"/>
  </sheetPr>
  <dimension ref="A1:XFC106"/>
  <sheetViews>
    <sheetView showGridLines="0" zoomScale="70" zoomScaleNormal="70" zoomScaleSheetLayoutView="75" zoomScalePageLayoutView="60" workbookViewId="0">
      <selection activeCell="A4" sqref="A4:J4"/>
    </sheetView>
  </sheetViews>
  <sheetFormatPr defaultColWidth="0" defaultRowHeight="12.75" zeroHeight="1"/>
  <cols>
    <col min="1" max="1" width="11.85546875" style="435" customWidth="1"/>
    <col min="2" max="2" width="11.7109375" style="435" customWidth="1"/>
    <col min="3" max="3" width="12.28515625" style="435" customWidth="1"/>
    <col min="4" max="4" width="22.28515625" style="435" customWidth="1"/>
    <col min="5" max="5" width="22.140625" style="435" customWidth="1"/>
    <col min="6" max="6" width="22.28515625" style="435" customWidth="1"/>
    <col min="7" max="7" width="23.7109375" style="435" customWidth="1"/>
    <col min="8" max="8" width="22.5703125" style="435" customWidth="1"/>
    <col min="9" max="9" width="23.85546875" style="435" customWidth="1"/>
    <col min="10" max="10" width="24" style="435" customWidth="1"/>
    <col min="11" max="11" width="0.140625" style="435" customWidth="1"/>
    <col min="12" max="12" width="15.42578125" style="435" hidden="1" customWidth="1"/>
    <col min="13" max="13" width="8.7109375" style="435" hidden="1" customWidth="1"/>
    <col min="14" max="15" width="5.7109375" style="435" hidden="1" customWidth="1"/>
    <col min="16" max="21" width="9.140625" style="435" hidden="1" customWidth="1"/>
    <col min="22" max="16380" width="0" style="435" hidden="1"/>
    <col min="16381" max="16381" width="2.42578125" style="435" hidden="1" customWidth="1"/>
    <col min="16382" max="16382" width="1.42578125" style="435" hidden="1" customWidth="1"/>
    <col min="16383" max="16383" width="2.85546875" style="435" hidden="1" customWidth="1"/>
    <col min="16384" max="16384" width="0.5703125" style="435" hidden="1" customWidth="1"/>
  </cols>
  <sheetData>
    <row r="1" spans="1:16" s="371" customFormat="1" ht="32.25" customHeight="1">
      <c r="A1" s="1151" t="s">
        <v>551</v>
      </c>
      <c r="B1" s="1151"/>
      <c r="C1" s="1151"/>
      <c r="D1" s="1151"/>
      <c r="E1" s="1151"/>
      <c r="F1" s="1151"/>
      <c r="G1" s="1151"/>
      <c r="H1" s="1151"/>
      <c r="I1" s="1151"/>
      <c r="J1" s="1151"/>
      <c r="K1" s="370"/>
      <c r="L1" s="370"/>
      <c r="M1" s="370"/>
      <c r="N1" s="370"/>
      <c r="O1" s="370"/>
    </row>
    <row r="2" spans="1:16" s="371" customFormat="1" ht="23.25" customHeight="1">
      <c r="A2" s="1152" t="s">
        <v>552</v>
      </c>
      <c r="B2" s="1152"/>
      <c r="C2" s="1153"/>
      <c r="D2" s="1153"/>
      <c r="E2" s="678" t="s">
        <v>486</v>
      </c>
      <c r="F2" s="679"/>
      <c r="G2" s="678" t="s">
        <v>1096</v>
      </c>
      <c r="H2" s="680"/>
      <c r="I2" s="678" t="s">
        <v>557</v>
      </c>
      <c r="J2" s="681"/>
      <c r="K2" s="372"/>
      <c r="L2" s="373"/>
      <c r="M2" s="373"/>
      <c r="N2" s="373"/>
      <c r="O2" s="373"/>
    </row>
    <row r="3" spans="1:16" s="376" customFormat="1" ht="39.75" customHeight="1">
      <c r="A3" s="1154" t="s">
        <v>550</v>
      </c>
      <c r="B3" s="1154"/>
      <c r="C3" s="1154"/>
      <c r="D3" s="1154"/>
      <c r="E3" s="1154"/>
      <c r="F3" s="1154"/>
      <c r="G3" s="1154"/>
      <c r="H3" s="1154"/>
      <c r="I3" s="1154"/>
      <c r="J3" s="1154"/>
      <c r="K3" s="374"/>
      <c r="L3" s="375"/>
      <c r="M3" s="375"/>
      <c r="N3" s="375"/>
      <c r="O3" s="375"/>
    </row>
    <row r="4" spans="1:16" s="378" customFormat="1" ht="21" customHeight="1">
      <c r="A4" s="1155" t="s">
        <v>558</v>
      </c>
      <c r="B4" s="1155"/>
      <c r="C4" s="1155"/>
      <c r="D4" s="1155"/>
      <c r="E4" s="1155"/>
      <c r="F4" s="1155"/>
      <c r="G4" s="1155"/>
      <c r="H4" s="1155"/>
      <c r="I4" s="1155"/>
      <c r="J4" s="1155"/>
      <c r="K4" s="377"/>
      <c r="L4" s="377"/>
      <c r="M4" s="377"/>
      <c r="N4" s="377"/>
      <c r="O4" s="377"/>
    </row>
    <row r="5" spans="1:16" s="371" customFormat="1" ht="27" customHeight="1">
      <c r="A5" s="1150" t="s">
        <v>559</v>
      </c>
      <c r="B5" s="1150"/>
      <c r="C5" s="1150"/>
      <c r="D5" s="1150"/>
      <c r="E5" s="1150"/>
      <c r="F5" s="1150"/>
      <c r="G5" s="1150"/>
      <c r="H5" s="1150"/>
      <c r="I5" s="1150"/>
      <c r="J5" s="1150"/>
      <c r="K5" s="379"/>
      <c r="L5" s="379"/>
      <c r="M5" s="379"/>
      <c r="N5" s="379"/>
      <c r="O5" s="379"/>
    </row>
    <row r="6" spans="1:16" s="381" customFormat="1" ht="28.5" customHeight="1">
      <c r="A6" s="1126" t="s">
        <v>560</v>
      </c>
      <c r="B6" s="1126"/>
      <c r="C6" s="1144"/>
      <c r="D6" s="1144"/>
      <c r="E6" s="1144"/>
      <c r="F6" s="1144"/>
      <c r="G6" s="1144"/>
      <c r="H6" s="380" t="s">
        <v>607</v>
      </c>
      <c r="I6" s="1145"/>
      <c r="J6" s="1145"/>
      <c r="L6" s="382"/>
      <c r="M6" s="382"/>
      <c r="N6" s="382"/>
      <c r="O6" s="382"/>
    </row>
    <row r="7" spans="1:16" s="381" customFormat="1" ht="34.5" customHeight="1">
      <c r="A7" s="1126" t="s">
        <v>430</v>
      </c>
      <c r="B7" s="1126"/>
      <c r="C7" s="1126"/>
      <c r="D7" s="1146"/>
      <c r="E7" s="1146"/>
      <c r="F7" s="1146"/>
      <c r="G7" s="1146"/>
      <c r="H7" s="380" t="s">
        <v>608</v>
      </c>
      <c r="I7" s="1147"/>
      <c r="J7" s="1147"/>
      <c r="L7" s="383"/>
      <c r="M7" s="383"/>
      <c r="N7" s="383"/>
      <c r="O7" s="383"/>
    </row>
    <row r="8" spans="1:16" s="385" customFormat="1" ht="34.5" customHeight="1">
      <c r="A8" s="1126" t="s">
        <v>1097</v>
      </c>
      <c r="B8" s="1126"/>
      <c r="C8" s="1126"/>
      <c r="D8" s="1126"/>
      <c r="E8" s="1148"/>
      <c r="F8" s="1148"/>
      <c r="G8" s="1148"/>
      <c r="H8" s="1149"/>
      <c r="I8" s="1149"/>
      <c r="J8" s="384"/>
      <c r="K8" s="379"/>
      <c r="M8" s="1129"/>
      <c r="N8" s="1129"/>
      <c r="O8" s="1129"/>
    </row>
    <row r="9" spans="1:16" s="373" customFormat="1" ht="15.75" customHeight="1">
      <c r="A9" s="1130" t="s">
        <v>1098</v>
      </c>
      <c r="B9" s="1130"/>
      <c r="C9" s="1130"/>
      <c r="D9" s="1130"/>
      <c r="E9" s="1130"/>
      <c r="F9" s="1130"/>
      <c r="G9" s="1130"/>
      <c r="H9" s="386" t="s">
        <v>1099</v>
      </c>
      <c r="I9" s="386"/>
      <c r="J9" s="387" t="s">
        <v>1100</v>
      </c>
      <c r="K9" s="388"/>
      <c r="M9" s="388"/>
      <c r="N9" s="388"/>
      <c r="O9" s="388"/>
    </row>
    <row r="10" spans="1:16" s="393" customFormat="1" ht="34.5" customHeight="1">
      <c r="A10" s="1134" t="s">
        <v>487</v>
      </c>
      <c r="B10" s="1134"/>
      <c r="C10" s="1134"/>
      <c r="D10" s="1142"/>
      <c r="E10" s="1142"/>
      <c r="F10" s="1142"/>
      <c r="G10" s="1142"/>
      <c r="H10" s="1143"/>
      <c r="I10" s="1143"/>
      <c r="J10" s="389"/>
      <c r="K10" s="390"/>
      <c r="L10" s="391"/>
      <c r="M10" s="383"/>
      <c r="N10" s="383"/>
      <c r="O10" s="383"/>
      <c r="P10" s="392"/>
    </row>
    <row r="11" spans="1:16" s="393" customFormat="1" ht="15.75" customHeight="1">
      <c r="A11" s="1132" t="s">
        <v>1101</v>
      </c>
      <c r="B11" s="1132"/>
      <c r="C11" s="1132"/>
      <c r="D11" s="1132"/>
      <c r="E11" s="1132"/>
      <c r="F11" s="1132"/>
      <c r="G11" s="1132"/>
      <c r="H11" s="1133" t="s">
        <v>1102</v>
      </c>
      <c r="I11" s="1133"/>
      <c r="J11" s="394" t="s">
        <v>1100</v>
      </c>
      <c r="K11" s="395"/>
      <c r="L11" s="392"/>
      <c r="M11" s="395"/>
      <c r="N11" s="395"/>
      <c r="O11" s="395"/>
      <c r="P11" s="392"/>
    </row>
    <row r="12" spans="1:16" s="398" customFormat="1" ht="33.75" customHeight="1">
      <c r="A12" s="1134" t="s">
        <v>431</v>
      </c>
      <c r="B12" s="1134"/>
      <c r="C12" s="1134"/>
      <c r="D12" s="1135" t="s">
        <v>1180</v>
      </c>
      <c r="E12" s="1135"/>
      <c r="F12" s="1135"/>
      <c r="G12" s="1136" t="s">
        <v>1428</v>
      </c>
      <c r="H12" s="396"/>
      <c r="I12" s="1137" t="s">
        <v>318</v>
      </c>
      <c r="J12" s="397"/>
      <c r="L12" s="399"/>
      <c r="M12" s="400"/>
      <c r="N12" s="401"/>
      <c r="O12" s="401"/>
      <c r="P12" s="402"/>
    </row>
    <row r="13" spans="1:16" s="385" customFormat="1" ht="16.5" customHeight="1">
      <c r="A13" s="1132"/>
      <c r="B13" s="1132"/>
      <c r="C13" s="1132"/>
      <c r="D13" s="1132"/>
      <c r="E13" s="1132"/>
      <c r="F13" s="1132"/>
      <c r="G13" s="1136"/>
      <c r="H13" s="403" t="s">
        <v>1103</v>
      </c>
      <c r="I13" s="1137"/>
      <c r="J13" s="404" t="s">
        <v>1104</v>
      </c>
      <c r="K13" s="392"/>
      <c r="L13" s="405"/>
      <c r="M13" s="395"/>
      <c r="N13" s="395"/>
      <c r="O13" s="395"/>
      <c r="P13" s="406"/>
    </row>
    <row r="14" spans="1:16" s="411" customFormat="1" ht="34.5" customHeight="1">
      <c r="A14" s="1134" t="s">
        <v>565</v>
      </c>
      <c r="B14" s="1134"/>
      <c r="C14" s="1134"/>
      <c r="D14" s="1138" t="s">
        <v>1180</v>
      </c>
      <c r="E14" s="1138"/>
      <c r="F14" s="1139" t="s">
        <v>1230</v>
      </c>
      <c r="G14" s="1139"/>
      <c r="H14" s="1139"/>
      <c r="I14" s="407"/>
      <c r="J14" s="408" t="s">
        <v>613</v>
      </c>
      <c r="K14" s="409"/>
      <c r="L14" s="410"/>
      <c r="M14" s="408"/>
      <c r="N14" s="408"/>
      <c r="O14" s="408"/>
    </row>
    <row r="15" spans="1:16" s="413" customFormat="1" ht="8.25" customHeight="1">
      <c r="A15" s="1140"/>
      <c r="B15" s="1140"/>
      <c r="C15" s="1140"/>
      <c r="D15" s="1140"/>
      <c r="E15" s="1140"/>
      <c r="F15" s="1140"/>
      <c r="G15" s="1140"/>
      <c r="H15" s="1140"/>
      <c r="I15" s="1140"/>
      <c r="J15" s="1140"/>
      <c r="K15" s="412"/>
      <c r="L15" s="412"/>
      <c r="M15" s="412"/>
      <c r="N15" s="412"/>
      <c r="O15" s="412"/>
    </row>
    <row r="16" spans="1:16" s="418" customFormat="1" ht="63.75" customHeight="1">
      <c r="A16" s="414" t="s">
        <v>1105</v>
      </c>
      <c r="B16" s="414" t="s">
        <v>113</v>
      </c>
      <c r="C16" s="414" t="s">
        <v>319</v>
      </c>
      <c r="D16" s="415" t="s">
        <v>1106</v>
      </c>
      <c r="E16" s="415" t="s">
        <v>1107</v>
      </c>
      <c r="F16" s="415" t="s">
        <v>1108</v>
      </c>
      <c r="G16" s="416" t="s">
        <v>1109</v>
      </c>
      <c r="H16" s="417" t="s">
        <v>1110</v>
      </c>
      <c r="I16" s="416" t="s">
        <v>1111</v>
      </c>
      <c r="J16" s="416" t="s">
        <v>1112</v>
      </c>
      <c r="K16" s="1141"/>
      <c r="M16" s="1131"/>
      <c r="N16" s="1131"/>
      <c r="O16" s="1131"/>
    </row>
    <row r="17" spans="1:15" s="418" customFormat="1" ht="35.1" customHeight="1">
      <c r="A17" s="419">
        <v>8</v>
      </c>
      <c r="B17" s="767" t="s">
        <v>488</v>
      </c>
      <c r="C17" s="768" t="s">
        <v>488</v>
      </c>
      <c r="D17" s="420"/>
      <c r="E17" s="421"/>
      <c r="F17" s="422"/>
      <c r="G17" s="423"/>
      <c r="H17" s="420"/>
      <c r="I17" s="424">
        <f>SUM(G17:H17)</f>
        <v>0</v>
      </c>
      <c r="J17" s="424">
        <f>SUM(I17,E17,D17)</f>
        <v>0</v>
      </c>
      <c r="K17" s="1141"/>
      <c r="M17" s="1131"/>
      <c r="N17" s="1131"/>
      <c r="O17" s="1131"/>
    </row>
    <row r="18" spans="1:15" s="418" customFormat="1" ht="35.1" customHeight="1">
      <c r="A18" s="419">
        <v>9</v>
      </c>
      <c r="B18" s="767" t="s">
        <v>488</v>
      </c>
      <c r="C18" s="768" t="s">
        <v>488</v>
      </c>
      <c r="D18" s="420"/>
      <c r="E18" s="421"/>
      <c r="F18" s="425"/>
      <c r="G18" s="423"/>
      <c r="H18" s="420"/>
      <c r="I18" s="424">
        <f>SUM(G18:H18)</f>
        <v>0</v>
      </c>
      <c r="J18" s="424">
        <f>SUM(I18,E18,D18)</f>
        <v>0</v>
      </c>
      <c r="K18" s="1141"/>
      <c r="M18" s="1131"/>
      <c r="N18" s="1131"/>
      <c r="O18" s="1131"/>
    </row>
    <row r="19" spans="1:15" s="418" customFormat="1" ht="35.1" customHeight="1">
      <c r="A19" s="419">
        <v>10</v>
      </c>
      <c r="B19" s="767" t="s">
        <v>488</v>
      </c>
      <c r="C19" s="768" t="s">
        <v>488</v>
      </c>
      <c r="D19" s="420"/>
      <c r="E19" s="421"/>
      <c r="F19" s="425"/>
      <c r="G19" s="423"/>
      <c r="H19" s="420"/>
      <c r="I19" s="424">
        <f>SUM(G19:H19)</f>
        <v>0</v>
      </c>
      <c r="J19" s="424">
        <f>SUM(I19,E19,D19)</f>
        <v>0</v>
      </c>
      <c r="K19" s="1141"/>
      <c r="M19" s="1131"/>
      <c r="N19" s="1131"/>
      <c r="O19" s="1131"/>
    </row>
    <row r="20" spans="1:15" s="418" customFormat="1" ht="35.1" customHeight="1">
      <c r="A20" s="419">
        <v>11</v>
      </c>
      <c r="B20" s="767" t="s">
        <v>488</v>
      </c>
      <c r="C20" s="768" t="s">
        <v>488</v>
      </c>
      <c r="D20" s="420"/>
      <c r="E20" s="421"/>
      <c r="F20" s="425"/>
      <c r="G20" s="423"/>
      <c r="H20" s="420"/>
      <c r="I20" s="424">
        <f>SUM(G20:H20)</f>
        <v>0</v>
      </c>
      <c r="J20" s="424">
        <f>SUM(I20,E20,D20)</f>
        <v>0</v>
      </c>
      <c r="K20" s="1141"/>
      <c r="M20" s="1131"/>
      <c r="N20" s="1131"/>
      <c r="O20" s="1131"/>
    </row>
    <row r="21" spans="1:15" s="418" customFormat="1" ht="35.1" customHeight="1">
      <c r="A21" s="419">
        <v>12</v>
      </c>
      <c r="B21" s="767" t="s">
        <v>488</v>
      </c>
      <c r="C21" s="768" t="s">
        <v>488</v>
      </c>
      <c r="D21" s="420"/>
      <c r="E21" s="421"/>
      <c r="F21" s="426"/>
      <c r="G21" s="423"/>
      <c r="H21" s="420"/>
      <c r="I21" s="424">
        <f>SUM(G21:H21)</f>
        <v>0</v>
      </c>
      <c r="J21" s="424">
        <f>SUM(I21,E21,D21)</f>
        <v>0</v>
      </c>
      <c r="K21" s="1141"/>
      <c r="M21" s="1131"/>
      <c r="N21" s="1131"/>
      <c r="O21" s="1131"/>
    </row>
    <row r="22" spans="1:15" s="431" customFormat="1" ht="27.75" customHeight="1">
      <c r="A22" s="427" t="s">
        <v>1113</v>
      </c>
      <c r="B22" s="428" t="s">
        <v>187</v>
      </c>
      <c r="C22" s="429" t="s">
        <v>1114</v>
      </c>
      <c r="D22" s="424">
        <f>SUM(D17:D21)</f>
        <v>0</v>
      </c>
      <c r="E22" s="424">
        <f>SUM(E17:E21)</f>
        <v>0</v>
      </c>
      <c r="F22" s="424">
        <f>SUM(D22:E22)</f>
        <v>0</v>
      </c>
      <c r="G22" s="424">
        <f>SUM(G17:G21)</f>
        <v>0</v>
      </c>
      <c r="H22" s="424">
        <f>SUM(H17:H21)</f>
        <v>0</v>
      </c>
      <c r="I22" s="424">
        <f>SUM(I17:I21)</f>
        <v>0</v>
      </c>
      <c r="J22" s="424">
        <f>SUM(J17:J21)</f>
        <v>0</v>
      </c>
      <c r="K22" s="430"/>
      <c r="M22" s="432"/>
      <c r="N22" s="432"/>
      <c r="O22" s="432"/>
    </row>
    <row r="23" spans="1:15" s="434" customFormat="1" ht="137.25" customHeight="1">
      <c r="A23" s="1117" t="s">
        <v>1115</v>
      </c>
      <c r="B23" s="1117"/>
      <c r="C23" s="1117"/>
      <c r="D23" s="1117"/>
      <c r="E23" s="1117"/>
      <c r="F23" s="1117"/>
      <c r="G23" s="1117"/>
      <c r="H23" s="1117"/>
      <c r="I23" s="1117"/>
      <c r="J23" s="1117"/>
      <c r="K23" s="433"/>
      <c r="M23" s="433"/>
      <c r="N23" s="433"/>
      <c r="O23" s="433"/>
    </row>
    <row r="24" spans="1:15" s="371" customFormat="1" ht="94.5" customHeight="1">
      <c r="A24" s="1118" t="s">
        <v>1116</v>
      </c>
      <c r="B24" s="1118"/>
      <c r="C24" s="1118"/>
      <c r="D24" s="1118"/>
      <c r="E24" s="1118"/>
      <c r="F24" s="1118"/>
      <c r="G24" s="1118"/>
      <c r="H24" s="1118"/>
      <c r="I24" s="1118"/>
      <c r="J24" s="1118"/>
      <c r="K24" s="435"/>
      <c r="M24" s="436"/>
      <c r="N24" s="436"/>
      <c r="O24" s="436"/>
    </row>
    <row r="25" spans="1:15" s="371" customFormat="1" ht="20.25" customHeight="1">
      <c r="A25" s="1119" t="s">
        <v>612</v>
      </c>
      <c r="B25" s="1119"/>
      <c r="C25" s="1119"/>
      <c r="D25" s="1119"/>
      <c r="E25" s="1119"/>
      <c r="F25" s="1119"/>
      <c r="G25" s="1119"/>
      <c r="H25" s="1119"/>
      <c r="I25" s="1119"/>
      <c r="J25" s="1119"/>
      <c r="K25" s="435"/>
      <c r="M25" s="401"/>
      <c r="N25" s="401"/>
      <c r="O25" s="401"/>
    </row>
    <row r="26" spans="1:15" s="434" customFormat="1" ht="34.5" customHeight="1">
      <c r="A26" s="410" t="s">
        <v>320</v>
      </c>
      <c r="B26" s="1120"/>
      <c r="C26" s="1120"/>
      <c r="D26" s="1120"/>
      <c r="E26" s="1120"/>
      <c r="F26" s="437" t="s">
        <v>321</v>
      </c>
      <c r="G26" s="1120"/>
      <c r="H26" s="1120"/>
      <c r="I26" s="1120"/>
      <c r="J26" s="1120"/>
      <c r="K26" s="438"/>
      <c r="L26" s="438"/>
      <c r="M26" s="439"/>
      <c r="N26" s="439"/>
      <c r="O26" s="439"/>
    </row>
    <row r="27" spans="1:15" s="371" customFormat="1" ht="34.5" customHeight="1">
      <c r="A27" s="1121" t="s">
        <v>322</v>
      </c>
      <c r="B27" s="1121"/>
      <c r="C27" s="1121"/>
      <c r="D27" s="1122"/>
      <c r="E27" s="1122"/>
      <c r="F27" s="437" t="s">
        <v>323</v>
      </c>
      <c r="G27" s="1123"/>
      <c r="H27" s="1123"/>
      <c r="I27" s="440" t="s">
        <v>1117</v>
      </c>
      <c r="J27" s="441"/>
      <c r="K27" s="435"/>
      <c r="L27" s="442"/>
      <c r="M27" s="442"/>
      <c r="N27" s="442"/>
      <c r="O27" s="442"/>
    </row>
    <row r="28" spans="1:15" s="371" customFormat="1" ht="34.5" customHeight="1">
      <c r="A28" s="410" t="s">
        <v>324</v>
      </c>
      <c r="B28" s="410"/>
      <c r="C28" s="1124"/>
      <c r="D28" s="1124"/>
      <c r="E28" s="1124"/>
      <c r="F28" s="1124"/>
      <c r="G28" s="437" t="s">
        <v>178</v>
      </c>
      <c r="H28" s="1125"/>
      <c r="I28" s="1125"/>
      <c r="J28" s="1125"/>
      <c r="K28" s="443"/>
      <c r="L28" s="444"/>
      <c r="M28" s="444"/>
      <c r="N28" s="444"/>
      <c r="O28" s="444"/>
    </row>
    <row r="29" spans="1:15" s="446" customFormat="1" ht="34.5" customHeight="1">
      <c r="A29" s="1126" t="s">
        <v>1118</v>
      </c>
      <c r="B29" s="1126"/>
      <c r="C29" s="1126"/>
      <c r="D29" s="1126"/>
      <c r="E29" s="1127"/>
      <c r="F29" s="1127"/>
      <c r="G29" s="1128"/>
      <c r="H29" s="1128"/>
      <c r="I29" s="1128"/>
      <c r="J29" s="1128"/>
      <c r="K29" s="445"/>
      <c r="L29" s="445"/>
      <c r="M29" s="445"/>
      <c r="N29" s="445"/>
      <c r="O29" s="445"/>
    </row>
    <row r="30" spans="1:15" s="371" customFormat="1" ht="5.25" customHeight="1">
      <c r="A30" s="1116"/>
      <c r="B30" s="1116"/>
      <c r="C30" s="1116"/>
      <c r="D30" s="1116"/>
      <c r="E30" s="1116"/>
      <c r="F30" s="1116"/>
      <c r="G30" s="1116"/>
      <c r="H30" s="1116"/>
      <c r="I30" s="1116"/>
      <c r="J30" s="1116"/>
      <c r="K30" s="447"/>
      <c r="L30" s="448"/>
      <c r="M30" s="448"/>
      <c r="N30" s="448"/>
      <c r="O30" s="448"/>
    </row>
    <row r="31" spans="1:15" s="371" customFormat="1" ht="18.75" customHeight="1">
      <c r="A31" s="1111" t="s">
        <v>553</v>
      </c>
      <c r="B31" s="1111"/>
      <c r="C31" s="1111"/>
      <c r="D31" s="1111"/>
      <c r="E31" s="1111"/>
      <c r="F31" s="1111"/>
      <c r="G31" s="1111"/>
      <c r="H31" s="1111"/>
      <c r="I31" s="1111"/>
      <c r="J31" s="1111"/>
      <c r="K31" s="435"/>
      <c r="L31" s="449"/>
      <c r="M31" s="450"/>
      <c r="N31" s="450"/>
      <c r="O31" s="450"/>
    </row>
    <row r="32" spans="1:15" s="371" customFormat="1" ht="21.75" customHeight="1">
      <c r="A32" s="1112" t="s">
        <v>325</v>
      </c>
      <c r="B32" s="1112"/>
      <c r="C32" s="1112"/>
      <c r="D32" s="1112"/>
      <c r="E32" s="1112"/>
      <c r="F32" s="1112"/>
      <c r="G32" s="1112"/>
      <c r="H32" s="1112"/>
      <c r="I32" s="1112"/>
      <c r="J32" s="1112"/>
      <c r="K32" s="435"/>
      <c r="L32" s="451"/>
      <c r="M32" s="452"/>
      <c r="N32" s="452"/>
      <c r="O32" s="452"/>
    </row>
    <row r="33" spans="1:11" s="371" customFormat="1" ht="34.5" customHeight="1">
      <c r="A33" s="1113"/>
      <c r="B33" s="1113"/>
      <c r="C33" s="1113"/>
      <c r="D33" s="1113"/>
      <c r="E33" s="1113"/>
      <c r="F33" s="449"/>
      <c r="G33" s="1113"/>
      <c r="H33" s="1113"/>
      <c r="I33" s="1113"/>
      <c r="J33" s="1113"/>
      <c r="K33" s="435"/>
    </row>
    <row r="34" spans="1:11" s="371" customFormat="1" ht="15">
      <c r="A34" s="1114" t="s">
        <v>1119</v>
      </c>
      <c r="B34" s="1114"/>
      <c r="C34" s="1114"/>
      <c r="D34" s="1114"/>
      <c r="E34" s="453" t="s">
        <v>1120</v>
      </c>
      <c r="F34" s="451"/>
      <c r="G34" s="1115" t="s">
        <v>1121</v>
      </c>
      <c r="H34" s="1115"/>
      <c r="I34" s="1115"/>
      <c r="J34" s="454" t="s">
        <v>1120</v>
      </c>
      <c r="K34" s="435"/>
    </row>
    <row r="35" spans="1:11" s="371" customFormat="1">
      <c r="A35" s="1110"/>
      <c r="B35" s="1110"/>
      <c r="C35" s="1110"/>
      <c r="D35" s="1110"/>
      <c r="E35" s="1110"/>
      <c r="F35" s="1110"/>
      <c r="G35" s="1110"/>
      <c r="H35" s="1110"/>
      <c r="I35" s="1110"/>
      <c r="J35" s="1110"/>
      <c r="K35" s="435"/>
    </row>
    <row r="36" spans="1:11"/>
    <row r="37" spans="1:11" ht="15" hidden="1">
      <c r="C37" s="455"/>
    </row>
    <row r="39" spans="1:11" hidden="1">
      <c r="D39" s="418"/>
    </row>
    <row r="49" spans="4:4" ht="12" hidden="1" customHeight="1"/>
    <row r="56" spans="4:4" hidden="1">
      <c r="D56" s="456"/>
    </row>
    <row r="106" spans="4:9" hidden="1">
      <c r="D106" s="418"/>
      <c r="G106" s="418"/>
      <c r="H106" s="418"/>
      <c r="I106" s="418"/>
    </row>
  </sheetData>
  <sheetProtection password="FF80" sheet="1" objects="1" scenarios="1"/>
  <mergeCells count="54">
    <mergeCell ref="A5:J5"/>
    <mergeCell ref="A1:J1"/>
    <mergeCell ref="A2:B2"/>
    <mergeCell ref="C2:D2"/>
    <mergeCell ref="A3:J3"/>
    <mergeCell ref="A4:J4"/>
    <mergeCell ref="D10:G10"/>
    <mergeCell ref="H10:I10"/>
    <mergeCell ref="A6:B6"/>
    <mergeCell ref="C6:G6"/>
    <mergeCell ref="I6:J6"/>
    <mergeCell ref="A7:C7"/>
    <mergeCell ref="D7:G7"/>
    <mergeCell ref="I7:J7"/>
    <mergeCell ref="A8:D8"/>
    <mergeCell ref="E8:G8"/>
    <mergeCell ref="H8:I8"/>
    <mergeCell ref="M8:O8"/>
    <mergeCell ref="A9:G9"/>
    <mergeCell ref="M16:O21"/>
    <mergeCell ref="A11:G11"/>
    <mergeCell ref="H11:I11"/>
    <mergeCell ref="A12:C12"/>
    <mergeCell ref="D12:F12"/>
    <mergeCell ref="G12:G13"/>
    <mergeCell ref="I12:I13"/>
    <mergeCell ref="A13:F13"/>
    <mergeCell ref="A14:C14"/>
    <mergeCell ref="D14:E14"/>
    <mergeCell ref="F14:H14"/>
    <mergeCell ref="A15:J15"/>
    <mergeCell ref="K16:K21"/>
    <mergeCell ref="A10:C10"/>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A35:J35"/>
    <mergeCell ref="A31:J31"/>
    <mergeCell ref="A32:J32"/>
    <mergeCell ref="A33:E33"/>
    <mergeCell ref="G33:J33"/>
    <mergeCell ref="A34:D34"/>
    <mergeCell ref="G34:I34"/>
  </mergeCells>
  <conditionalFormatting sqref="A17:A20">
    <cfRule type="expression" dxfId="494" priority="7" stopIfTrue="1">
      <formula>#REF!&gt;0</formula>
    </cfRule>
  </conditionalFormatting>
  <conditionalFormatting sqref="A21">
    <cfRule type="expression" dxfId="493" priority="6" stopIfTrue="1">
      <formula>#REF!&gt;0</formula>
    </cfRule>
  </conditionalFormatting>
  <conditionalFormatting sqref="G17">
    <cfRule type="expression" dxfId="492" priority="5" stopIfTrue="1">
      <formula>#REF!&gt;0</formula>
    </cfRule>
  </conditionalFormatting>
  <conditionalFormatting sqref="G18">
    <cfRule type="expression" dxfId="491" priority="4" stopIfTrue="1">
      <formula>#REF!&gt;0</formula>
    </cfRule>
  </conditionalFormatting>
  <conditionalFormatting sqref="G19">
    <cfRule type="expression" dxfId="490" priority="3" stopIfTrue="1">
      <formula>#REF!&gt;0</formula>
    </cfRule>
  </conditionalFormatting>
  <conditionalFormatting sqref="G20">
    <cfRule type="expression" dxfId="489" priority="2" stopIfTrue="1">
      <formula>#REF!&gt;0</formula>
    </cfRule>
  </conditionalFormatting>
  <conditionalFormatting sqref="G21">
    <cfRule type="expression" dxfId="488" priority="1" stopIfTrue="1">
      <formula>#REF!&gt;0</formula>
    </cfRule>
  </conditionalFormatting>
  <dataValidations count="48">
    <dataValidation allowBlank="1" showErrorMessage="1" promptTitle="For Cal OES Use Only" prompt="Do not enter information." sqref="J2 F2" xr:uid="{00000000-0002-0000-0300-000000000000}"/>
    <dataValidation type="textLength"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300-000001000000}">
      <formula1>9</formula1>
      <formula2>10</formula2>
    </dataValidation>
    <dataValidation allowBlank="1" showErrorMessage="1" promptTitle="City" prompt="Enter the city of the payment mailing address." sqref="G27:H27" xr:uid="{00000000-0002-0000-0300-000002000000}"/>
    <dataValidation allowBlank="1" showErrorMessage="1" errorTitle="Signature Date" error="Enter the signature date this document is signed. (mm/dd/yy)" promptTitle="Signature Date." prompt="Enter the signature date this document is signed. (mm/dd/yy)" sqref="H28:J28" xr:uid="{00000000-0002-0000-0300-000003000000}"/>
    <dataValidation type="whole" operator="greaterThanOrEqual" allowBlank="1" showErrorMessage="1" promptTitle="8F. Total Match " prompt="In-Kind Match for the fund source selected on number 8. " sqref="H17" xr:uid="{00000000-0002-0000-0300-000004000000}">
      <formula1>0</formula1>
    </dataValidation>
    <dataValidation type="whole" operator="greaterThanOrEqual" allowBlank="1" showErrorMessage="1" promptTitle="9F. Total Match " prompt="In-Kind Match for the fund source selected on number 9. " sqref="H18" xr:uid="{00000000-0002-0000-0300-000005000000}">
      <formula1>0</formula1>
    </dataValidation>
    <dataValidation type="whole" operator="greaterThanOrEqual" allowBlank="1" showErrorMessage="1" promptTitle="10F. Total Match " prompt="In-Kind Match for the fund source selected on number 10. " sqref="H19" xr:uid="{00000000-0002-0000-0300-000006000000}">
      <formula1>0</formula1>
    </dataValidation>
    <dataValidation type="whole" operator="greaterThanOrEqual" allowBlank="1" showErrorMessage="1" promptTitle="11F. Total Match " prompt="In-Kind Match for the fund source selected on number 11. " sqref="H20" xr:uid="{00000000-0002-0000-0300-000007000000}">
      <formula1>0</formula1>
    </dataValidation>
    <dataValidation type="whole" operator="greaterThanOrEqual" allowBlank="1" showErrorMessage="1" promptTitle="12F. Total Match " prompt="In-Kind Match for the fund source selected on number 12. " sqref="H21" xr:uid="{00000000-0002-0000-0300-000008000000}">
      <formula1>0</formula1>
    </dataValidation>
    <dataValidation type="whole" operator="greaterThanOrEqual" allowBlank="1" showErrorMessage="1" promptTitle="8D. Cash Match" prompt="Cash Match for fund source selected on number 8." sqref="G17" xr:uid="{00000000-0002-0000-0300-000009000000}">
      <formula1>0</formula1>
    </dataValidation>
    <dataValidation type="whole" operator="greaterThanOrEqual" allowBlank="1" showErrorMessage="1" promptTitle="9D. Cash Match" prompt="Cash Match for fund source selected on number 9." sqref="G18" xr:uid="{00000000-0002-0000-0300-00000A000000}">
      <formula1>0</formula1>
    </dataValidation>
    <dataValidation type="whole" operator="greaterThanOrEqual" allowBlank="1" showErrorMessage="1" promptTitle="10D. Cash Match" prompt="Cash Match for fund source selected on number 10." sqref="G19" xr:uid="{00000000-0002-0000-0300-00000B000000}">
      <formula1>0</formula1>
    </dataValidation>
    <dataValidation type="whole" operator="greaterThanOrEqual" allowBlank="1" showErrorMessage="1" promptTitle="11D. Cash Match" prompt="Cash Match for fund source selected on number 11." sqref="G20" xr:uid="{00000000-0002-0000-0300-00000C000000}">
      <formula1>0</formula1>
    </dataValidation>
    <dataValidation type="whole" operator="greaterThanOrEqual" allowBlank="1" showErrorMessage="1" promptTitle="12D. Cash Match" prompt="Cash Match for fund source selected on number 12." sqref="G21" xr:uid="{00000000-0002-0000-03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3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3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3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3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300-000012000000}">
      <formula1>0</formula1>
    </dataValidation>
    <dataValidation type="whole" operator="greaterThanOrEqual" allowBlank="1" showErrorMessage="1" promptTitle="8A.  State Funds" prompt="If the fund soure selected for number 8  is a State Fund, please provide amount funded. " sqref="D17" xr:uid="{00000000-0002-0000-0300-000013000000}">
      <formula1>0</formula1>
    </dataValidation>
    <dataValidation type="whole" operator="greaterThanOrEqual" allowBlank="1" showErrorMessage="1" promptTitle="9A.  State Funds" prompt="If the fund soure selected for number 9 is a State Fund, please provide amount funded. " sqref="D18" xr:uid="{00000000-0002-0000-03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3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3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300-000017000000}">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J27" xr:uid="{00000000-0002-0000-0300-000018000000}">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300-000019000000}"/>
    <dataValidation allowBlank="1" showErrorMessage="1" promptTitle="Location of Project County" prompt="Enter the County/Operational Area where the project is located. " sqref="H10" xr:uid="{00000000-0002-0000-0300-00001A000000}"/>
    <dataValidation type="textLength" allowBlank="1" showErrorMessage="1" promptTitle="Federally Approved ICR %" prompt="If your Indirect Cost is Fedarally approved, please enter your Federally approved ICR." sqref="I14" xr:uid="{00000000-0002-0000-0300-00001B000000}">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300-00001C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300-00001D000000}"/>
    <dataValidation type="list" allowBlank="1" promptTitle="5. Disaster/Program Title" prompt="Enter the name of the Disaster/Program Title." sqref="D12:F12" xr:uid="{00000000-0002-0000-0300-00001E000000}">
      <formula1>"(Select), Homealnd Security Grant Program, Nonprofit Security Grant Program"</formula1>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300-00001F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300-000020000000}">
      <formula1>9</formula1>
      <formula2>10</formula2>
    </dataValidation>
    <dataValidation allowBlank="1" showErrorMessage="1" promptTitle="Implementing Agency City" prompt="Enter the city of the Implementing Agency." sqref="H8:I8" xr:uid="{00000000-0002-0000-0300-000021000000}"/>
    <dataValidation allowBlank="1" showErrorMessage="1" promptTitle="3. Implementing Agency Address" prompt="Enter the street address of the Implementing Agency." sqref="E8:G8" xr:uid="{00000000-0002-0000-0300-000022000000}"/>
    <dataValidation allowBlank="1" showErrorMessage="1" promptTitle="2. Implementing Agency" prompt="Enter the Implementing Agency name." sqref="D7:G7" xr:uid="{00000000-0002-0000-0300-000023000000}"/>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xr:uid="{00000000-0002-0000-0300-000024000000}">
      <formula1>9</formula1>
    </dataValidation>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xr:uid="{00000000-0002-0000-0300-000025000000}">
      <formula1>9</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300-000026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300-000027000000}">
      <formula1>"(Select), N/A, 10% de Minimis, Federally Approved ICR"</formula1>
    </dataValidation>
    <dataValidation allowBlank="1" showInputMessage="1" showErrorMessage="1" promptTitle="Federally Approved ICR" prompt="If applicable, enter the Federally Approved Indirect Cost Rate (ICR).  Otherwise, leave blank." sqref="L14" xr:uid="{00000000-0002-0000-0300-000028000000}"/>
    <dataValidation allowBlank="1" showInputMessage="1" showErrorMessage="1" promptTitle="Zip+4" prompt="Enter the complete 9-digit zip code." sqref="M25:O25 M8:O8 M10:O10" xr:uid="{00000000-0002-0000-0300-000029000000}"/>
    <dataValidation allowBlank="1" showInputMessage="1" showErrorMessage="1" promptTitle="For Cal OES Use Only" prompt="Do not enter information." sqref="L2:O2" xr:uid="{00000000-0002-0000-0300-00002A000000}"/>
    <dataValidation allowBlank="1" showInputMessage="1" showErrorMessage="1" promptTitle="For Cal OES Use Only" prompt="Do not enter information. " sqref="C2" xr:uid="{00000000-0002-0000-0300-00002B000000}"/>
    <dataValidation allowBlank="1" showInputMessage="1" sqref="H7 A17" xr:uid="{00000000-0002-0000-0300-00002C000000}"/>
    <dataValidation type="list" allowBlank="1" showErrorMessage="1" promptTitle="8.Grant Year " prompt="Select Grant Year from Drop down List. " sqref="B17:B21" xr:uid="{00000000-0002-0000-0300-00002D000000}">
      <formula1>source_GrantYearGAFS</formula1>
    </dataValidation>
    <dataValidation type="list" allowBlank="1" showErrorMessage="1" promptTitle="8. Fund Source" prompt="Select the Fund Source from Dropdown List. " sqref="C17:C21" xr:uid="{00000000-0002-0000-0300-00002E000000}">
      <formula1>SOURCE_FundingSourceGAFS_All</formula1>
    </dataValidation>
    <dataValidation allowBlank="1" showErrorMessage="1" sqref="D27:E27" xr:uid="{00000000-0002-0000-0300-00002F000000}"/>
  </dataValidations>
  <printOptions horizontalCentered="1"/>
  <pageMargins left="0.25" right="0.25" top="0.5" bottom="0.25" header="0.25" footer="0.25"/>
  <pageSetup scale="52" fitToHeight="0" orientation="portrait" r:id="rId1"/>
  <headerFooter scaleWithDoc="0">
    <oddHeader>&amp;C&amp;"Century Gothic,Regular"&amp;9CALIFORNIA GOVERNOR'S OFFICE OF EMERGENCY SERVICES (Cal OES)</oddHeader>
    <oddFooter>&amp;L&amp;"Century Gothic,Regular"FY 20 HSGP FMFW (Non-Macro) v20.2&amp;C&amp;"Century Gothic,Regular"&amp;9&amp;P of &amp;N&amp;R&amp;"Century Gothic,Regular"&amp;9Grant Subaward Face Sheet Cal OES 2-101 (Revised 10/2021)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theme="6" tint="0.59999389629810485"/>
    <pageSetUpPr fitToPage="1"/>
  </sheetPr>
  <dimension ref="A1:J39"/>
  <sheetViews>
    <sheetView showGridLines="0" showZeros="0" zoomScale="65" zoomScaleNormal="65" zoomScaleSheetLayoutView="55" zoomScalePageLayoutView="55" workbookViewId="0">
      <selection sqref="A1:N1"/>
    </sheetView>
  </sheetViews>
  <sheetFormatPr defaultColWidth="9.140625" defaultRowHeight="12.75"/>
  <cols>
    <col min="1" max="1" width="43.140625" style="3" customWidth="1"/>
    <col min="2" max="2" width="45.140625" style="3" customWidth="1"/>
    <col min="3" max="3" width="39" style="3" customWidth="1"/>
    <col min="4" max="4" width="55.5703125" style="2" customWidth="1"/>
    <col min="5" max="5" width="36.5703125" style="2" customWidth="1"/>
    <col min="6" max="6" width="37.5703125" style="2" customWidth="1"/>
    <col min="7" max="7" width="17.28515625" style="2" customWidth="1"/>
    <col min="8" max="8" width="19.140625" style="2" customWidth="1"/>
    <col min="9" max="9" width="40.7109375" style="2" customWidth="1"/>
    <col min="10" max="10" width="0.140625" style="2" customWidth="1"/>
    <col min="11" max="16384" width="9.140625" style="2"/>
  </cols>
  <sheetData>
    <row r="1" spans="1:10" ht="30" customHeight="1">
      <c r="A1" s="1163" t="s">
        <v>811</v>
      </c>
      <c r="B1" s="1164"/>
      <c r="C1" s="1164"/>
      <c r="D1" s="1164"/>
      <c r="E1" s="1164"/>
      <c r="F1" s="1164"/>
      <c r="G1" s="1164"/>
      <c r="H1" s="1164"/>
      <c r="I1" s="1165"/>
      <c r="J1" s="84"/>
    </row>
    <row r="2" spans="1:10" s="3" customFormat="1" ht="20.100000000000001" customHeight="1">
      <c r="A2" s="1169" t="s">
        <v>1366</v>
      </c>
      <c r="B2" s="1169"/>
      <c r="C2" s="1169"/>
      <c r="D2" s="1169"/>
      <c r="E2" s="1169"/>
      <c r="F2" s="1169"/>
      <c r="G2" s="1169"/>
      <c r="H2" s="1169"/>
      <c r="I2" s="1169"/>
      <c r="J2" s="84"/>
    </row>
    <row r="3" spans="1:10" s="125" customFormat="1" ht="50.1" customHeight="1">
      <c r="A3" s="1166">
        <f>SubrecipientName</f>
        <v>0</v>
      </c>
      <c r="B3" s="1166"/>
      <c r="C3" s="1166"/>
      <c r="D3" s="1166"/>
      <c r="E3" s="1166"/>
      <c r="F3" s="1166"/>
      <c r="G3" s="1166"/>
      <c r="H3" s="1166"/>
      <c r="I3" s="1166"/>
      <c r="J3" s="135"/>
    </row>
    <row r="4" spans="1:10" s="15" customFormat="1" ht="27.95" customHeight="1">
      <c r="A4" s="1167">
        <f>FIPSNumber</f>
        <v>0</v>
      </c>
      <c r="B4" s="1167"/>
      <c r="C4" s="1167"/>
      <c r="D4" s="1167"/>
      <c r="E4" s="1167"/>
      <c r="F4" s="1167"/>
      <c r="G4" s="1167"/>
      <c r="H4" s="1167"/>
      <c r="I4" s="1167"/>
      <c r="J4" s="136"/>
    </row>
    <row r="5" spans="1:10" s="15" customFormat="1" ht="35.1" customHeight="1">
      <c r="A5" s="1168">
        <f>SubawardNumber</f>
        <v>0</v>
      </c>
      <c r="B5" s="1168"/>
      <c r="C5" s="1168"/>
      <c r="D5" s="1168"/>
      <c r="E5" s="1168"/>
      <c r="F5" s="1168"/>
      <c r="G5" s="1168"/>
      <c r="H5" s="1168"/>
      <c r="I5" s="1168"/>
      <c r="J5" s="136"/>
    </row>
    <row r="6" spans="1:10" s="15" customFormat="1" ht="69.95" customHeight="1">
      <c r="A6" s="1170"/>
      <c r="B6" s="1170"/>
      <c r="C6" s="1170"/>
      <c r="D6" s="1170"/>
      <c r="E6" s="1170"/>
      <c r="F6" s="1170"/>
      <c r="G6" s="1170"/>
      <c r="H6" s="1170"/>
      <c r="I6" s="1170"/>
      <c r="J6" s="136"/>
    </row>
    <row r="7" spans="1:10" s="15" customFormat="1" ht="30" customHeight="1">
      <c r="A7" s="1161" t="s">
        <v>823</v>
      </c>
      <c r="B7" s="1161"/>
      <c r="C7" s="1161"/>
      <c r="D7" s="1161"/>
      <c r="E7" s="1161"/>
      <c r="F7" s="1161"/>
      <c r="G7" s="1171"/>
      <c r="H7" s="1172"/>
      <c r="I7" s="1172"/>
      <c r="J7" s="136"/>
    </row>
    <row r="8" spans="1:10" s="15" customFormat="1" ht="27.95" customHeight="1">
      <c r="A8" s="985" t="s">
        <v>813</v>
      </c>
      <c r="B8" s="986" t="s">
        <v>814</v>
      </c>
      <c r="C8" s="986" t="s">
        <v>815</v>
      </c>
      <c r="D8" s="986" t="s">
        <v>160</v>
      </c>
      <c r="E8" s="986" t="s">
        <v>328</v>
      </c>
      <c r="F8" s="987" t="s">
        <v>329</v>
      </c>
      <c r="G8" s="1172"/>
      <c r="H8" s="1172"/>
      <c r="I8" s="1172"/>
      <c r="J8" s="136"/>
    </row>
    <row r="9" spans="1:10" s="496" customFormat="1" ht="39.950000000000003" customHeight="1">
      <c r="A9" s="988" t="s">
        <v>816</v>
      </c>
      <c r="B9" s="989"/>
      <c r="C9" s="989"/>
      <c r="D9" s="989"/>
      <c r="E9" s="989"/>
      <c r="F9" s="990"/>
      <c r="G9" s="1157"/>
      <c r="H9" s="1157"/>
      <c r="I9" s="1157"/>
      <c r="J9" s="497"/>
    </row>
    <row r="10" spans="1:10" s="496" customFormat="1" ht="39.950000000000003" customHeight="1">
      <c r="A10" s="988" t="s">
        <v>817</v>
      </c>
      <c r="B10" s="989"/>
      <c r="C10" s="989"/>
      <c r="D10" s="989"/>
      <c r="E10" s="989"/>
      <c r="F10" s="989"/>
      <c r="G10" s="1157"/>
      <c r="H10" s="1157"/>
      <c r="I10" s="1157"/>
      <c r="J10" s="497"/>
    </row>
    <row r="11" spans="1:10" s="496" customFormat="1" ht="39.950000000000003" customHeight="1">
      <c r="A11" s="988" t="s">
        <v>818</v>
      </c>
      <c r="B11" s="989"/>
      <c r="C11" s="989"/>
      <c r="D11" s="989"/>
      <c r="E11" s="989"/>
      <c r="F11" s="989"/>
      <c r="G11" s="1157"/>
      <c r="H11" s="1157"/>
      <c r="I11" s="1157"/>
      <c r="J11" s="497"/>
    </row>
    <row r="12" spans="1:10" s="496" customFormat="1" ht="39.950000000000003" customHeight="1">
      <c r="A12" s="988" t="s">
        <v>819</v>
      </c>
      <c r="B12" s="989"/>
      <c r="C12" s="989"/>
      <c r="D12" s="989"/>
      <c r="E12" s="989"/>
      <c r="F12" s="989"/>
      <c r="G12" s="1157"/>
      <c r="H12" s="1157"/>
      <c r="I12" s="1157"/>
      <c r="J12" s="497"/>
    </row>
    <row r="13" spans="1:10" s="496" customFormat="1" ht="39.950000000000003" customHeight="1">
      <c r="A13" s="988" t="s">
        <v>820</v>
      </c>
      <c r="B13" s="989"/>
      <c r="C13" s="989"/>
      <c r="D13" s="989"/>
      <c r="E13" s="989"/>
      <c r="F13" s="989"/>
      <c r="G13" s="1157"/>
      <c r="H13" s="1157"/>
      <c r="I13" s="1157"/>
      <c r="J13" s="497"/>
    </row>
    <row r="14" spans="1:10" s="496" customFormat="1" ht="39.950000000000003" customHeight="1">
      <c r="A14" s="988" t="s">
        <v>821</v>
      </c>
      <c r="B14" s="989"/>
      <c r="C14" s="989"/>
      <c r="D14" s="989"/>
      <c r="E14" s="989"/>
      <c r="F14" s="989"/>
      <c r="G14" s="1156"/>
      <c r="H14" s="1157"/>
      <c r="I14" s="1157"/>
      <c r="J14" s="497"/>
    </row>
    <row r="15" spans="1:10" s="496" customFormat="1" ht="39.950000000000003" customHeight="1">
      <c r="A15" s="988" t="s">
        <v>821</v>
      </c>
      <c r="B15" s="989"/>
      <c r="C15" s="989"/>
      <c r="D15" s="989"/>
      <c r="E15" s="989"/>
      <c r="F15" s="989"/>
      <c r="G15" s="1156"/>
      <c r="H15" s="1157"/>
      <c r="I15" s="1157"/>
      <c r="J15" s="497"/>
    </row>
    <row r="16" spans="1:10" s="496" customFormat="1" ht="0.2" customHeight="1">
      <c r="A16" s="572" t="s">
        <v>1190</v>
      </c>
      <c r="B16" s="572" t="s">
        <v>1190</v>
      </c>
      <c r="C16" s="572" t="s">
        <v>1190</v>
      </c>
      <c r="D16" s="572" t="s">
        <v>1190</v>
      </c>
      <c r="E16" s="572" t="s">
        <v>1191</v>
      </c>
      <c r="F16" s="572" t="s">
        <v>1190</v>
      </c>
      <c r="G16" s="1157"/>
      <c r="H16" s="1157"/>
      <c r="I16" s="1157"/>
      <c r="J16" s="497"/>
    </row>
    <row r="17" spans="1:10" s="15" customFormat="1" ht="45" customHeight="1">
      <c r="A17" s="1162"/>
      <c r="B17" s="1162"/>
      <c r="C17" s="1162"/>
      <c r="D17" s="1162"/>
      <c r="E17" s="1162"/>
      <c r="F17" s="1162"/>
      <c r="G17" s="1162"/>
      <c r="H17" s="1162"/>
      <c r="I17" s="1162"/>
      <c r="J17" s="136"/>
    </row>
    <row r="18" spans="1:10" ht="30" customHeight="1">
      <c r="A18" s="1158" t="s">
        <v>822</v>
      </c>
      <c r="B18" s="1159"/>
      <c r="C18" s="1159"/>
      <c r="D18" s="1159"/>
      <c r="E18" s="1159"/>
      <c r="F18" s="1159"/>
      <c r="G18" s="1159"/>
      <c r="H18" s="1159"/>
      <c r="I18" s="1160"/>
      <c r="J18" s="137"/>
    </row>
    <row r="19" spans="1:10" ht="27.95" customHeight="1">
      <c r="A19" s="985" t="s">
        <v>812</v>
      </c>
      <c r="B19" s="986" t="s">
        <v>330</v>
      </c>
      <c r="C19" s="986" t="s">
        <v>160</v>
      </c>
      <c r="D19" s="986" t="s">
        <v>331</v>
      </c>
      <c r="E19" s="986" t="s">
        <v>332</v>
      </c>
      <c r="F19" s="986" t="s">
        <v>333</v>
      </c>
      <c r="G19" s="986" t="s">
        <v>334</v>
      </c>
      <c r="H19" s="986" t="s">
        <v>328</v>
      </c>
      <c r="I19" s="986" t="s">
        <v>329</v>
      </c>
      <c r="J19" s="137"/>
    </row>
    <row r="20" spans="1:10" s="569" customFormat="1" ht="39.950000000000003" customHeight="1">
      <c r="A20" s="991"/>
      <c r="B20" s="992"/>
      <c r="C20" s="992"/>
      <c r="D20" s="992"/>
      <c r="E20" s="992"/>
      <c r="F20" s="992"/>
      <c r="G20" s="993"/>
      <c r="H20" s="994"/>
      <c r="I20" s="995"/>
    </row>
    <row r="21" spans="1:10" s="569" customFormat="1" ht="39.950000000000003" customHeight="1">
      <c r="A21" s="996"/>
      <c r="B21" s="997"/>
      <c r="C21" s="997"/>
      <c r="D21" s="997"/>
      <c r="E21" s="997"/>
      <c r="F21" s="997"/>
      <c r="G21" s="998"/>
      <c r="H21" s="999"/>
      <c r="I21" s="1000"/>
      <c r="J21" s="568"/>
    </row>
    <row r="22" spans="1:10" s="569" customFormat="1" ht="39.950000000000003" customHeight="1">
      <c r="A22" s="996"/>
      <c r="B22" s="997"/>
      <c r="C22" s="997"/>
      <c r="D22" s="997"/>
      <c r="E22" s="997"/>
      <c r="F22" s="997"/>
      <c r="G22" s="998"/>
      <c r="H22" s="999"/>
      <c r="I22" s="1000"/>
      <c r="J22" s="568"/>
    </row>
    <row r="23" spans="1:10" s="569" customFormat="1" ht="39.950000000000003" customHeight="1">
      <c r="A23" s="996"/>
      <c r="B23" s="997"/>
      <c r="C23" s="997"/>
      <c r="D23" s="997"/>
      <c r="E23" s="997"/>
      <c r="F23" s="997"/>
      <c r="G23" s="998"/>
      <c r="H23" s="999"/>
      <c r="I23" s="1000"/>
      <c r="J23" s="568"/>
    </row>
    <row r="24" spans="1:10" s="569" customFormat="1" ht="39.950000000000003" customHeight="1">
      <c r="A24" s="996"/>
      <c r="B24" s="997"/>
      <c r="C24" s="997"/>
      <c r="D24" s="997"/>
      <c r="E24" s="997"/>
      <c r="F24" s="997"/>
      <c r="G24" s="998"/>
      <c r="H24" s="999"/>
      <c r="I24" s="1000"/>
      <c r="J24" s="568"/>
    </row>
    <row r="25" spans="1:10" s="569" customFormat="1" ht="39.950000000000003" customHeight="1">
      <c r="A25" s="996"/>
      <c r="B25" s="997"/>
      <c r="C25" s="997"/>
      <c r="D25" s="997"/>
      <c r="E25" s="997"/>
      <c r="F25" s="997"/>
      <c r="G25" s="998"/>
      <c r="H25" s="999"/>
      <c r="I25" s="1000"/>
      <c r="J25" s="568"/>
    </row>
    <row r="26" spans="1:10" s="569" customFormat="1" ht="39.950000000000003" customHeight="1">
      <c r="A26" s="996"/>
      <c r="B26" s="997"/>
      <c r="C26" s="997"/>
      <c r="D26" s="997"/>
      <c r="E26" s="997"/>
      <c r="F26" s="997"/>
      <c r="G26" s="998"/>
      <c r="H26" s="999"/>
      <c r="I26" s="1000"/>
      <c r="J26" s="568"/>
    </row>
    <row r="27" spans="1:10" s="569" customFormat="1" ht="39.950000000000003" customHeight="1">
      <c r="A27" s="996"/>
      <c r="B27" s="997"/>
      <c r="C27" s="997"/>
      <c r="D27" s="997"/>
      <c r="E27" s="997"/>
      <c r="F27" s="997"/>
      <c r="G27" s="998"/>
      <c r="H27" s="999"/>
      <c r="I27" s="1000"/>
      <c r="J27" s="568"/>
    </row>
    <row r="28" spans="1:10" s="569" customFormat="1" ht="0.2" customHeight="1">
      <c r="A28" s="991" t="s">
        <v>1152</v>
      </c>
      <c r="B28" s="992" t="s">
        <v>1152</v>
      </c>
      <c r="C28" s="992" t="s">
        <v>1152</v>
      </c>
      <c r="D28" s="992" t="s">
        <v>1152</v>
      </c>
      <c r="E28" s="992" t="s">
        <v>1152</v>
      </c>
      <c r="F28" s="992" t="s">
        <v>1152</v>
      </c>
      <c r="G28" s="992" t="s">
        <v>1152</v>
      </c>
      <c r="H28" s="992" t="s">
        <v>1152</v>
      </c>
      <c r="I28" s="992" t="s">
        <v>1152</v>
      </c>
      <c r="J28" s="568"/>
    </row>
    <row r="29" spans="1:10" ht="27.95" customHeight="1">
      <c r="A29" s="985" t="s">
        <v>812</v>
      </c>
      <c r="B29" s="986" t="s">
        <v>335</v>
      </c>
      <c r="C29" s="986" t="s">
        <v>160</v>
      </c>
      <c r="D29" s="986" t="s">
        <v>331</v>
      </c>
      <c r="E29" s="986" t="s">
        <v>332</v>
      </c>
      <c r="F29" s="986" t="s">
        <v>333</v>
      </c>
      <c r="G29" s="986" t="s">
        <v>334</v>
      </c>
      <c r="H29" s="986" t="s">
        <v>328</v>
      </c>
      <c r="I29" s="986" t="s">
        <v>329</v>
      </c>
      <c r="J29" s="138"/>
    </row>
    <row r="30" spans="1:10" s="571" customFormat="1" ht="39.950000000000003" customHeight="1">
      <c r="A30" s="1001"/>
      <c r="B30" s="1001"/>
      <c r="C30" s="1001"/>
      <c r="D30" s="1001"/>
      <c r="E30" s="1001"/>
      <c r="F30" s="1001"/>
      <c r="G30" s="1002"/>
      <c r="H30" s="1003"/>
      <c r="I30" s="1004"/>
      <c r="J30" s="570"/>
    </row>
    <row r="31" spans="1:10" s="571" customFormat="1" ht="39.950000000000003" customHeight="1">
      <c r="A31" s="1001"/>
      <c r="B31" s="1001"/>
      <c r="C31" s="1001"/>
      <c r="D31" s="1001"/>
      <c r="E31" s="1001"/>
      <c r="F31" s="1001"/>
      <c r="G31" s="1002"/>
      <c r="H31" s="1003"/>
      <c r="I31" s="1004"/>
      <c r="J31" s="570"/>
    </row>
    <row r="32" spans="1:10" s="571" customFormat="1" ht="39.950000000000003" customHeight="1">
      <c r="A32" s="1001"/>
      <c r="B32" s="1001"/>
      <c r="C32" s="1001"/>
      <c r="D32" s="1001"/>
      <c r="E32" s="1001"/>
      <c r="F32" s="1001"/>
      <c r="G32" s="1002"/>
      <c r="H32" s="1003"/>
      <c r="I32" s="1004"/>
      <c r="J32" s="570"/>
    </row>
    <row r="33" spans="1:10" s="571" customFormat="1" ht="39.950000000000003" customHeight="1">
      <c r="A33" s="1001"/>
      <c r="B33" s="1001"/>
      <c r="C33" s="1001"/>
      <c r="D33" s="1001"/>
      <c r="E33" s="1001"/>
      <c r="F33" s="1001"/>
      <c r="G33" s="1002"/>
      <c r="H33" s="1003"/>
      <c r="I33" s="1004"/>
      <c r="J33" s="570"/>
    </row>
    <row r="34" spans="1:10" s="571" customFormat="1" ht="39.950000000000003" customHeight="1">
      <c r="A34" s="1001"/>
      <c r="B34" s="1001"/>
      <c r="C34" s="1001"/>
      <c r="D34" s="1001"/>
      <c r="E34" s="1001"/>
      <c r="F34" s="1001"/>
      <c r="G34" s="1002"/>
      <c r="H34" s="1003"/>
      <c r="I34" s="1004"/>
      <c r="J34" s="570"/>
    </row>
    <row r="35" spans="1:10" s="571" customFormat="1" ht="39.950000000000003" customHeight="1">
      <c r="A35" s="1001"/>
      <c r="B35" s="1001"/>
      <c r="C35" s="1001"/>
      <c r="D35" s="1001"/>
      <c r="E35" s="1001"/>
      <c r="F35" s="1001"/>
      <c r="G35" s="1002"/>
      <c r="H35" s="1003"/>
      <c r="I35" s="1004"/>
      <c r="J35" s="570"/>
    </row>
    <row r="36" spans="1:10" s="571" customFormat="1" ht="39.950000000000003" customHeight="1">
      <c r="A36" s="1005"/>
      <c r="B36" s="1006"/>
      <c r="C36" s="1006"/>
      <c r="D36" s="1006"/>
      <c r="E36" s="1006"/>
      <c r="F36" s="1006"/>
      <c r="G36" s="1007"/>
      <c r="H36" s="1008"/>
      <c r="I36" s="1006"/>
      <c r="J36" s="570"/>
    </row>
    <row r="37" spans="1:10" s="571" customFormat="1" ht="39.950000000000003" customHeight="1">
      <c r="A37" s="1005"/>
      <c r="B37" s="1006"/>
      <c r="C37" s="1006"/>
      <c r="D37" s="1006"/>
      <c r="E37" s="1006"/>
      <c r="F37" s="1006"/>
      <c r="G37" s="1007"/>
      <c r="H37" s="1008"/>
      <c r="I37" s="1009"/>
      <c r="J37" s="570"/>
    </row>
    <row r="38" spans="1:10" s="571" customFormat="1" ht="0.2" customHeight="1">
      <c r="A38" s="3"/>
      <c r="B38" s="3"/>
      <c r="C38" s="3"/>
      <c r="D38" s="2"/>
      <c r="E38" s="2"/>
      <c r="F38" s="2"/>
      <c r="G38" s="2"/>
      <c r="H38" s="2"/>
      <c r="I38" s="2"/>
      <c r="J38" s="570"/>
    </row>
    <row r="39" spans="1:10" s="571" customFormat="1" ht="17.25">
      <c r="A39" s="3"/>
      <c r="B39" s="3"/>
      <c r="C39" s="3"/>
      <c r="D39" s="2"/>
      <c r="E39" s="2"/>
      <c r="F39" s="2"/>
      <c r="G39" s="2"/>
      <c r="H39" s="2"/>
      <c r="I39" s="2"/>
      <c r="J39" s="570"/>
    </row>
  </sheetData>
  <sheetProtection formatColumns="0" autoFilter="0"/>
  <customSheetViews>
    <customSheetView guid="{864452AF-FE8B-4AB5-A77B-41D8DD524B81}" scale="70" showPageBreaks="1" showGridLines="0" zeroValues="0" fitToPage="1" printArea="1" hiddenRows="1">
      <selection activeCell="I8" sqref="I8"/>
      <pageMargins left="0.25" right="0.25" top="0.25" bottom="0.25" header="0.25" footer="0.25"/>
      <printOptions horizontalCentered="1"/>
      <pageSetup scale="54" orientation="landscape" useFirstPageNumber="1" r:id="rId1"/>
      <headerFooter alignWithMargins="0">
        <oddFooter>&amp;L&amp;"Tahoma,Regular"&amp;12FMFW v1.18 - 2018</oddFooter>
      </headerFooter>
    </customSheetView>
  </customSheetViews>
  <mergeCells count="19">
    <mergeCell ref="A6:I6"/>
    <mergeCell ref="G7:I7"/>
    <mergeCell ref="G8:I8"/>
    <mergeCell ref="G9:I9"/>
    <mergeCell ref="G10:I10"/>
    <mergeCell ref="A1:I1"/>
    <mergeCell ref="A3:I3"/>
    <mergeCell ref="A4:I4"/>
    <mergeCell ref="A5:I5"/>
    <mergeCell ref="A2:I2"/>
    <mergeCell ref="G14:I14"/>
    <mergeCell ref="G16:I16"/>
    <mergeCell ref="A18:I18"/>
    <mergeCell ref="A7:F7"/>
    <mergeCell ref="A17:I17"/>
    <mergeCell ref="G11:I11"/>
    <mergeCell ref="G12:I12"/>
    <mergeCell ref="G13:I13"/>
    <mergeCell ref="G15:I15"/>
  </mergeCells>
  <dataValidations count="1">
    <dataValidation allowBlank="1" showInputMessage="1" sqref="J1:J3" xr:uid="{00000000-0002-0000-0400-000000000000}"/>
  </dataValidations>
  <printOptions horizontalCentered="1"/>
  <pageMargins left="0.25" right="0.25" top="0.5" bottom="0.25" header="0.25" footer="0.25"/>
  <pageSetup scale="40"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FFCC99"/>
    <pageSetUpPr fitToPage="1"/>
  </sheetPr>
  <dimension ref="A1:AD101"/>
  <sheetViews>
    <sheetView showGridLines="0" showZeros="0" zoomScale="65" zoomScaleNormal="65" zoomScaleSheetLayoutView="70" workbookViewId="0">
      <selection sqref="A1:N1"/>
    </sheetView>
  </sheetViews>
  <sheetFormatPr defaultColWidth="9.140625" defaultRowHeight="12.75"/>
  <cols>
    <col min="1" max="1" width="9.5703125" style="472" customWidth="1"/>
    <col min="2" max="2" width="12.28515625" style="472" customWidth="1"/>
    <col min="3" max="3" width="17.42578125" style="472" customWidth="1"/>
    <col min="4" max="4" width="12.7109375" style="472" customWidth="1"/>
    <col min="5" max="5" width="33.42578125" style="472" customWidth="1"/>
    <col min="6" max="6" width="46" style="472" customWidth="1"/>
    <col min="7" max="7" width="17.42578125" style="473" customWidth="1"/>
    <col min="8" max="8" width="16.28515625" style="474" customWidth="1"/>
    <col min="9" max="9" width="17.5703125" style="474" customWidth="1"/>
    <col min="10" max="10" width="23.7109375" style="474" customWidth="1"/>
    <col min="11" max="11" width="22.7109375" style="474" customWidth="1"/>
    <col min="12" max="12" width="18.7109375" style="474" customWidth="1"/>
    <col min="13" max="13" width="22.5703125" style="474" customWidth="1"/>
    <col min="14" max="14" width="19.42578125" style="475" bestFit="1" customWidth="1"/>
    <col min="15" max="15" width="20.42578125" style="475" customWidth="1"/>
    <col min="16" max="16" width="20.85546875" style="475" customWidth="1"/>
    <col min="17" max="17" width="18.42578125" style="475" hidden="1" customWidth="1"/>
    <col min="18" max="18" width="21.28515625" style="475" customWidth="1"/>
    <col min="19" max="19" width="20.140625" style="475" bestFit="1" customWidth="1"/>
    <col min="20" max="20" width="19.7109375" style="475" bestFit="1" customWidth="1"/>
    <col min="21" max="30" width="15.7109375" style="475" hidden="1" customWidth="1"/>
    <col min="31" max="16384" width="9.140625" style="475"/>
  </cols>
  <sheetData>
    <row r="1" spans="1:30" s="466" customFormat="1" ht="30" customHeight="1">
      <c r="A1" s="1193" t="s">
        <v>2</v>
      </c>
      <c r="B1" s="1194"/>
      <c r="C1" s="1195"/>
      <c r="D1" s="1195"/>
      <c r="E1" s="1195"/>
      <c r="F1" s="1195"/>
      <c r="G1" s="1195"/>
      <c r="H1" s="1195"/>
      <c r="I1" s="1195"/>
      <c r="J1" s="1195"/>
      <c r="K1" s="1195"/>
      <c r="L1" s="1195"/>
      <c r="M1" s="1195"/>
      <c r="N1" s="1195"/>
      <c r="O1" s="1195"/>
      <c r="P1" s="1195"/>
      <c r="Q1" s="1195"/>
      <c r="R1" s="1195"/>
      <c r="S1" s="1195"/>
      <c r="T1" s="1196"/>
    </row>
    <row r="2" spans="1:30" s="467" customFormat="1" ht="20.100000000000001" customHeight="1">
      <c r="A2" s="1198" t="s">
        <v>1324</v>
      </c>
      <c r="B2" s="1199"/>
      <c r="C2" s="1200"/>
      <c r="D2" s="1200"/>
      <c r="E2" s="1200"/>
      <c r="F2" s="1200"/>
      <c r="G2" s="1200"/>
      <c r="H2" s="1200"/>
      <c r="I2" s="1200"/>
      <c r="J2" s="1200"/>
      <c r="K2" s="1200"/>
      <c r="L2" s="1200"/>
      <c r="M2" s="1200"/>
      <c r="N2" s="1200"/>
      <c r="O2" s="1200"/>
      <c r="P2" s="1200"/>
      <c r="Q2" s="1200"/>
      <c r="R2" s="1200"/>
      <c r="S2" s="1200"/>
      <c r="T2" s="1201"/>
    </row>
    <row r="3" spans="1:30" s="469" customFormat="1" ht="24.95" customHeight="1">
      <c r="A3" s="1202">
        <f>SubrecipientName</f>
        <v>0</v>
      </c>
      <c r="B3" s="1202"/>
      <c r="C3" s="1202"/>
      <c r="D3" s="1202"/>
      <c r="E3" s="1202"/>
      <c r="F3" s="1202"/>
      <c r="G3" s="1202"/>
      <c r="H3" s="1202"/>
      <c r="I3" s="1202"/>
      <c r="J3" s="1202"/>
      <c r="K3" s="1202"/>
      <c r="L3" s="1202"/>
      <c r="M3" s="1202"/>
      <c r="N3" s="1202"/>
      <c r="O3" s="1202"/>
      <c r="P3" s="1191" t="s">
        <v>34</v>
      </c>
      <c r="Q3" s="1191"/>
      <c r="R3" s="1197"/>
      <c r="S3" s="1197"/>
      <c r="T3" s="1197"/>
    </row>
    <row r="4" spans="1:30" s="147" customFormat="1" ht="24.95" customHeight="1">
      <c r="A4" s="1173">
        <f>FIPSNumber</f>
        <v>0</v>
      </c>
      <c r="B4" s="1173"/>
      <c r="C4" s="1173"/>
      <c r="D4" s="1173"/>
      <c r="E4" s="1173"/>
      <c r="F4" s="1173"/>
      <c r="G4" s="1173"/>
      <c r="H4" s="1173"/>
      <c r="I4" s="1173"/>
      <c r="J4" s="1173"/>
      <c r="K4" s="1173"/>
      <c r="L4" s="1173"/>
      <c r="M4" s="1173"/>
      <c r="N4" s="1173"/>
      <c r="O4" s="1173"/>
      <c r="P4" s="1189" t="s">
        <v>10</v>
      </c>
      <c r="Q4" s="1189"/>
      <c r="R4" s="1184"/>
      <c r="S4" s="1185"/>
      <c r="T4" s="1185"/>
    </row>
    <row r="5" spans="1:30" s="468" customFormat="1" ht="24.95" customHeight="1">
      <c r="A5" s="1174">
        <f>SubawardNumber</f>
        <v>0</v>
      </c>
      <c r="B5" s="1174"/>
      <c r="C5" s="1174"/>
      <c r="D5" s="1174"/>
      <c r="E5" s="1174"/>
      <c r="F5" s="1174"/>
      <c r="G5" s="1174"/>
      <c r="H5" s="1174"/>
      <c r="I5" s="1174"/>
      <c r="J5" s="1174"/>
      <c r="K5" s="1174"/>
      <c r="L5" s="1174"/>
      <c r="M5" s="1174"/>
      <c r="N5" s="1174"/>
      <c r="O5" s="1174"/>
      <c r="P5" s="1190" t="s">
        <v>549</v>
      </c>
      <c r="Q5" s="1190"/>
      <c r="R5" s="1186"/>
      <c r="S5" s="1186"/>
      <c r="T5" s="1186"/>
    </row>
    <row r="6" spans="1:30" s="468" customFormat="1" ht="24.95" customHeight="1">
      <c r="A6" s="1175"/>
      <c r="B6" s="1175"/>
      <c r="C6" s="1175"/>
      <c r="D6" s="1175"/>
      <c r="E6" s="1175"/>
      <c r="F6" s="1175"/>
      <c r="G6" s="1175"/>
      <c r="H6" s="1175"/>
      <c r="I6" s="1175"/>
      <c r="J6" s="1175"/>
      <c r="K6" s="1175"/>
      <c r="L6" s="1175"/>
      <c r="M6" s="1175"/>
      <c r="N6" s="1175"/>
      <c r="O6" s="1176"/>
      <c r="P6" s="1191" t="s">
        <v>1314</v>
      </c>
      <c r="Q6" s="1191"/>
      <c r="R6" s="1187">
        <f>StartDate</f>
        <v>0</v>
      </c>
      <c r="S6" s="1188"/>
      <c r="T6" s="1188"/>
    </row>
    <row r="7" spans="1:30" s="468" customFormat="1" ht="24.95" customHeight="1">
      <c r="A7" s="1177"/>
      <c r="B7" s="1177"/>
      <c r="C7" s="1177"/>
      <c r="D7" s="1177"/>
      <c r="E7" s="1177"/>
      <c r="F7" s="1177"/>
      <c r="G7" s="1177"/>
      <c r="H7" s="1177"/>
      <c r="I7" s="1177"/>
      <c r="J7" s="1177"/>
      <c r="K7" s="1177"/>
      <c r="L7" s="1177"/>
      <c r="M7" s="1177"/>
      <c r="N7" s="1177"/>
      <c r="O7" s="1178"/>
      <c r="P7" s="1192" t="s">
        <v>665</v>
      </c>
      <c r="Q7" s="1192"/>
      <c r="R7" s="1182">
        <f>EndDate</f>
        <v>0</v>
      </c>
      <c r="S7" s="1183"/>
      <c r="T7" s="1183"/>
    </row>
    <row r="8" spans="1:30" s="147" customFormat="1" ht="39.950000000000003" customHeight="1">
      <c r="A8" s="1179"/>
      <c r="B8" s="1179"/>
      <c r="C8" s="1179"/>
      <c r="D8" s="1179"/>
      <c r="E8" s="1179"/>
      <c r="F8" s="1179"/>
      <c r="G8" s="1179"/>
      <c r="H8" s="1179"/>
      <c r="I8" s="1179"/>
      <c r="J8" s="1179"/>
      <c r="K8" s="1179"/>
      <c r="L8" s="1179"/>
      <c r="M8" s="1179"/>
      <c r="N8" s="1179"/>
      <c r="O8" s="1180"/>
      <c r="P8" s="1181" t="s">
        <v>641</v>
      </c>
      <c r="Q8" s="1181"/>
      <c r="R8" s="644" t="s">
        <v>728</v>
      </c>
      <c r="S8" s="645"/>
      <c r="T8" s="646"/>
    </row>
    <row r="9" spans="1:30" s="573" customFormat="1" ht="64.5" customHeight="1">
      <c r="A9" s="662" t="s">
        <v>1323</v>
      </c>
      <c r="B9" s="969" t="s">
        <v>1340</v>
      </c>
      <c r="C9" s="663" t="s">
        <v>824</v>
      </c>
      <c r="D9" s="663" t="s">
        <v>1147</v>
      </c>
      <c r="E9" s="663" t="s">
        <v>715</v>
      </c>
      <c r="F9" s="663" t="s">
        <v>698</v>
      </c>
      <c r="G9" s="663" t="s">
        <v>639</v>
      </c>
      <c r="H9" s="663" t="s">
        <v>274</v>
      </c>
      <c r="I9" s="663" t="s">
        <v>699</v>
      </c>
      <c r="J9" s="663" t="s">
        <v>644</v>
      </c>
      <c r="K9" s="663" t="s">
        <v>645</v>
      </c>
      <c r="L9" s="663" t="s">
        <v>692</v>
      </c>
      <c r="M9" s="663" t="s">
        <v>1146</v>
      </c>
      <c r="N9" s="663" t="s">
        <v>716</v>
      </c>
      <c r="O9" s="663" t="s">
        <v>714</v>
      </c>
      <c r="P9" s="663" t="s">
        <v>700</v>
      </c>
      <c r="Q9" s="663" t="s">
        <v>1175</v>
      </c>
      <c r="R9" s="663" t="s">
        <v>695</v>
      </c>
      <c r="S9" s="663" t="s">
        <v>667</v>
      </c>
      <c r="T9" s="664" t="s">
        <v>718</v>
      </c>
      <c r="U9" s="831" t="s">
        <v>1302</v>
      </c>
      <c r="V9" s="831" t="s">
        <v>1303</v>
      </c>
      <c r="W9" s="831" t="s">
        <v>1304</v>
      </c>
      <c r="X9" s="831" t="s">
        <v>1305</v>
      </c>
      <c r="Y9" s="831" t="s">
        <v>1306</v>
      </c>
      <c r="Z9" s="831" t="s">
        <v>1307</v>
      </c>
      <c r="AA9" s="831" t="s">
        <v>1308</v>
      </c>
      <c r="AB9" s="831" t="s">
        <v>1309</v>
      </c>
      <c r="AC9" s="831" t="s">
        <v>1310</v>
      </c>
      <c r="AD9" s="831" t="s">
        <v>1311</v>
      </c>
    </row>
    <row r="10" spans="1:30" s="573" customFormat="1" ht="20.25">
      <c r="A10" s="707">
        <v>0</v>
      </c>
      <c r="B10" s="970"/>
      <c r="C10" s="708">
        <v>0</v>
      </c>
      <c r="D10" s="708">
        <v>0</v>
      </c>
      <c r="E10" s="708">
        <v>0</v>
      </c>
      <c r="F10" s="708">
        <v>0</v>
      </c>
      <c r="G10" s="708">
        <v>0</v>
      </c>
      <c r="H10" s="708">
        <v>0</v>
      </c>
      <c r="I10" s="708">
        <v>0</v>
      </c>
      <c r="J10" s="708">
        <v>0</v>
      </c>
      <c r="K10" s="708">
        <v>0</v>
      </c>
      <c r="L10" s="708">
        <v>0</v>
      </c>
      <c r="M10" s="708">
        <v>0</v>
      </c>
      <c r="N10" s="922">
        <f>SUM(RangeCost)</f>
        <v>0</v>
      </c>
      <c r="O10" s="922">
        <f>SUM(RangePrevious)</f>
        <v>0</v>
      </c>
      <c r="P10" s="922">
        <f>SUM(RangeThisRequest)</f>
        <v>0</v>
      </c>
      <c r="Q10" s="922">
        <f>SUM(RangeMatch)</f>
        <v>0</v>
      </c>
      <c r="R10" s="922">
        <f>SUM(RangeApproved)</f>
        <v>0</v>
      </c>
      <c r="S10" s="922">
        <f>SUM(RangeBalance)</f>
        <v>0</v>
      </c>
      <c r="T10" s="709">
        <f>IFERROR(TotalApproved/TotalCost,0)</f>
        <v>0</v>
      </c>
      <c r="U10" s="832"/>
      <c r="V10" s="832"/>
      <c r="W10" s="832"/>
      <c r="X10" s="832"/>
      <c r="Y10" s="832"/>
      <c r="Z10" s="832"/>
      <c r="AA10" s="832"/>
      <c r="AB10" s="832"/>
      <c r="AC10" s="832"/>
      <c r="AD10" s="832"/>
    </row>
    <row r="11" spans="1:30" s="577" customFormat="1" ht="17.25" hidden="1">
      <c r="A11" s="574">
        <v>0</v>
      </c>
      <c r="B11" s="971">
        <v>0</v>
      </c>
      <c r="C11" s="575">
        <v>0</v>
      </c>
      <c r="D11" s="575">
        <v>0</v>
      </c>
      <c r="E11" s="575">
        <v>0</v>
      </c>
      <c r="F11" s="575">
        <v>0</v>
      </c>
      <c r="G11" s="575">
        <v>0</v>
      </c>
      <c r="H11" s="575">
        <v>0</v>
      </c>
      <c r="I11" s="575">
        <v>0</v>
      </c>
      <c r="J11" s="575">
        <v>0</v>
      </c>
      <c r="K11" s="575">
        <v>0</v>
      </c>
      <c r="L11" s="575">
        <v>0</v>
      </c>
      <c r="M11" s="575">
        <v>0</v>
      </c>
      <c r="N11" s="576">
        <v>0</v>
      </c>
      <c r="O11" s="576">
        <v>0</v>
      </c>
      <c r="P11" s="576">
        <v>0</v>
      </c>
      <c r="Q11" s="576">
        <v>0</v>
      </c>
      <c r="R11" s="576">
        <v>0</v>
      </c>
      <c r="S11" s="576">
        <v>0</v>
      </c>
      <c r="T11" s="643">
        <v>0</v>
      </c>
      <c r="U11" s="833">
        <v>0</v>
      </c>
      <c r="V11" s="833">
        <v>0</v>
      </c>
      <c r="W11" s="833">
        <v>0</v>
      </c>
      <c r="X11" s="833">
        <v>0</v>
      </c>
      <c r="Y11" s="833">
        <v>0</v>
      </c>
      <c r="Z11" s="833">
        <v>0</v>
      </c>
      <c r="AA11" s="833">
        <v>0</v>
      </c>
      <c r="AB11" s="833">
        <v>0</v>
      </c>
      <c r="AC11" s="833">
        <v>0</v>
      </c>
      <c r="AD11" s="833">
        <v>0</v>
      </c>
    </row>
    <row r="12" spans="1:30" s="470" customFormat="1" ht="19.5">
      <c r="A12" s="763"/>
      <c r="B12" s="763"/>
      <c r="C12" s="764"/>
      <c r="D12" s="765"/>
      <c r="E12" s="764"/>
      <c r="F12" s="764"/>
      <c r="G12" s="764"/>
      <c r="H12" s="764"/>
      <c r="I12" s="764"/>
      <c r="J12" s="764"/>
      <c r="K12" s="764"/>
      <c r="L12" s="764"/>
      <c r="M12" s="764"/>
      <c r="N12" s="923"/>
      <c r="O12" s="973"/>
      <c r="P12" s="923"/>
      <c r="Q12" s="804">
        <f t="shared" ref="Q12:Q44" si="0">R12*2</f>
        <v>0</v>
      </c>
      <c r="R12" s="973">
        <f t="shared" ref="R12:R44" si="1">P12+O12</f>
        <v>0</v>
      </c>
      <c r="S12" s="973">
        <f t="shared" ref="S12:S44" si="2">N12-R12</f>
        <v>0</v>
      </c>
      <c r="T12" s="975">
        <f t="shared" ref="T12:T44" si="3">IFERROR(R12/N12, 0)</f>
        <v>0</v>
      </c>
      <c r="U12" s="834"/>
      <c r="V12" s="834"/>
      <c r="W12" s="834"/>
      <c r="X12" s="834"/>
      <c r="Y12" s="834"/>
      <c r="Z12" s="834"/>
      <c r="AA12" s="834"/>
      <c r="AB12" s="834"/>
      <c r="AC12" s="834"/>
      <c r="AD12" s="834"/>
    </row>
    <row r="13" spans="1:30" s="470" customFormat="1" ht="19.5">
      <c r="A13" s="763"/>
      <c r="B13" s="763"/>
      <c r="C13" s="764"/>
      <c r="D13" s="765"/>
      <c r="E13" s="764"/>
      <c r="F13" s="764"/>
      <c r="G13" s="764"/>
      <c r="H13" s="764"/>
      <c r="I13" s="764"/>
      <c r="J13" s="764"/>
      <c r="K13" s="764"/>
      <c r="L13" s="764"/>
      <c r="M13" s="764"/>
      <c r="N13" s="923"/>
      <c r="O13" s="973"/>
      <c r="P13" s="923"/>
      <c r="Q13" s="804">
        <f t="shared" ref="Q13" si="4">R13*2</f>
        <v>0</v>
      </c>
      <c r="R13" s="973">
        <f t="shared" ref="R13" si="5">P13+O13</f>
        <v>0</v>
      </c>
      <c r="S13" s="973">
        <f t="shared" ref="S13" si="6">N13-R13</f>
        <v>0</v>
      </c>
      <c r="T13" s="975">
        <f t="shared" ref="T13" si="7">IFERROR(R13/N13, 0)</f>
        <v>0</v>
      </c>
      <c r="U13" s="834"/>
      <c r="V13" s="834"/>
      <c r="W13" s="834"/>
      <c r="X13" s="834"/>
      <c r="Y13" s="834"/>
      <c r="Z13" s="834"/>
      <c r="AA13" s="834"/>
      <c r="AB13" s="834"/>
      <c r="AC13" s="834"/>
      <c r="AD13" s="834"/>
    </row>
    <row r="14" spans="1:30" s="470" customFormat="1" ht="19.5">
      <c r="A14" s="763"/>
      <c r="B14" s="763"/>
      <c r="C14" s="764"/>
      <c r="D14" s="765"/>
      <c r="E14" s="764"/>
      <c r="F14" s="764"/>
      <c r="G14" s="764"/>
      <c r="H14" s="764"/>
      <c r="I14" s="764"/>
      <c r="J14" s="764"/>
      <c r="K14" s="764"/>
      <c r="L14" s="764"/>
      <c r="M14" s="764"/>
      <c r="N14" s="923"/>
      <c r="O14" s="973"/>
      <c r="P14" s="923"/>
      <c r="Q14" s="804">
        <f t="shared" si="0"/>
        <v>0</v>
      </c>
      <c r="R14" s="973">
        <f t="shared" si="1"/>
        <v>0</v>
      </c>
      <c r="S14" s="973">
        <f t="shared" si="2"/>
        <v>0</v>
      </c>
      <c r="T14" s="975">
        <f t="shared" si="3"/>
        <v>0</v>
      </c>
      <c r="U14" s="834"/>
      <c r="V14" s="834"/>
      <c r="W14" s="834"/>
      <c r="X14" s="834"/>
      <c r="Y14" s="834"/>
      <c r="Z14" s="834"/>
      <c r="AA14" s="834"/>
      <c r="AB14" s="834"/>
      <c r="AC14" s="834"/>
      <c r="AD14" s="834"/>
    </row>
    <row r="15" spans="1:30" s="470" customFormat="1" ht="19.5">
      <c r="A15" s="763"/>
      <c r="B15" s="763"/>
      <c r="C15" s="764"/>
      <c r="D15" s="765"/>
      <c r="E15" s="764"/>
      <c r="F15" s="764"/>
      <c r="G15" s="764"/>
      <c r="H15" s="764"/>
      <c r="I15" s="764"/>
      <c r="J15" s="764"/>
      <c r="K15" s="764"/>
      <c r="L15" s="764"/>
      <c r="M15" s="764"/>
      <c r="N15" s="923"/>
      <c r="O15" s="973"/>
      <c r="P15" s="923"/>
      <c r="Q15" s="804">
        <f t="shared" si="0"/>
        <v>0</v>
      </c>
      <c r="R15" s="973">
        <f t="shared" si="1"/>
        <v>0</v>
      </c>
      <c r="S15" s="973">
        <f t="shared" si="2"/>
        <v>0</v>
      </c>
      <c r="T15" s="975">
        <f t="shared" si="3"/>
        <v>0</v>
      </c>
      <c r="U15" s="834"/>
      <c r="V15" s="834"/>
      <c r="W15" s="834"/>
      <c r="X15" s="834"/>
      <c r="Y15" s="834"/>
      <c r="Z15" s="834"/>
      <c r="AA15" s="834"/>
      <c r="AB15" s="834"/>
      <c r="AC15" s="834"/>
      <c r="AD15" s="834"/>
    </row>
    <row r="16" spans="1:30" s="470" customFormat="1" ht="19.5">
      <c r="A16" s="763"/>
      <c r="B16" s="763"/>
      <c r="C16" s="764"/>
      <c r="D16" s="765"/>
      <c r="E16" s="764"/>
      <c r="F16" s="764"/>
      <c r="G16" s="764"/>
      <c r="H16" s="764"/>
      <c r="I16" s="764"/>
      <c r="J16" s="764"/>
      <c r="K16" s="764"/>
      <c r="L16" s="764"/>
      <c r="M16" s="764"/>
      <c r="N16" s="923"/>
      <c r="O16" s="973"/>
      <c r="P16" s="923"/>
      <c r="Q16" s="804">
        <f t="shared" si="0"/>
        <v>0</v>
      </c>
      <c r="R16" s="973">
        <f t="shared" si="1"/>
        <v>0</v>
      </c>
      <c r="S16" s="973">
        <f t="shared" si="2"/>
        <v>0</v>
      </c>
      <c r="T16" s="975">
        <f t="shared" si="3"/>
        <v>0</v>
      </c>
      <c r="U16" s="834"/>
      <c r="V16" s="834"/>
      <c r="W16" s="834"/>
      <c r="X16" s="834"/>
      <c r="Y16" s="834"/>
      <c r="Z16" s="834"/>
      <c r="AA16" s="834"/>
      <c r="AB16" s="834"/>
      <c r="AC16" s="834"/>
      <c r="AD16" s="834"/>
    </row>
    <row r="17" spans="1:30" s="470" customFormat="1" ht="19.5">
      <c r="A17" s="763"/>
      <c r="B17" s="763"/>
      <c r="C17" s="764"/>
      <c r="D17" s="765"/>
      <c r="E17" s="764"/>
      <c r="F17" s="764"/>
      <c r="G17" s="764"/>
      <c r="H17" s="764"/>
      <c r="I17" s="764"/>
      <c r="J17" s="764"/>
      <c r="K17" s="764"/>
      <c r="L17" s="764"/>
      <c r="M17" s="764"/>
      <c r="N17" s="942"/>
      <c r="O17" s="973"/>
      <c r="P17" s="923"/>
      <c r="Q17" s="804">
        <f t="shared" si="0"/>
        <v>0</v>
      </c>
      <c r="R17" s="973">
        <f t="shared" si="1"/>
        <v>0</v>
      </c>
      <c r="S17" s="974">
        <f t="shared" si="2"/>
        <v>0</v>
      </c>
      <c r="T17" s="975">
        <f t="shared" si="3"/>
        <v>0</v>
      </c>
      <c r="U17" s="834"/>
      <c r="V17" s="834"/>
      <c r="W17" s="834"/>
      <c r="X17" s="834"/>
      <c r="Y17" s="834"/>
      <c r="Z17" s="834"/>
      <c r="AA17" s="834"/>
      <c r="AB17" s="834"/>
      <c r="AC17" s="834"/>
      <c r="AD17" s="834"/>
    </row>
    <row r="18" spans="1:30" s="470" customFormat="1" ht="19.5">
      <c r="A18" s="763"/>
      <c r="B18" s="763"/>
      <c r="C18" s="764"/>
      <c r="D18" s="765"/>
      <c r="E18" s="764"/>
      <c r="F18" s="764"/>
      <c r="G18" s="764"/>
      <c r="H18" s="764"/>
      <c r="I18" s="764"/>
      <c r="J18" s="764"/>
      <c r="K18" s="764"/>
      <c r="L18" s="764"/>
      <c r="M18" s="764"/>
      <c r="N18" s="942"/>
      <c r="O18" s="973"/>
      <c r="P18" s="942"/>
      <c r="Q18" s="972">
        <f t="shared" si="0"/>
        <v>0</v>
      </c>
      <c r="R18" s="974">
        <f t="shared" si="1"/>
        <v>0</v>
      </c>
      <c r="S18" s="974">
        <f t="shared" si="2"/>
        <v>0</v>
      </c>
      <c r="T18" s="975">
        <f t="shared" si="3"/>
        <v>0</v>
      </c>
      <c r="U18" s="834"/>
      <c r="V18" s="834"/>
      <c r="W18" s="834"/>
      <c r="X18" s="834"/>
      <c r="Y18" s="834"/>
      <c r="Z18" s="834"/>
      <c r="AA18" s="834"/>
      <c r="AB18" s="834"/>
      <c r="AC18" s="834"/>
      <c r="AD18" s="834"/>
    </row>
    <row r="19" spans="1:30" s="470" customFormat="1" ht="19.5">
      <c r="A19" s="763"/>
      <c r="B19" s="763"/>
      <c r="C19" s="764"/>
      <c r="D19" s="765"/>
      <c r="E19" s="764"/>
      <c r="F19" s="764"/>
      <c r="G19" s="764"/>
      <c r="H19" s="764"/>
      <c r="I19" s="764"/>
      <c r="J19" s="764"/>
      <c r="K19" s="764"/>
      <c r="L19" s="764"/>
      <c r="M19" s="764"/>
      <c r="N19" s="923"/>
      <c r="O19" s="973"/>
      <c r="P19" s="923"/>
      <c r="Q19" s="804">
        <f t="shared" si="0"/>
        <v>0</v>
      </c>
      <c r="R19" s="973">
        <f t="shared" si="1"/>
        <v>0</v>
      </c>
      <c r="S19" s="973">
        <f t="shared" si="2"/>
        <v>0</v>
      </c>
      <c r="T19" s="975">
        <f t="shared" si="3"/>
        <v>0</v>
      </c>
      <c r="U19" s="834"/>
      <c r="V19" s="834"/>
      <c r="W19" s="834"/>
      <c r="X19" s="834"/>
      <c r="Y19" s="834"/>
      <c r="Z19" s="834"/>
      <c r="AA19" s="834"/>
      <c r="AB19" s="834"/>
      <c r="AC19" s="834"/>
      <c r="AD19" s="834"/>
    </row>
    <row r="20" spans="1:30" s="470" customFormat="1" ht="19.5">
      <c r="A20" s="763"/>
      <c r="B20" s="763"/>
      <c r="C20" s="764"/>
      <c r="D20" s="765"/>
      <c r="E20" s="764"/>
      <c r="F20" s="764"/>
      <c r="G20" s="764"/>
      <c r="H20" s="764"/>
      <c r="I20" s="764"/>
      <c r="J20" s="764"/>
      <c r="K20" s="764"/>
      <c r="L20" s="764"/>
      <c r="M20" s="764"/>
      <c r="N20" s="923"/>
      <c r="O20" s="973"/>
      <c r="P20" s="923"/>
      <c r="Q20" s="804">
        <f t="shared" si="0"/>
        <v>0</v>
      </c>
      <c r="R20" s="973">
        <f t="shared" si="1"/>
        <v>0</v>
      </c>
      <c r="S20" s="973">
        <f t="shared" si="2"/>
        <v>0</v>
      </c>
      <c r="T20" s="975">
        <f t="shared" si="3"/>
        <v>0</v>
      </c>
      <c r="U20" s="834"/>
      <c r="V20" s="834"/>
      <c r="W20" s="834"/>
      <c r="X20" s="834"/>
      <c r="Y20" s="834"/>
      <c r="Z20" s="834"/>
      <c r="AA20" s="834"/>
      <c r="AB20" s="834"/>
      <c r="AC20" s="834"/>
      <c r="AD20" s="834"/>
    </row>
    <row r="21" spans="1:30" s="470" customFormat="1" ht="19.5">
      <c r="A21" s="763"/>
      <c r="B21" s="763"/>
      <c r="C21" s="764"/>
      <c r="D21" s="765"/>
      <c r="E21" s="764"/>
      <c r="F21" s="764"/>
      <c r="G21" s="764"/>
      <c r="H21" s="764"/>
      <c r="I21" s="764"/>
      <c r="J21" s="764"/>
      <c r="K21" s="764"/>
      <c r="L21" s="764"/>
      <c r="M21" s="764"/>
      <c r="N21" s="923"/>
      <c r="O21" s="973"/>
      <c r="P21" s="923"/>
      <c r="Q21" s="804">
        <f t="shared" si="0"/>
        <v>0</v>
      </c>
      <c r="R21" s="973">
        <f t="shared" si="1"/>
        <v>0</v>
      </c>
      <c r="S21" s="973">
        <f t="shared" si="2"/>
        <v>0</v>
      </c>
      <c r="T21" s="975">
        <f t="shared" si="3"/>
        <v>0</v>
      </c>
      <c r="U21" s="834"/>
      <c r="V21" s="834"/>
      <c r="W21" s="834"/>
      <c r="X21" s="834"/>
      <c r="Y21" s="834"/>
      <c r="Z21" s="834"/>
      <c r="AA21" s="834"/>
      <c r="AB21" s="834"/>
      <c r="AC21" s="834"/>
      <c r="AD21" s="834"/>
    </row>
    <row r="22" spans="1:30" s="470" customFormat="1" ht="19.5">
      <c r="A22" s="763"/>
      <c r="B22" s="763"/>
      <c r="C22" s="764"/>
      <c r="D22" s="765"/>
      <c r="E22" s="764"/>
      <c r="F22" s="764"/>
      <c r="G22" s="764"/>
      <c r="H22" s="764"/>
      <c r="I22" s="764"/>
      <c r="J22" s="764"/>
      <c r="K22" s="764"/>
      <c r="L22" s="764"/>
      <c r="M22" s="764"/>
      <c r="N22" s="923"/>
      <c r="O22" s="973"/>
      <c r="P22" s="923"/>
      <c r="Q22" s="804">
        <f t="shared" si="0"/>
        <v>0</v>
      </c>
      <c r="R22" s="973">
        <f t="shared" si="1"/>
        <v>0</v>
      </c>
      <c r="S22" s="973">
        <f t="shared" si="2"/>
        <v>0</v>
      </c>
      <c r="T22" s="975">
        <f t="shared" si="3"/>
        <v>0</v>
      </c>
      <c r="U22" s="834"/>
      <c r="V22" s="834"/>
      <c r="W22" s="834"/>
      <c r="X22" s="834"/>
      <c r="Y22" s="834"/>
      <c r="Z22" s="834"/>
      <c r="AA22" s="834"/>
      <c r="AB22" s="834"/>
      <c r="AC22" s="834"/>
      <c r="AD22" s="834"/>
    </row>
    <row r="23" spans="1:30" s="470" customFormat="1" ht="19.5">
      <c r="A23" s="763"/>
      <c r="B23" s="763"/>
      <c r="C23" s="764"/>
      <c r="D23" s="765"/>
      <c r="E23" s="764"/>
      <c r="F23" s="764"/>
      <c r="G23" s="764"/>
      <c r="H23" s="764"/>
      <c r="I23" s="764"/>
      <c r="J23" s="764"/>
      <c r="K23" s="764"/>
      <c r="L23" s="764"/>
      <c r="M23" s="764"/>
      <c r="N23" s="923"/>
      <c r="O23" s="973"/>
      <c r="P23" s="923"/>
      <c r="Q23" s="804">
        <f t="shared" si="0"/>
        <v>0</v>
      </c>
      <c r="R23" s="973">
        <f t="shared" si="1"/>
        <v>0</v>
      </c>
      <c r="S23" s="973">
        <f t="shared" si="2"/>
        <v>0</v>
      </c>
      <c r="T23" s="975">
        <f t="shared" si="3"/>
        <v>0</v>
      </c>
      <c r="U23" s="766"/>
      <c r="V23" s="766"/>
      <c r="W23" s="766"/>
      <c r="X23" s="766"/>
      <c r="Y23" s="766"/>
      <c r="Z23" s="766"/>
      <c r="AA23" s="766"/>
      <c r="AB23" s="766"/>
      <c r="AC23" s="766"/>
      <c r="AD23" s="766"/>
    </row>
    <row r="24" spans="1:30" s="470" customFormat="1" ht="19.5">
      <c r="A24" s="763"/>
      <c r="B24" s="763"/>
      <c r="C24" s="764"/>
      <c r="D24" s="765"/>
      <c r="E24" s="764"/>
      <c r="F24" s="764"/>
      <c r="G24" s="764"/>
      <c r="H24" s="764"/>
      <c r="I24" s="764"/>
      <c r="J24" s="764"/>
      <c r="K24" s="764"/>
      <c r="L24" s="764"/>
      <c r="M24" s="764"/>
      <c r="N24" s="923"/>
      <c r="O24" s="973"/>
      <c r="P24" s="923"/>
      <c r="Q24" s="804">
        <f t="shared" si="0"/>
        <v>0</v>
      </c>
      <c r="R24" s="973">
        <f t="shared" si="1"/>
        <v>0</v>
      </c>
      <c r="S24" s="973">
        <f t="shared" si="2"/>
        <v>0</v>
      </c>
      <c r="T24" s="975">
        <f t="shared" si="3"/>
        <v>0</v>
      </c>
      <c r="U24" s="766"/>
      <c r="V24" s="766"/>
      <c r="W24" s="766"/>
      <c r="X24" s="766"/>
      <c r="Y24" s="766"/>
      <c r="Z24" s="766"/>
      <c r="AA24" s="766"/>
      <c r="AB24" s="766"/>
      <c r="AC24" s="766"/>
      <c r="AD24" s="766"/>
    </row>
    <row r="25" spans="1:30" s="470" customFormat="1" ht="19.5">
      <c r="A25" s="763"/>
      <c r="B25" s="763"/>
      <c r="C25" s="764"/>
      <c r="D25" s="765"/>
      <c r="E25" s="764"/>
      <c r="F25" s="764"/>
      <c r="G25" s="764"/>
      <c r="H25" s="764"/>
      <c r="I25" s="764"/>
      <c r="J25" s="764"/>
      <c r="K25" s="764"/>
      <c r="L25" s="764"/>
      <c r="M25" s="764"/>
      <c r="N25" s="923"/>
      <c r="O25" s="973"/>
      <c r="P25" s="923"/>
      <c r="Q25" s="804">
        <f t="shared" si="0"/>
        <v>0</v>
      </c>
      <c r="R25" s="973">
        <f t="shared" si="1"/>
        <v>0</v>
      </c>
      <c r="S25" s="976">
        <f t="shared" si="2"/>
        <v>0</v>
      </c>
      <c r="T25" s="975">
        <f t="shared" si="3"/>
        <v>0</v>
      </c>
      <c r="U25" s="766"/>
      <c r="V25" s="766"/>
      <c r="W25" s="766"/>
      <c r="X25" s="766"/>
      <c r="Y25" s="766"/>
      <c r="Z25" s="766"/>
      <c r="AA25" s="766"/>
      <c r="AB25" s="766"/>
      <c r="AC25" s="766"/>
      <c r="AD25" s="766"/>
    </row>
    <row r="26" spans="1:30" s="470" customFormat="1" ht="19.5">
      <c r="A26" s="763"/>
      <c r="B26" s="763"/>
      <c r="C26" s="764"/>
      <c r="D26" s="765"/>
      <c r="E26" s="764"/>
      <c r="F26" s="764"/>
      <c r="G26" s="764"/>
      <c r="H26" s="764"/>
      <c r="I26" s="764"/>
      <c r="J26" s="764"/>
      <c r="K26" s="764"/>
      <c r="L26" s="764"/>
      <c r="M26" s="764"/>
      <c r="N26" s="923"/>
      <c r="O26" s="973"/>
      <c r="P26" s="923"/>
      <c r="Q26" s="804">
        <f t="shared" si="0"/>
        <v>0</v>
      </c>
      <c r="R26" s="973">
        <f t="shared" si="1"/>
        <v>0</v>
      </c>
      <c r="S26" s="973">
        <f t="shared" si="2"/>
        <v>0</v>
      </c>
      <c r="T26" s="975">
        <f t="shared" si="3"/>
        <v>0</v>
      </c>
      <c r="U26" s="766"/>
      <c r="V26" s="766"/>
      <c r="W26" s="766"/>
      <c r="X26" s="766"/>
      <c r="Y26" s="766"/>
      <c r="Z26" s="766"/>
      <c r="AA26" s="766"/>
      <c r="AB26" s="766"/>
      <c r="AC26" s="766"/>
      <c r="AD26" s="766"/>
    </row>
    <row r="27" spans="1:30" s="470" customFormat="1" ht="19.5">
      <c r="A27" s="763"/>
      <c r="B27" s="763"/>
      <c r="C27" s="764"/>
      <c r="D27" s="765"/>
      <c r="E27" s="764"/>
      <c r="F27" s="764"/>
      <c r="G27" s="764"/>
      <c r="H27" s="764"/>
      <c r="I27" s="764"/>
      <c r="J27" s="764"/>
      <c r="K27" s="764"/>
      <c r="L27" s="764"/>
      <c r="M27" s="764"/>
      <c r="N27" s="923"/>
      <c r="O27" s="973"/>
      <c r="P27" s="923"/>
      <c r="Q27" s="804">
        <f t="shared" si="0"/>
        <v>0</v>
      </c>
      <c r="R27" s="973">
        <f t="shared" si="1"/>
        <v>0</v>
      </c>
      <c r="S27" s="973">
        <f t="shared" si="2"/>
        <v>0</v>
      </c>
      <c r="T27" s="975">
        <f t="shared" si="3"/>
        <v>0</v>
      </c>
      <c r="U27" s="766"/>
      <c r="V27" s="766"/>
      <c r="W27" s="766"/>
      <c r="X27" s="766"/>
      <c r="Y27" s="766"/>
      <c r="Z27" s="766"/>
      <c r="AA27" s="766"/>
      <c r="AB27" s="766"/>
      <c r="AC27" s="766"/>
      <c r="AD27" s="766"/>
    </row>
    <row r="28" spans="1:30" s="470" customFormat="1" ht="19.5">
      <c r="A28" s="763"/>
      <c r="B28" s="763"/>
      <c r="C28" s="764"/>
      <c r="D28" s="765"/>
      <c r="E28" s="764"/>
      <c r="F28" s="764"/>
      <c r="G28" s="764"/>
      <c r="H28" s="764"/>
      <c r="I28" s="764"/>
      <c r="J28" s="764"/>
      <c r="K28" s="764"/>
      <c r="L28" s="764"/>
      <c r="M28" s="764"/>
      <c r="N28" s="923"/>
      <c r="O28" s="973"/>
      <c r="P28" s="923"/>
      <c r="Q28" s="804">
        <f t="shared" si="0"/>
        <v>0</v>
      </c>
      <c r="R28" s="973">
        <f t="shared" si="1"/>
        <v>0</v>
      </c>
      <c r="S28" s="973">
        <f t="shared" si="2"/>
        <v>0</v>
      </c>
      <c r="T28" s="975">
        <f t="shared" si="3"/>
        <v>0</v>
      </c>
      <c r="U28" s="766"/>
      <c r="V28" s="766"/>
      <c r="W28" s="766"/>
      <c r="X28" s="766"/>
      <c r="Y28" s="766"/>
      <c r="Z28" s="766"/>
      <c r="AA28" s="766"/>
      <c r="AB28" s="766"/>
      <c r="AC28" s="766"/>
      <c r="AD28" s="766"/>
    </row>
    <row r="29" spans="1:30" s="470" customFormat="1" ht="19.5">
      <c r="A29" s="763"/>
      <c r="B29" s="763"/>
      <c r="C29" s="764"/>
      <c r="D29" s="765"/>
      <c r="E29" s="764"/>
      <c r="F29" s="764"/>
      <c r="G29" s="764"/>
      <c r="H29" s="764"/>
      <c r="I29" s="764"/>
      <c r="J29" s="764"/>
      <c r="K29" s="764"/>
      <c r="L29" s="764"/>
      <c r="M29" s="764"/>
      <c r="N29" s="923"/>
      <c r="O29" s="973"/>
      <c r="P29" s="923"/>
      <c r="Q29" s="804">
        <f t="shared" si="0"/>
        <v>0</v>
      </c>
      <c r="R29" s="973">
        <f t="shared" si="1"/>
        <v>0</v>
      </c>
      <c r="S29" s="973">
        <f t="shared" si="2"/>
        <v>0</v>
      </c>
      <c r="T29" s="975">
        <f t="shared" si="3"/>
        <v>0</v>
      </c>
      <c r="U29" s="766"/>
      <c r="V29" s="766"/>
      <c r="W29" s="766"/>
      <c r="X29" s="766"/>
      <c r="Y29" s="766"/>
      <c r="Z29" s="766"/>
      <c r="AA29" s="766"/>
      <c r="AB29" s="766"/>
      <c r="AC29" s="766"/>
      <c r="AD29" s="766"/>
    </row>
    <row r="30" spans="1:30" s="470" customFormat="1" ht="19.5">
      <c r="A30" s="763"/>
      <c r="B30" s="763"/>
      <c r="C30" s="764"/>
      <c r="D30" s="765"/>
      <c r="E30" s="764"/>
      <c r="F30" s="764"/>
      <c r="G30" s="764"/>
      <c r="H30" s="764"/>
      <c r="I30" s="764"/>
      <c r="J30" s="764"/>
      <c r="K30" s="764"/>
      <c r="L30" s="764"/>
      <c r="M30" s="764"/>
      <c r="N30" s="923"/>
      <c r="O30" s="973"/>
      <c r="P30" s="923"/>
      <c r="Q30" s="804">
        <f t="shared" si="0"/>
        <v>0</v>
      </c>
      <c r="R30" s="973">
        <f t="shared" si="1"/>
        <v>0</v>
      </c>
      <c r="S30" s="973">
        <f t="shared" si="2"/>
        <v>0</v>
      </c>
      <c r="T30" s="975">
        <f t="shared" si="3"/>
        <v>0</v>
      </c>
      <c r="U30" s="766"/>
      <c r="V30" s="766"/>
      <c r="W30" s="766"/>
      <c r="X30" s="766"/>
      <c r="Y30" s="766"/>
      <c r="Z30" s="766"/>
      <c r="AA30" s="766"/>
      <c r="AB30" s="766"/>
      <c r="AC30" s="766"/>
      <c r="AD30" s="766"/>
    </row>
    <row r="31" spans="1:30" s="470" customFormat="1" ht="19.5">
      <c r="A31" s="763"/>
      <c r="B31" s="763"/>
      <c r="C31" s="764"/>
      <c r="D31" s="765"/>
      <c r="E31" s="764"/>
      <c r="F31" s="764"/>
      <c r="G31" s="764"/>
      <c r="H31" s="764"/>
      <c r="I31" s="764"/>
      <c r="J31" s="764"/>
      <c r="K31" s="764"/>
      <c r="L31" s="764"/>
      <c r="M31" s="764"/>
      <c r="N31" s="923"/>
      <c r="O31" s="973"/>
      <c r="P31" s="923"/>
      <c r="Q31" s="804">
        <f t="shared" si="0"/>
        <v>0</v>
      </c>
      <c r="R31" s="973">
        <f t="shared" si="1"/>
        <v>0</v>
      </c>
      <c r="S31" s="973">
        <f t="shared" si="2"/>
        <v>0</v>
      </c>
      <c r="T31" s="975">
        <f t="shared" si="3"/>
        <v>0</v>
      </c>
      <c r="U31" s="766"/>
      <c r="V31" s="766"/>
      <c r="W31" s="766"/>
      <c r="X31" s="766"/>
      <c r="Y31" s="766"/>
      <c r="Z31" s="766"/>
      <c r="AA31" s="766"/>
      <c r="AB31" s="766"/>
      <c r="AC31" s="766"/>
      <c r="AD31" s="766"/>
    </row>
    <row r="32" spans="1:30" s="470" customFormat="1" ht="19.5">
      <c r="A32" s="763"/>
      <c r="B32" s="763"/>
      <c r="C32" s="764"/>
      <c r="D32" s="765"/>
      <c r="E32" s="764"/>
      <c r="F32" s="764"/>
      <c r="G32" s="764"/>
      <c r="H32" s="764"/>
      <c r="I32" s="764"/>
      <c r="J32" s="764"/>
      <c r="K32" s="764"/>
      <c r="L32" s="764"/>
      <c r="M32" s="764"/>
      <c r="N32" s="923"/>
      <c r="O32" s="973"/>
      <c r="P32" s="923"/>
      <c r="Q32" s="804">
        <f t="shared" si="0"/>
        <v>0</v>
      </c>
      <c r="R32" s="973">
        <f t="shared" si="1"/>
        <v>0</v>
      </c>
      <c r="S32" s="973">
        <f t="shared" si="2"/>
        <v>0</v>
      </c>
      <c r="T32" s="975">
        <f t="shared" si="3"/>
        <v>0</v>
      </c>
      <c r="U32" s="766"/>
      <c r="V32" s="766"/>
      <c r="W32" s="766"/>
      <c r="X32" s="766"/>
      <c r="Y32" s="766"/>
      <c r="Z32" s="766"/>
      <c r="AA32" s="766"/>
      <c r="AB32" s="766"/>
      <c r="AC32" s="766"/>
      <c r="AD32" s="766"/>
    </row>
    <row r="33" spans="1:30" s="470" customFormat="1" ht="19.5">
      <c r="A33" s="763"/>
      <c r="B33" s="763"/>
      <c r="C33" s="764"/>
      <c r="D33" s="765"/>
      <c r="E33" s="764"/>
      <c r="F33" s="764"/>
      <c r="G33" s="764"/>
      <c r="H33" s="764"/>
      <c r="I33" s="764"/>
      <c r="J33" s="764"/>
      <c r="K33" s="764"/>
      <c r="L33" s="764"/>
      <c r="M33" s="764"/>
      <c r="N33" s="923"/>
      <c r="O33" s="973"/>
      <c r="P33" s="923"/>
      <c r="Q33" s="804">
        <f t="shared" si="0"/>
        <v>0</v>
      </c>
      <c r="R33" s="973">
        <f t="shared" si="1"/>
        <v>0</v>
      </c>
      <c r="S33" s="973">
        <f t="shared" si="2"/>
        <v>0</v>
      </c>
      <c r="T33" s="975">
        <f t="shared" si="3"/>
        <v>0</v>
      </c>
      <c r="U33" s="766"/>
      <c r="V33" s="766"/>
      <c r="W33" s="766"/>
      <c r="X33" s="766"/>
      <c r="Y33" s="766"/>
      <c r="Z33" s="766"/>
      <c r="AA33" s="766"/>
      <c r="AB33" s="766"/>
      <c r="AC33" s="766"/>
      <c r="AD33" s="766"/>
    </row>
    <row r="34" spans="1:30" s="470" customFormat="1" ht="19.5">
      <c r="A34" s="763"/>
      <c r="B34" s="763"/>
      <c r="C34" s="764"/>
      <c r="D34" s="765"/>
      <c r="E34" s="764"/>
      <c r="F34" s="764"/>
      <c r="G34" s="764"/>
      <c r="H34" s="764"/>
      <c r="I34" s="764"/>
      <c r="J34" s="764"/>
      <c r="K34" s="764"/>
      <c r="L34" s="764"/>
      <c r="M34" s="764"/>
      <c r="N34" s="923"/>
      <c r="O34" s="973"/>
      <c r="P34" s="923"/>
      <c r="Q34" s="804">
        <f t="shared" si="0"/>
        <v>0</v>
      </c>
      <c r="R34" s="973">
        <f t="shared" si="1"/>
        <v>0</v>
      </c>
      <c r="S34" s="973">
        <f t="shared" si="2"/>
        <v>0</v>
      </c>
      <c r="T34" s="975">
        <f t="shared" si="3"/>
        <v>0</v>
      </c>
      <c r="U34" s="766"/>
      <c r="V34" s="766"/>
      <c r="W34" s="766"/>
      <c r="X34" s="766"/>
      <c r="Y34" s="766"/>
      <c r="Z34" s="766"/>
      <c r="AA34" s="766"/>
      <c r="AB34" s="766"/>
      <c r="AC34" s="766"/>
      <c r="AD34" s="766"/>
    </row>
    <row r="35" spans="1:30" s="470" customFormat="1" ht="19.5">
      <c r="A35" s="763"/>
      <c r="B35" s="763"/>
      <c r="C35" s="764"/>
      <c r="D35" s="765"/>
      <c r="E35" s="764"/>
      <c r="F35" s="764"/>
      <c r="G35" s="764"/>
      <c r="H35" s="764"/>
      <c r="I35" s="764"/>
      <c r="J35" s="764"/>
      <c r="K35" s="764"/>
      <c r="L35" s="764"/>
      <c r="M35" s="764"/>
      <c r="N35" s="923"/>
      <c r="O35" s="973"/>
      <c r="P35" s="923"/>
      <c r="Q35" s="804">
        <f t="shared" si="0"/>
        <v>0</v>
      </c>
      <c r="R35" s="973">
        <f t="shared" si="1"/>
        <v>0</v>
      </c>
      <c r="S35" s="973">
        <f t="shared" si="2"/>
        <v>0</v>
      </c>
      <c r="T35" s="975">
        <f t="shared" si="3"/>
        <v>0</v>
      </c>
      <c r="U35" s="766"/>
      <c r="V35" s="766"/>
      <c r="W35" s="766"/>
      <c r="X35" s="766"/>
      <c r="Y35" s="766"/>
      <c r="Z35" s="766"/>
      <c r="AA35" s="766"/>
      <c r="AB35" s="766"/>
      <c r="AC35" s="766"/>
      <c r="AD35" s="766"/>
    </row>
    <row r="36" spans="1:30" s="470" customFormat="1" ht="19.5">
      <c r="A36" s="763"/>
      <c r="B36" s="763"/>
      <c r="C36" s="764"/>
      <c r="D36" s="765"/>
      <c r="E36" s="764"/>
      <c r="F36" s="764"/>
      <c r="G36" s="764"/>
      <c r="H36" s="764"/>
      <c r="I36" s="764"/>
      <c r="J36" s="764"/>
      <c r="K36" s="764"/>
      <c r="L36" s="764"/>
      <c r="M36" s="764"/>
      <c r="N36" s="923"/>
      <c r="O36" s="973"/>
      <c r="P36" s="923"/>
      <c r="Q36" s="804">
        <f t="shared" si="0"/>
        <v>0</v>
      </c>
      <c r="R36" s="973">
        <f t="shared" si="1"/>
        <v>0</v>
      </c>
      <c r="S36" s="973">
        <f t="shared" si="2"/>
        <v>0</v>
      </c>
      <c r="T36" s="975">
        <f t="shared" si="3"/>
        <v>0</v>
      </c>
      <c r="U36" s="766"/>
      <c r="V36" s="766"/>
      <c r="W36" s="766"/>
      <c r="X36" s="766"/>
      <c r="Y36" s="766"/>
      <c r="Z36" s="766"/>
      <c r="AA36" s="766"/>
      <c r="AB36" s="766"/>
      <c r="AC36" s="766"/>
      <c r="AD36" s="766"/>
    </row>
    <row r="37" spans="1:30" s="470" customFormat="1" ht="19.5">
      <c r="A37" s="763"/>
      <c r="B37" s="763"/>
      <c r="C37" s="764"/>
      <c r="D37" s="765"/>
      <c r="E37" s="764"/>
      <c r="F37" s="764"/>
      <c r="G37" s="764"/>
      <c r="H37" s="764"/>
      <c r="I37" s="764"/>
      <c r="J37" s="764"/>
      <c r="K37" s="764"/>
      <c r="L37" s="764"/>
      <c r="M37" s="764"/>
      <c r="N37" s="923"/>
      <c r="O37" s="973"/>
      <c r="P37" s="923"/>
      <c r="Q37" s="804">
        <f t="shared" si="0"/>
        <v>0</v>
      </c>
      <c r="R37" s="973">
        <f t="shared" si="1"/>
        <v>0</v>
      </c>
      <c r="S37" s="973">
        <f t="shared" si="2"/>
        <v>0</v>
      </c>
      <c r="T37" s="975">
        <f t="shared" si="3"/>
        <v>0</v>
      </c>
      <c r="U37" s="766"/>
      <c r="V37" s="766"/>
      <c r="W37" s="766"/>
      <c r="X37" s="766"/>
      <c r="Y37" s="766"/>
      <c r="Z37" s="766"/>
      <c r="AA37" s="766"/>
      <c r="AB37" s="766"/>
      <c r="AC37" s="766"/>
      <c r="AD37" s="766"/>
    </row>
    <row r="38" spans="1:30" s="470" customFormat="1" ht="19.5">
      <c r="A38" s="763"/>
      <c r="B38" s="763"/>
      <c r="C38" s="764"/>
      <c r="D38" s="765"/>
      <c r="E38" s="764"/>
      <c r="F38" s="764"/>
      <c r="G38" s="764"/>
      <c r="H38" s="764"/>
      <c r="I38" s="764"/>
      <c r="J38" s="764"/>
      <c r="K38" s="764"/>
      <c r="L38" s="764"/>
      <c r="M38" s="764"/>
      <c r="N38" s="923"/>
      <c r="O38" s="973"/>
      <c r="P38" s="923"/>
      <c r="Q38" s="804">
        <f t="shared" si="0"/>
        <v>0</v>
      </c>
      <c r="R38" s="973">
        <f t="shared" si="1"/>
        <v>0</v>
      </c>
      <c r="S38" s="973">
        <f t="shared" si="2"/>
        <v>0</v>
      </c>
      <c r="T38" s="975">
        <f t="shared" si="3"/>
        <v>0</v>
      </c>
      <c r="U38" s="766"/>
      <c r="V38" s="766"/>
      <c r="W38" s="766"/>
      <c r="X38" s="766"/>
      <c r="Y38" s="766"/>
      <c r="Z38" s="766"/>
      <c r="AA38" s="766"/>
      <c r="AB38" s="766"/>
      <c r="AC38" s="766"/>
      <c r="AD38" s="766"/>
    </row>
    <row r="39" spans="1:30" s="470" customFormat="1" ht="19.5">
      <c r="A39" s="763"/>
      <c r="B39" s="763"/>
      <c r="C39" s="764"/>
      <c r="D39" s="765"/>
      <c r="E39" s="764"/>
      <c r="F39" s="764"/>
      <c r="G39" s="764"/>
      <c r="H39" s="764"/>
      <c r="I39" s="764"/>
      <c r="J39" s="764"/>
      <c r="K39" s="764"/>
      <c r="L39" s="764"/>
      <c r="M39" s="764"/>
      <c r="N39" s="923"/>
      <c r="O39" s="973"/>
      <c r="P39" s="923"/>
      <c r="Q39" s="804">
        <f t="shared" si="0"/>
        <v>0</v>
      </c>
      <c r="R39" s="973">
        <f t="shared" si="1"/>
        <v>0</v>
      </c>
      <c r="S39" s="973">
        <f t="shared" si="2"/>
        <v>0</v>
      </c>
      <c r="T39" s="975">
        <f t="shared" si="3"/>
        <v>0</v>
      </c>
      <c r="U39" s="766"/>
      <c r="V39" s="766"/>
      <c r="W39" s="766"/>
      <c r="X39" s="766"/>
      <c r="Y39" s="766"/>
      <c r="Z39" s="766"/>
      <c r="AA39" s="766"/>
      <c r="AB39" s="766"/>
      <c r="AC39" s="766"/>
      <c r="AD39" s="766"/>
    </row>
    <row r="40" spans="1:30" s="470" customFormat="1" ht="19.5">
      <c r="A40" s="763"/>
      <c r="B40" s="763"/>
      <c r="C40" s="764"/>
      <c r="D40" s="765"/>
      <c r="E40" s="764"/>
      <c r="F40" s="764"/>
      <c r="G40" s="764"/>
      <c r="H40" s="764"/>
      <c r="I40" s="764"/>
      <c r="J40" s="764"/>
      <c r="K40" s="764"/>
      <c r="L40" s="764"/>
      <c r="M40" s="764"/>
      <c r="N40" s="923"/>
      <c r="O40" s="973"/>
      <c r="P40" s="923"/>
      <c r="Q40" s="804">
        <f t="shared" si="0"/>
        <v>0</v>
      </c>
      <c r="R40" s="973">
        <f t="shared" si="1"/>
        <v>0</v>
      </c>
      <c r="S40" s="973">
        <f t="shared" si="2"/>
        <v>0</v>
      </c>
      <c r="T40" s="975">
        <f t="shared" si="3"/>
        <v>0</v>
      </c>
      <c r="U40" s="766"/>
      <c r="V40" s="766"/>
      <c r="W40" s="766"/>
      <c r="X40" s="766"/>
      <c r="Y40" s="766"/>
      <c r="Z40" s="766"/>
      <c r="AA40" s="766"/>
      <c r="AB40" s="766"/>
      <c r="AC40" s="766"/>
      <c r="AD40" s="766"/>
    </row>
    <row r="41" spans="1:30" s="470" customFormat="1" ht="19.5">
      <c r="A41" s="763"/>
      <c r="B41" s="763"/>
      <c r="C41" s="764"/>
      <c r="D41" s="765"/>
      <c r="E41" s="764"/>
      <c r="F41" s="764"/>
      <c r="G41" s="764"/>
      <c r="H41" s="764"/>
      <c r="I41" s="764"/>
      <c r="J41" s="764"/>
      <c r="K41" s="764"/>
      <c r="L41" s="764"/>
      <c r="M41" s="764"/>
      <c r="N41" s="923"/>
      <c r="O41" s="973"/>
      <c r="P41" s="923"/>
      <c r="Q41" s="804">
        <f t="shared" si="0"/>
        <v>0</v>
      </c>
      <c r="R41" s="973">
        <f t="shared" si="1"/>
        <v>0</v>
      </c>
      <c r="S41" s="973">
        <f t="shared" si="2"/>
        <v>0</v>
      </c>
      <c r="T41" s="975">
        <f t="shared" si="3"/>
        <v>0</v>
      </c>
      <c r="U41" s="766"/>
      <c r="V41" s="766"/>
      <c r="W41" s="766"/>
      <c r="X41" s="766"/>
      <c r="Y41" s="766"/>
      <c r="Z41" s="766"/>
      <c r="AA41" s="766"/>
      <c r="AB41" s="766"/>
      <c r="AC41" s="766"/>
      <c r="AD41" s="766"/>
    </row>
    <row r="42" spans="1:30" s="470" customFormat="1" ht="19.5">
      <c r="A42" s="763"/>
      <c r="B42" s="763"/>
      <c r="C42" s="764"/>
      <c r="D42" s="765"/>
      <c r="E42" s="764"/>
      <c r="F42" s="764"/>
      <c r="G42" s="764"/>
      <c r="H42" s="764"/>
      <c r="I42" s="764"/>
      <c r="J42" s="764"/>
      <c r="K42" s="764"/>
      <c r="L42" s="764"/>
      <c r="M42" s="764"/>
      <c r="N42" s="923"/>
      <c r="O42" s="973"/>
      <c r="P42" s="923"/>
      <c r="Q42" s="804">
        <f t="shared" si="0"/>
        <v>0</v>
      </c>
      <c r="R42" s="973">
        <f t="shared" si="1"/>
        <v>0</v>
      </c>
      <c r="S42" s="973">
        <f t="shared" si="2"/>
        <v>0</v>
      </c>
      <c r="T42" s="975">
        <f t="shared" si="3"/>
        <v>0</v>
      </c>
      <c r="U42" s="766"/>
      <c r="V42" s="766"/>
      <c r="W42" s="766"/>
      <c r="X42" s="766"/>
      <c r="Y42" s="766"/>
      <c r="Z42" s="766"/>
      <c r="AA42" s="766"/>
      <c r="AB42" s="766"/>
      <c r="AC42" s="766"/>
      <c r="AD42" s="766"/>
    </row>
    <row r="43" spans="1:30" s="470" customFormat="1" ht="19.5">
      <c r="A43" s="763"/>
      <c r="B43" s="763"/>
      <c r="C43" s="764"/>
      <c r="D43" s="765"/>
      <c r="E43" s="764"/>
      <c r="F43" s="764"/>
      <c r="G43" s="764"/>
      <c r="H43" s="764"/>
      <c r="I43" s="764"/>
      <c r="J43" s="764"/>
      <c r="K43" s="764"/>
      <c r="L43" s="764"/>
      <c r="M43" s="764"/>
      <c r="N43" s="923"/>
      <c r="O43" s="973"/>
      <c r="P43" s="923"/>
      <c r="Q43" s="804">
        <f t="shared" si="0"/>
        <v>0</v>
      </c>
      <c r="R43" s="973">
        <f t="shared" si="1"/>
        <v>0</v>
      </c>
      <c r="S43" s="973">
        <f t="shared" si="2"/>
        <v>0</v>
      </c>
      <c r="T43" s="975">
        <f t="shared" si="3"/>
        <v>0</v>
      </c>
      <c r="U43" s="766"/>
      <c r="V43" s="766"/>
      <c r="W43" s="766"/>
      <c r="X43" s="766"/>
      <c r="Y43" s="766"/>
      <c r="Z43" s="766"/>
      <c r="AA43" s="766"/>
      <c r="AB43" s="766"/>
      <c r="AC43" s="766"/>
      <c r="AD43" s="766"/>
    </row>
    <row r="44" spans="1:30" s="470" customFormat="1" ht="19.5">
      <c r="A44" s="763"/>
      <c r="B44" s="763"/>
      <c r="C44" s="764"/>
      <c r="D44" s="765"/>
      <c r="E44" s="764"/>
      <c r="F44" s="764"/>
      <c r="G44" s="764"/>
      <c r="H44" s="764"/>
      <c r="I44" s="764"/>
      <c r="J44" s="764"/>
      <c r="K44" s="764"/>
      <c r="L44" s="764"/>
      <c r="M44" s="764"/>
      <c r="N44" s="923"/>
      <c r="O44" s="973"/>
      <c r="P44" s="923"/>
      <c r="Q44" s="804">
        <f t="shared" si="0"/>
        <v>0</v>
      </c>
      <c r="R44" s="973">
        <f t="shared" si="1"/>
        <v>0</v>
      </c>
      <c r="S44" s="973">
        <f t="shared" si="2"/>
        <v>0</v>
      </c>
      <c r="T44" s="975">
        <f t="shared" si="3"/>
        <v>0</v>
      </c>
      <c r="U44" s="766"/>
      <c r="V44" s="766"/>
      <c r="W44" s="766"/>
      <c r="X44" s="766"/>
      <c r="Y44" s="766"/>
      <c r="Z44" s="766"/>
      <c r="AA44" s="766"/>
      <c r="AB44" s="766"/>
      <c r="AC44" s="766"/>
      <c r="AD44" s="766"/>
    </row>
    <row r="45" spans="1:30" s="470" customFormat="1" ht="19.5">
      <c r="A45" s="763"/>
      <c r="B45" s="763"/>
      <c r="C45" s="764"/>
      <c r="D45" s="765"/>
      <c r="E45" s="764"/>
      <c r="F45" s="764"/>
      <c r="G45" s="764"/>
      <c r="H45" s="764"/>
      <c r="I45" s="764"/>
      <c r="J45" s="764"/>
      <c r="K45" s="764"/>
      <c r="L45" s="764"/>
      <c r="M45" s="764"/>
      <c r="N45" s="923"/>
      <c r="O45" s="973"/>
      <c r="P45" s="923"/>
      <c r="Q45" s="804">
        <f t="shared" ref="Q45:Q76" si="8">R45*2</f>
        <v>0</v>
      </c>
      <c r="R45" s="973">
        <f t="shared" ref="R45:R76" si="9">P45+O45</f>
        <v>0</v>
      </c>
      <c r="S45" s="973">
        <f t="shared" ref="S45:S76" si="10">N45-R45</f>
        <v>0</v>
      </c>
      <c r="T45" s="975">
        <f t="shared" ref="T45:T76" si="11">IFERROR(R45/N45, 0)</f>
        <v>0</v>
      </c>
      <c r="U45" s="766"/>
      <c r="V45" s="766"/>
      <c r="W45" s="766"/>
      <c r="X45" s="766"/>
      <c r="Y45" s="766"/>
      <c r="Z45" s="766"/>
      <c r="AA45" s="766"/>
      <c r="AB45" s="766"/>
      <c r="AC45" s="766"/>
      <c r="AD45" s="766"/>
    </row>
    <row r="46" spans="1:30" s="470" customFormat="1" ht="19.5">
      <c r="A46" s="763"/>
      <c r="B46" s="763"/>
      <c r="C46" s="764"/>
      <c r="D46" s="765"/>
      <c r="E46" s="764"/>
      <c r="F46" s="764"/>
      <c r="G46" s="764"/>
      <c r="H46" s="764"/>
      <c r="I46" s="764"/>
      <c r="J46" s="764"/>
      <c r="K46" s="764"/>
      <c r="L46" s="764"/>
      <c r="M46" s="764"/>
      <c r="N46" s="923"/>
      <c r="O46" s="973"/>
      <c r="P46" s="923"/>
      <c r="Q46" s="804">
        <f t="shared" si="8"/>
        <v>0</v>
      </c>
      <c r="R46" s="973">
        <f t="shared" si="9"/>
        <v>0</v>
      </c>
      <c r="S46" s="973">
        <f t="shared" si="10"/>
        <v>0</v>
      </c>
      <c r="T46" s="975">
        <f t="shared" si="11"/>
        <v>0</v>
      </c>
      <c r="U46" s="766"/>
      <c r="V46" s="766"/>
      <c r="W46" s="766"/>
      <c r="X46" s="766"/>
      <c r="Y46" s="766"/>
      <c r="Z46" s="766"/>
      <c r="AA46" s="766"/>
      <c r="AB46" s="766"/>
      <c r="AC46" s="766"/>
      <c r="AD46" s="766"/>
    </row>
    <row r="47" spans="1:30" s="470" customFormat="1" ht="19.5">
      <c r="A47" s="763"/>
      <c r="B47" s="763"/>
      <c r="C47" s="764"/>
      <c r="D47" s="765"/>
      <c r="E47" s="764"/>
      <c r="F47" s="764"/>
      <c r="G47" s="764"/>
      <c r="H47" s="764"/>
      <c r="I47" s="764"/>
      <c r="J47" s="764"/>
      <c r="K47" s="764"/>
      <c r="L47" s="764"/>
      <c r="M47" s="764"/>
      <c r="N47" s="923"/>
      <c r="O47" s="973"/>
      <c r="P47" s="923"/>
      <c r="Q47" s="804">
        <f t="shared" si="8"/>
        <v>0</v>
      </c>
      <c r="R47" s="973">
        <f t="shared" si="9"/>
        <v>0</v>
      </c>
      <c r="S47" s="973">
        <f t="shared" si="10"/>
        <v>0</v>
      </c>
      <c r="T47" s="975">
        <f t="shared" si="11"/>
        <v>0</v>
      </c>
      <c r="U47" s="766"/>
      <c r="V47" s="766"/>
      <c r="W47" s="766"/>
      <c r="X47" s="766"/>
      <c r="Y47" s="766"/>
      <c r="Z47" s="766"/>
      <c r="AA47" s="766"/>
      <c r="AB47" s="766"/>
      <c r="AC47" s="766"/>
      <c r="AD47" s="766"/>
    </row>
    <row r="48" spans="1:30" s="470" customFormat="1" ht="19.5">
      <c r="A48" s="763"/>
      <c r="B48" s="763"/>
      <c r="C48" s="764"/>
      <c r="D48" s="765"/>
      <c r="E48" s="764"/>
      <c r="F48" s="764"/>
      <c r="G48" s="764"/>
      <c r="H48" s="764"/>
      <c r="I48" s="764"/>
      <c r="J48" s="764"/>
      <c r="K48" s="764"/>
      <c r="L48" s="764"/>
      <c r="M48" s="764"/>
      <c r="N48" s="923"/>
      <c r="O48" s="973"/>
      <c r="P48" s="923"/>
      <c r="Q48" s="804">
        <f t="shared" si="8"/>
        <v>0</v>
      </c>
      <c r="R48" s="973">
        <f t="shared" si="9"/>
        <v>0</v>
      </c>
      <c r="S48" s="973">
        <f t="shared" si="10"/>
        <v>0</v>
      </c>
      <c r="T48" s="975">
        <f t="shared" si="11"/>
        <v>0</v>
      </c>
      <c r="U48" s="766"/>
      <c r="V48" s="766"/>
      <c r="W48" s="766"/>
      <c r="X48" s="766"/>
      <c r="Y48" s="766"/>
      <c r="Z48" s="766"/>
      <c r="AA48" s="766"/>
      <c r="AB48" s="766"/>
      <c r="AC48" s="766"/>
      <c r="AD48" s="766"/>
    </row>
    <row r="49" spans="1:30" s="470" customFormat="1" ht="19.5">
      <c r="A49" s="763"/>
      <c r="B49" s="763"/>
      <c r="C49" s="764"/>
      <c r="D49" s="765"/>
      <c r="E49" s="764"/>
      <c r="F49" s="764"/>
      <c r="G49" s="764"/>
      <c r="H49" s="764"/>
      <c r="I49" s="764"/>
      <c r="J49" s="764"/>
      <c r="K49" s="764"/>
      <c r="L49" s="764"/>
      <c r="M49" s="764"/>
      <c r="N49" s="923"/>
      <c r="O49" s="973"/>
      <c r="P49" s="923"/>
      <c r="Q49" s="804">
        <f t="shared" si="8"/>
        <v>0</v>
      </c>
      <c r="R49" s="973">
        <f t="shared" si="9"/>
        <v>0</v>
      </c>
      <c r="S49" s="973">
        <f t="shared" si="10"/>
        <v>0</v>
      </c>
      <c r="T49" s="975">
        <f t="shared" si="11"/>
        <v>0</v>
      </c>
      <c r="U49" s="766"/>
      <c r="V49" s="766"/>
      <c r="W49" s="766"/>
      <c r="X49" s="766"/>
      <c r="Y49" s="766"/>
      <c r="Z49" s="766"/>
      <c r="AA49" s="766"/>
      <c r="AB49" s="766"/>
      <c r="AC49" s="766"/>
      <c r="AD49" s="766"/>
    </row>
    <row r="50" spans="1:30" s="470" customFormat="1" ht="19.5">
      <c r="A50" s="763"/>
      <c r="B50" s="763"/>
      <c r="C50" s="764"/>
      <c r="D50" s="765"/>
      <c r="E50" s="764"/>
      <c r="F50" s="764"/>
      <c r="G50" s="764"/>
      <c r="H50" s="764"/>
      <c r="I50" s="764"/>
      <c r="J50" s="764"/>
      <c r="K50" s="764"/>
      <c r="L50" s="764"/>
      <c r="M50" s="764"/>
      <c r="N50" s="923"/>
      <c r="O50" s="973"/>
      <c r="P50" s="923"/>
      <c r="Q50" s="804">
        <f t="shared" si="8"/>
        <v>0</v>
      </c>
      <c r="R50" s="973">
        <f t="shared" si="9"/>
        <v>0</v>
      </c>
      <c r="S50" s="973">
        <f t="shared" si="10"/>
        <v>0</v>
      </c>
      <c r="T50" s="975">
        <f t="shared" si="11"/>
        <v>0</v>
      </c>
      <c r="U50" s="766"/>
      <c r="V50" s="766"/>
      <c r="W50" s="766"/>
      <c r="X50" s="766"/>
      <c r="Y50" s="766"/>
      <c r="Z50" s="766"/>
      <c r="AA50" s="766"/>
      <c r="AB50" s="766"/>
      <c r="AC50" s="766"/>
      <c r="AD50" s="766"/>
    </row>
    <row r="51" spans="1:30" s="470" customFormat="1" ht="19.5">
      <c r="A51" s="763"/>
      <c r="B51" s="763"/>
      <c r="C51" s="764"/>
      <c r="D51" s="765"/>
      <c r="E51" s="764"/>
      <c r="F51" s="764"/>
      <c r="G51" s="764"/>
      <c r="H51" s="764"/>
      <c r="I51" s="764"/>
      <c r="J51" s="764"/>
      <c r="K51" s="764"/>
      <c r="L51" s="764"/>
      <c r="M51" s="764"/>
      <c r="N51" s="923"/>
      <c r="O51" s="973"/>
      <c r="P51" s="923"/>
      <c r="Q51" s="804">
        <f t="shared" si="8"/>
        <v>0</v>
      </c>
      <c r="R51" s="973">
        <f t="shared" si="9"/>
        <v>0</v>
      </c>
      <c r="S51" s="973">
        <f t="shared" si="10"/>
        <v>0</v>
      </c>
      <c r="T51" s="975">
        <f t="shared" si="11"/>
        <v>0</v>
      </c>
      <c r="U51" s="766"/>
      <c r="V51" s="766"/>
      <c r="W51" s="766"/>
      <c r="X51" s="766"/>
      <c r="Y51" s="766"/>
      <c r="Z51" s="766"/>
      <c r="AA51" s="766"/>
      <c r="AB51" s="766"/>
      <c r="AC51" s="766"/>
      <c r="AD51" s="766"/>
    </row>
    <row r="52" spans="1:30" s="470" customFormat="1" ht="19.5">
      <c r="A52" s="763"/>
      <c r="B52" s="763"/>
      <c r="C52" s="764"/>
      <c r="D52" s="765"/>
      <c r="E52" s="764"/>
      <c r="F52" s="764"/>
      <c r="G52" s="764"/>
      <c r="H52" s="764"/>
      <c r="I52" s="764"/>
      <c r="J52" s="764"/>
      <c r="K52" s="764"/>
      <c r="L52" s="764"/>
      <c r="M52" s="764"/>
      <c r="N52" s="923"/>
      <c r="O52" s="973"/>
      <c r="P52" s="923"/>
      <c r="Q52" s="804">
        <f t="shared" si="8"/>
        <v>0</v>
      </c>
      <c r="R52" s="973">
        <f t="shared" si="9"/>
        <v>0</v>
      </c>
      <c r="S52" s="973">
        <f t="shared" si="10"/>
        <v>0</v>
      </c>
      <c r="T52" s="975">
        <f t="shared" si="11"/>
        <v>0</v>
      </c>
      <c r="U52" s="766"/>
      <c r="V52" s="766"/>
      <c r="W52" s="766"/>
      <c r="X52" s="766"/>
      <c r="Y52" s="766"/>
      <c r="Z52" s="766"/>
      <c r="AA52" s="766"/>
      <c r="AB52" s="766"/>
      <c r="AC52" s="766"/>
      <c r="AD52" s="766"/>
    </row>
    <row r="53" spans="1:30" s="470" customFormat="1" ht="19.5">
      <c r="A53" s="763"/>
      <c r="B53" s="763"/>
      <c r="C53" s="764"/>
      <c r="D53" s="765"/>
      <c r="E53" s="764"/>
      <c r="F53" s="764"/>
      <c r="G53" s="764"/>
      <c r="H53" s="764"/>
      <c r="I53" s="764"/>
      <c r="J53" s="764"/>
      <c r="K53" s="764"/>
      <c r="L53" s="764"/>
      <c r="M53" s="764"/>
      <c r="N53" s="923"/>
      <c r="O53" s="973"/>
      <c r="P53" s="923"/>
      <c r="Q53" s="804">
        <f t="shared" si="8"/>
        <v>0</v>
      </c>
      <c r="R53" s="973">
        <f t="shared" si="9"/>
        <v>0</v>
      </c>
      <c r="S53" s="973">
        <f t="shared" si="10"/>
        <v>0</v>
      </c>
      <c r="T53" s="975">
        <f t="shared" si="11"/>
        <v>0</v>
      </c>
      <c r="U53" s="766"/>
      <c r="V53" s="766"/>
      <c r="W53" s="766"/>
      <c r="X53" s="766"/>
      <c r="Y53" s="766"/>
      <c r="Z53" s="766"/>
      <c r="AA53" s="766"/>
      <c r="AB53" s="766"/>
      <c r="AC53" s="766"/>
      <c r="AD53" s="766"/>
    </row>
    <row r="54" spans="1:30" s="470" customFormat="1" ht="19.5">
      <c r="A54" s="763"/>
      <c r="B54" s="763"/>
      <c r="C54" s="764"/>
      <c r="D54" s="765"/>
      <c r="E54" s="764"/>
      <c r="F54" s="764"/>
      <c r="G54" s="764"/>
      <c r="H54" s="764"/>
      <c r="I54" s="764"/>
      <c r="J54" s="764"/>
      <c r="K54" s="764"/>
      <c r="L54" s="764"/>
      <c r="M54" s="764"/>
      <c r="N54" s="923"/>
      <c r="O54" s="973"/>
      <c r="P54" s="923"/>
      <c r="Q54" s="804">
        <f t="shared" si="8"/>
        <v>0</v>
      </c>
      <c r="R54" s="973">
        <f t="shared" si="9"/>
        <v>0</v>
      </c>
      <c r="S54" s="973">
        <f t="shared" si="10"/>
        <v>0</v>
      </c>
      <c r="T54" s="975">
        <f t="shared" si="11"/>
        <v>0</v>
      </c>
      <c r="U54" s="766"/>
      <c r="V54" s="766"/>
      <c r="W54" s="766"/>
      <c r="X54" s="766"/>
      <c r="Y54" s="766"/>
      <c r="Z54" s="766"/>
      <c r="AA54" s="766"/>
      <c r="AB54" s="766"/>
      <c r="AC54" s="766"/>
      <c r="AD54" s="766"/>
    </row>
    <row r="55" spans="1:30" s="470" customFormat="1" ht="19.5">
      <c r="A55" s="763"/>
      <c r="B55" s="763"/>
      <c r="C55" s="764"/>
      <c r="D55" s="765"/>
      <c r="E55" s="764"/>
      <c r="F55" s="764"/>
      <c r="G55" s="764"/>
      <c r="H55" s="764"/>
      <c r="I55" s="764"/>
      <c r="J55" s="764"/>
      <c r="K55" s="764"/>
      <c r="L55" s="764"/>
      <c r="M55" s="764"/>
      <c r="N55" s="923"/>
      <c r="O55" s="973"/>
      <c r="P55" s="923"/>
      <c r="Q55" s="804">
        <f t="shared" si="8"/>
        <v>0</v>
      </c>
      <c r="R55" s="973">
        <f t="shared" si="9"/>
        <v>0</v>
      </c>
      <c r="S55" s="973">
        <f t="shared" si="10"/>
        <v>0</v>
      </c>
      <c r="T55" s="975">
        <f t="shared" si="11"/>
        <v>0</v>
      </c>
      <c r="U55" s="766"/>
      <c r="V55" s="766"/>
      <c r="W55" s="766"/>
      <c r="X55" s="766"/>
      <c r="Y55" s="766"/>
      <c r="Z55" s="766"/>
      <c r="AA55" s="766"/>
      <c r="AB55" s="766"/>
      <c r="AC55" s="766"/>
      <c r="AD55" s="766"/>
    </row>
    <row r="56" spans="1:30" s="470" customFormat="1" ht="19.5">
      <c r="A56" s="763"/>
      <c r="B56" s="763"/>
      <c r="C56" s="764"/>
      <c r="D56" s="765"/>
      <c r="E56" s="764"/>
      <c r="F56" s="764"/>
      <c r="G56" s="764"/>
      <c r="H56" s="764"/>
      <c r="I56" s="764"/>
      <c r="J56" s="764"/>
      <c r="K56" s="764"/>
      <c r="L56" s="764"/>
      <c r="M56" s="764"/>
      <c r="N56" s="923"/>
      <c r="O56" s="973"/>
      <c r="P56" s="923"/>
      <c r="Q56" s="804">
        <f t="shared" si="8"/>
        <v>0</v>
      </c>
      <c r="R56" s="973">
        <f t="shared" si="9"/>
        <v>0</v>
      </c>
      <c r="S56" s="973">
        <f t="shared" si="10"/>
        <v>0</v>
      </c>
      <c r="T56" s="975">
        <f t="shared" si="11"/>
        <v>0</v>
      </c>
      <c r="U56" s="766"/>
      <c r="V56" s="766"/>
      <c r="W56" s="766"/>
      <c r="X56" s="766"/>
      <c r="Y56" s="766"/>
      <c r="Z56" s="766"/>
      <c r="AA56" s="766"/>
      <c r="AB56" s="766"/>
      <c r="AC56" s="766"/>
      <c r="AD56" s="766"/>
    </row>
    <row r="57" spans="1:30" s="470" customFormat="1" ht="19.5">
      <c r="A57" s="763"/>
      <c r="B57" s="763"/>
      <c r="C57" s="764"/>
      <c r="D57" s="765"/>
      <c r="E57" s="764"/>
      <c r="F57" s="764"/>
      <c r="G57" s="764"/>
      <c r="H57" s="764"/>
      <c r="I57" s="764"/>
      <c r="J57" s="764"/>
      <c r="K57" s="764"/>
      <c r="L57" s="764"/>
      <c r="M57" s="764"/>
      <c r="N57" s="923"/>
      <c r="O57" s="973"/>
      <c r="P57" s="923"/>
      <c r="Q57" s="804">
        <f t="shared" si="8"/>
        <v>0</v>
      </c>
      <c r="R57" s="973">
        <f t="shared" si="9"/>
        <v>0</v>
      </c>
      <c r="S57" s="973">
        <f t="shared" si="10"/>
        <v>0</v>
      </c>
      <c r="T57" s="975">
        <f t="shared" si="11"/>
        <v>0</v>
      </c>
      <c r="U57" s="766"/>
      <c r="V57" s="766"/>
      <c r="W57" s="766"/>
      <c r="X57" s="766"/>
      <c r="Y57" s="766"/>
      <c r="Z57" s="766"/>
      <c r="AA57" s="766"/>
      <c r="AB57" s="766"/>
      <c r="AC57" s="766"/>
      <c r="AD57" s="766"/>
    </row>
    <row r="58" spans="1:30" s="470" customFormat="1" ht="19.5">
      <c r="A58" s="763"/>
      <c r="B58" s="763"/>
      <c r="C58" s="764"/>
      <c r="D58" s="765"/>
      <c r="E58" s="764"/>
      <c r="F58" s="764"/>
      <c r="G58" s="764"/>
      <c r="H58" s="764"/>
      <c r="I58" s="764"/>
      <c r="J58" s="764"/>
      <c r="K58" s="764"/>
      <c r="L58" s="764"/>
      <c r="M58" s="764"/>
      <c r="N58" s="923"/>
      <c r="O58" s="973"/>
      <c r="P58" s="923"/>
      <c r="Q58" s="804">
        <f t="shared" si="8"/>
        <v>0</v>
      </c>
      <c r="R58" s="973">
        <f t="shared" si="9"/>
        <v>0</v>
      </c>
      <c r="S58" s="973">
        <f t="shared" si="10"/>
        <v>0</v>
      </c>
      <c r="T58" s="975">
        <f t="shared" si="11"/>
        <v>0</v>
      </c>
      <c r="U58" s="766"/>
      <c r="V58" s="766"/>
      <c r="W58" s="766"/>
      <c r="X58" s="766"/>
      <c r="Y58" s="766"/>
      <c r="Z58" s="766"/>
      <c r="AA58" s="766"/>
      <c r="AB58" s="766"/>
      <c r="AC58" s="766"/>
      <c r="AD58" s="766"/>
    </row>
    <row r="59" spans="1:30" s="470" customFormat="1" ht="19.5">
      <c r="A59" s="763"/>
      <c r="B59" s="763"/>
      <c r="C59" s="764"/>
      <c r="D59" s="765"/>
      <c r="E59" s="764"/>
      <c r="F59" s="764"/>
      <c r="G59" s="764"/>
      <c r="H59" s="764"/>
      <c r="I59" s="764"/>
      <c r="J59" s="764"/>
      <c r="K59" s="764"/>
      <c r="L59" s="764"/>
      <c r="M59" s="764"/>
      <c r="N59" s="923"/>
      <c r="O59" s="973"/>
      <c r="P59" s="923"/>
      <c r="Q59" s="804">
        <f t="shared" si="8"/>
        <v>0</v>
      </c>
      <c r="R59" s="973">
        <f t="shared" si="9"/>
        <v>0</v>
      </c>
      <c r="S59" s="973">
        <f t="shared" si="10"/>
        <v>0</v>
      </c>
      <c r="T59" s="975">
        <f t="shared" si="11"/>
        <v>0</v>
      </c>
      <c r="U59" s="766"/>
      <c r="V59" s="766"/>
      <c r="W59" s="766"/>
      <c r="X59" s="766"/>
      <c r="Y59" s="766"/>
      <c r="Z59" s="766"/>
      <c r="AA59" s="766"/>
      <c r="AB59" s="766"/>
      <c r="AC59" s="766"/>
      <c r="AD59" s="766"/>
    </row>
    <row r="60" spans="1:30" s="470" customFormat="1" ht="19.5">
      <c r="A60" s="763"/>
      <c r="B60" s="763"/>
      <c r="C60" s="764"/>
      <c r="D60" s="765"/>
      <c r="E60" s="764"/>
      <c r="F60" s="764"/>
      <c r="G60" s="764"/>
      <c r="H60" s="764"/>
      <c r="I60" s="764"/>
      <c r="J60" s="764"/>
      <c r="K60" s="764"/>
      <c r="L60" s="764"/>
      <c r="M60" s="764"/>
      <c r="N60" s="923"/>
      <c r="O60" s="973"/>
      <c r="P60" s="923"/>
      <c r="Q60" s="804">
        <f t="shared" si="8"/>
        <v>0</v>
      </c>
      <c r="R60" s="973">
        <f t="shared" si="9"/>
        <v>0</v>
      </c>
      <c r="S60" s="973">
        <f t="shared" si="10"/>
        <v>0</v>
      </c>
      <c r="T60" s="975">
        <f t="shared" si="11"/>
        <v>0</v>
      </c>
      <c r="U60" s="766"/>
      <c r="V60" s="766"/>
      <c r="W60" s="766"/>
      <c r="X60" s="766"/>
      <c r="Y60" s="766"/>
      <c r="Z60" s="766"/>
      <c r="AA60" s="766"/>
      <c r="AB60" s="766"/>
      <c r="AC60" s="766"/>
      <c r="AD60" s="766"/>
    </row>
    <row r="61" spans="1:30" s="470" customFormat="1" ht="19.5">
      <c r="A61" s="763"/>
      <c r="B61" s="763"/>
      <c r="C61" s="764"/>
      <c r="D61" s="765"/>
      <c r="E61" s="764"/>
      <c r="F61" s="764"/>
      <c r="G61" s="764"/>
      <c r="H61" s="764"/>
      <c r="I61" s="764"/>
      <c r="J61" s="764"/>
      <c r="K61" s="764"/>
      <c r="L61" s="764"/>
      <c r="M61" s="764"/>
      <c r="N61" s="923"/>
      <c r="O61" s="973"/>
      <c r="P61" s="923"/>
      <c r="Q61" s="804">
        <f t="shared" si="8"/>
        <v>0</v>
      </c>
      <c r="R61" s="973">
        <f t="shared" si="9"/>
        <v>0</v>
      </c>
      <c r="S61" s="973">
        <f t="shared" si="10"/>
        <v>0</v>
      </c>
      <c r="T61" s="975">
        <f t="shared" si="11"/>
        <v>0</v>
      </c>
      <c r="U61" s="766"/>
      <c r="V61" s="766"/>
      <c r="W61" s="766"/>
      <c r="X61" s="766"/>
      <c r="Y61" s="766"/>
      <c r="Z61" s="766"/>
      <c r="AA61" s="766"/>
      <c r="AB61" s="766"/>
      <c r="AC61" s="766"/>
      <c r="AD61" s="766"/>
    </row>
    <row r="62" spans="1:30" s="470" customFormat="1" ht="19.5">
      <c r="A62" s="763"/>
      <c r="B62" s="763"/>
      <c r="C62" s="764"/>
      <c r="D62" s="765"/>
      <c r="E62" s="764"/>
      <c r="F62" s="764"/>
      <c r="G62" s="764"/>
      <c r="H62" s="764"/>
      <c r="I62" s="764"/>
      <c r="J62" s="764"/>
      <c r="K62" s="764"/>
      <c r="L62" s="764"/>
      <c r="M62" s="764"/>
      <c r="N62" s="923"/>
      <c r="O62" s="973"/>
      <c r="P62" s="923"/>
      <c r="Q62" s="804">
        <f t="shared" si="8"/>
        <v>0</v>
      </c>
      <c r="R62" s="973">
        <f t="shared" si="9"/>
        <v>0</v>
      </c>
      <c r="S62" s="973">
        <f t="shared" si="10"/>
        <v>0</v>
      </c>
      <c r="T62" s="975">
        <f t="shared" si="11"/>
        <v>0</v>
      </c>
      <c r="U62" s="766"/>
      <c r="V62" s="766"/>
      <c r="W62" s="766"/>
      <c r="X62" s="766"/>
      <c r="Y62" s="766"/>
      <c r="Z62" s="766"/>
      <c r="AA62" s="766"/>
      <c r="AB62" s="766"/>
      <c r="AC62" s="766"/>
      <c r="AD62" s="766"/>
    </row>
    <row r="63" spans="1:30" s="470" customFormat="1" ht="19.5">
      <c r="A63" s="763"/>
      <c r="B63" s="763"/>
      <c r="C63" s="764"/>
      <c r="D63" s="765"/>
      <c r="E63" s="764"/>
      <c r="F63" s="764"/>
      <c r="G63" s="764"/>
      <c r="H63" s="764"/>
      <c r="I63" s="764"/>
      <c r="J63" s="764"/>
      <c r="K63" s="764"/>
      <c r="L63" s="764"/>
      <c r="M63" s="764"/>
      <c r="N63" s="923"/>
      <c r="O63" s="973"/>
      <c r="P63" s="923"/>
      <c r="Q63" s="804">
        <f t="shared" si="8"/>
        <v>0</v>
      </c>
      <c r="R63" s="973">
        <f t="shared" si="9"/>
        <v>0</v>
      </c>
      <c r="S63" s="973">
        <f t="shared" si="10"/>
        <v>0</v>
      </c>
      <c r="T63" s="975">
        <f t="shared" si="11"/>
        <v>0</v>
      </c>
      <c r="U63" s="766"/>
      <c r="V63" s="766"/>
      <c r="W63" s="766"/>
      <c r="X63" s="766"/>
      <c r="Y63" s="766"/>
      <c r="Z63" s="766"/>
      <c r="AA63" s="766"/>
      <c r="AB63" s="766"/>
      <c r="AC63" s="766"/>
      <c r="AD63" s="766"/>
    </row>
    <row r="64" spans="1:30" s="470" customFormat="1" ht="19.5">
      <c r="A64" s="763"/>
      <c r="B64" s="763"/>
      <c r="C64" s="764"/>
      <c r="D64" s="765"/>
      <c r="E64" s="764"/>
      <c r="F64" s="764"/>
      <c r="G64" s="764"/>
      <c r="H64" s="764"/>
      <c r="I64" s="764"/>
      <c r="J64" s="764"/>
      <c r="K64" s="764"/>
      <c r="L64" s="764"/>
      <c r="M64" s="764"/>
      <c r="N64" s="923"/>
      <c r="O64" s="973"/>
      <c r="P64" s="923"/>
      <c r="Q64" s="804">
        <f t="shared" si="8"/>
        <v>0</v>
      </c>
      <c r="R64" s="973">
        <f t="shared" si="9"/>
        <v>0</v>
      </c>
      <c r="S64" s="973">
        <f t="shared" si="10"/>
        <v>0</v>
      </c>
      <c r="T64" s="975">
        <f t="shared" si="11"/>
        <v>0</v>
      </c>
      <c r="U64" s="766"/>
      <c r="V64" s="766"/>
      <c r="W64" s="766"/>
      <c r="X64" s="766"/>
      <c r="Y64" s="766"/>
      <c r="Z64" s="766"/>
      <c r="AA64" s="766"/>
      <c r="AB64" s="766"/>
      <c r="AC64" s="766"/>
      <c r="AD64" s="766"/>
    </row>
    <row r="65" spans="1:30" s="470" customFormat="1" ht="19.5">
      <c r="A65" s="763"/>
      <c r="B65" s="763"/>
      <c r="C65" s="764"/>
      <c r="D65" s="765"/>
      <c r="E65" s="764"/>
      <c r="F65" s="764"/>
      <c r="G65" s="764"/>
      <c r="H65" s="764"/>
      <c r="I65" s="764"/>
      <c r="J65" s="764"/>
      <c r="K65" s="764"/>
      <c r="L65" s="764"/>
      <c r="M65" s="764"/>
      <c r="N65" s="923"/>
      <c r="O65" s="973"/>
      <c r="P65" s="923"/>
      <c r="Q65" s="804">
        <f t="shared" si="8"/>
        <v>0</v>
      </c>
      <c r="R65" s="973">
        <f t="shared" si="9"/>
        <v>0</v>
      </c>
      <c r="S65" s="973">
        <f t="shared" si="10"/>
        <v>0</v>
      </c>
      <c r="T65" s="975">
        <f t="shared" si="11"/>
        <v>0</v>
      </c>
      <c r="U65" s="766"/>
      <c r="V65" s="766"/>
      <c r="W65" s="766"/>
      <c r="X65" s="766"/>
      <c r="Y65" s="766"/>
      <c r="Z65" s="766"/>
      <c r="AA65" s="766"/>
      <c r="AB65" s="766"/>
      <c r="AC65" s="766"/>
      <c r="AD65" s="766"/>
    </row>
    <row r="66" spans="1:30" s="470" customFormat="1" ht="19.5">
      <c r="A66" s="763"/>
      <c r="B66" s="763"/>
      <c r="C66" s="764"/>
      <c r="D66" s="765"/>
      <c r="E66" s="764"/>
      <c r="F66" s="764"/>
      <c r="G66" s="764"/>
      <c r="H66" s="764"/>
      <c r="I66" s="764"/>
      <c r="J66" s="764"/>
      <c r="K66" s="764"/>
      <c r="L66" s="764"/>
      <c r="M66" s="764"/>
      <c r="N66" s="923"/>
      <c r="O66" s="973"/>
      <c r="P66" s="923"/>
      <c r="Q66" s="804">
        <f t="shared" si="8"/>
        <v>0</v>
      </c>
      <c r="R66" s="973">
        <f t="shared" si="9"/>
        <v>0</v>
      </c>
      <c r="S66" s="973">
        <f t="shared" si="10"/>
        <v>0</v>
      </c>
      <c r="T66" s="975">
        <f t="shared" si="11"/>
        <v>0</v>
      </c>
      <c r="U66" s="766"/>
      <c r="V66" s="766"/>
      <c r="W66" s="766"/>
      <c r="X66" s="766"/>
      <c r="Y66" s="766"/>
      <c r="Z66" s="766"/>
      <c r="AA66" s="766"/>
      <c r="AB66" s="766"/>
      <c r="AC66" s="766"/>
      <c r="AD66" s="766"/>
    </row>
    <row r="67" spans="1:30" s="470" customFormat="1" ht="19.5">
      <c r="A67" s="763"/>
      <c r="B67" s="763"/>
      <c r="C67" s="764"/>
      <c r="D67" s="765"/>
      <c r="E67" s="764"/>
      <c r="F67" s="764"/>
      <c r="G67" s="764"/>
      <c r="H67" s="764"/>
      <c r="I67" s="764"/>
      <c r="J67" s="764"/>
      <c r="K67" s="764"/>
      <c r="L67" s="764"/>
      <c r="M67" s="764"/>
      <c r="N67" s="923"/>
      <c r="O67" s="973"/>
      <c r="P67" s="923"/>
      <c r="Q67" s="804">
        <f t="shared" si="8"/>
        <v>0</v>
      </c>
      <c r="R67" s="973">
        <f t="shared" si="9"/>
        <v>0</v>
      </c>
      <c r="S67" s="973">
        <f t="shared" si="10"/>
        <v>0</v>
      </c>
      <c r="T67" s="975">
        <f t="shared" si="11"/>
        <v>0</v>
      </c>
      <c r="U67" s="766"/>
      <c r="V67" s="766"/>
      <c r="W67" s="766"/>
      <c r="X67" s="766"/>
      <c r="Y67" s="766"/>
      <c r="Z67" s="766"/>
      <c r="AA67" s="766"/>
      <c r="AB67" s="766"/>
      <c r="AC67" s="766"/>
      <c r="AD67" s="766"/>
    </row>
    <row r="68" spans="1:30" s="470" customFormat="1" ht="19.5">
      <c r="A68" s="834"/>
      <c r="B68" s="834"/>
      <c r="C68" s="764"/>
      <c r="D68" s="765"/>
      <c r="E68" s="764"/>
      <c r="F68" s="764"/>
      <c r="G68" s="764"/>
      <c r="H68" s="764"/>
      <c r="I68" s="764"/>
      <c r="J68" s="764"/>
      <c r="K68" s="764"/>
      <c r="L68" s="764"/>
      <c r="M68" s="764"/>
      <c r="N68" s="923"/>
      <c r="O68" s="973"/>
      <c r="P68" s="923"/>
      <c r="Q68" s="810">
        <f t="shared" si="8"/>
        <v>0</v>
      </c>
      <c r="R68" s="973">
        <f t="shared" si="9"/>
        <v>0</v>
      </c>
      <c r="S68" s="973">
        <f t="shared" si="10"/>
        <v>0</v>
      </c>
      <c r="T68" s="975">
        <f t="shared" si="11"/>
        <v>0</v>
      </c>
      <c r="U68" s="766"/>
      <c r="V68" s="766"/>
      <c r="W68" s="766"/>
      <c r="X68" s="766"/>
      <c r="Y68" s="766"/>
      <c r="Z68" s="766"/>
      <c r="AA68" s="766"/>
      <c r="AB68" s="766"/>
      <c r="AC68" s="766"/>
      <c r="AD68" s="766"/>
    </row>
    <row r="69" spans="1:30" s="470" customFormat="1" ht="19.5">
      <c r="A69" s="763"/>
      <c r="B69" s="763"/>
      <c r="C69" s="764"/>
      <c r="D69" s="765"/>
      <c r="E69" s="764"/>
      <c r="F69" s="764"/>
      <c r="G69" s="764"/>
      <c r="H69" s="764"/>
      <c r="I69" s="764"/>
      <c r="J69" s="764"/>
      <c r="K69" s="764"/>
      <c r="L69" s="764"/>
      <c r="M69" s="764"/>
      <c r="N69" s="923"/>
      <c r="O69" s="973"/>
      <c r="P69" s="923"/>
      <c r="Q69" s="804">
        <f t="shared" si="8"/>
        <v>0</v>
      </c>
      <c r="R69" s="973">
        <f t="shared" si="9"/>
        <v>0</v>
      </c>
      <c r="S69" s="973">
        <f t="shared" si="10"/>
        <v>0</v>
      </c>
      <c r="T69" s="975">
        <f t="shared" si="11"/>
        <v>0</v>
      </c>
      <c r="U69" s="766"/>
      <c r="V69" s="766"/>
      <c r="W69" s="766"/>
      <c r="X69" s="766"/>
      <c r="Y69" s="766"/>
      <c r="Z69" s="766"/>
      <c r="AA69" s="766"/>
      <c r="AB69" s="766"/>
      <c r="AC69" s="766"/>
      <c r="AD69" s="766"/>
    </row>
    <row r="70" spans="1:30" s="470" customFormat="1" ht="19.5">
      <c r="A70" s="763"/>
      <c r="B70" s="763"/>
      <c r="C70" s="764"/>
      <c r="D70" s="765"/>
      <c r="E70" s="764"/>
      <c r="F70" s="764"/>
      <c r="G70" s="764"/>
      <c r="H70" s="764"/>
      <c r="I70" s="764"/>
      <c r="J70" s="764"/>
      <c r="K70" s="764"/>
      <c r="L70" s="764"/>
      <c r="M70" s="764"/>
      <c r="N70" s="923"/>
      <c r="O70" s="973"/>
      <c r="P70" s="923"/>
      <c r="Q70" s="804">
        <f t="shared" si="8"/>
        <v>0</v>
      </c>
      <c r="R70" s="973">
        <f t="shared" si="9"/>
        <v>0</v>
      </c>
      <c r="S70" s="976">
        <f t="shared" si="10"/>
        <v>0</v>
      </c>
      <c r="T70" s="975">
        <f t="shared" si="11"/>
        <v>0</v>
      </c>
      <c r="U70" s="766"/>
      <c r="V70" s="766"/>
      <c r="W70" s="766"/>
      <c r="X70" s="766"/>
      <c r="Y70" s="766"/>
      <c r="Z70" s="766"/>
      <c r="AA70" s="766"/>
      <c r="AB70" s="766"/>
      <c r="AC70" s="766"/>
      <c r="AD70" s="766"/>
    </row>
    <row r="71" spans="1:30" s="470" customFormat="1" ht="19.5">
      <c r="A71" s="763"/>
      <c r="B71" s="763"/>
      <c r="C71" s="764"/>
      <c r="D71" s="765"/>
      <c r="E71" s="764"/>
      <c r="F71" s="764"/>
      <c r="G71" s="764"/>
      <c r="H71" s="764"/>
      <c r="I71" s="764"/>
      <c r="J71" s="764"/>
      <c r="K71" s="764"/>
      <c r="L71" s="764"/>
      <c r="M71" s="764"/>
      <c r="N71" s="923"/>
      <c r="O71" s="973"/>
      <c r="P71" s="923"/>
      <c r="Q71" s="804">
        <f t="shared" si="8"/>
        <v>0</v>
      </c>
      <c r="R71" s="973">
        <f t="shared" si="9"/>
        <v>0</v>
      </c>
      <c r="S71" s="973">
        <f t="shared" si="10"/>
        <v>0</v>
      </c>
      <c r="T71" s="975">
        <f t="shared" si="11"/>
        <v>0</v>
      </c>
      <c r="U71" s="766"/>
      <c r="V71" s="766"/>
      <c r="W71" s="766"/>
      <c r="X71" s="766"/>
      <c r="Y71" s="766"/>
      <c r="Z71" s="766"/>
      <c r="AA71" s="766"/>
      <c r="AB71" s="766"/>
      <c r="AC71" s="766"/>
      <c r="AD71" s="766"/>
    </row>
    <row r="72" spans="1:30" s="470" customFormat="1" ht="19.5">
      <c r="A72" s="763"/>
      <c r="B72" s="763"/>
      <c r="C72" s="764"/>
      <c r="D72" s="765"/>
      <c r="E72" s="764"/>
      <c r="F72" s="764"/>
      <c r="G72" s="764"/>
      <c r="H72" s="764"/>
      <c r="I72" s="764"/>
      <c r="J72" s="764"/>
      <c r="K72" s="764"/>
      <c r="L72" s="764"/>
      <c r="M72" s="764"/>
      <c r="N72" s="923"/>
      <c r="O72" s="973"/>
      <c r="P72" s="923"/>
      <c r="Q72" s="804">
        <f t="shared" si="8"/>
        <v>0</v>
      </c>
      <c r="R72" s="973">
        <f t="shared" si="9"/>
        <v>0</v>
      </c>
      <c r="S72" s="973">
        <f t="shared" si="10"/>
        <v>0</v>
      </c>
      <c r="T72" s="975">
        <f t="shared" si="11"/>
        <v>0</v>
      </c>
      <c r="U72" s="766"/>
      <c r="V72" s="766"/>
      <c r="W72" s="766"/>
      <c r="X72" s="766"/>
      <c r="Y72" s="766"/>
      <c r="Z72" s="766"/>
      <c r="AA72" s="766"/>
      <c r="AB72" s="766"/>
      <c r="AC72" s="766"/>
      <c r="AD72" s="766"/>
    </row>
    <row r="73" spans="1:30" s="470" customFormat="1" ht="19.5">
      <c r="A73" s="763"/>
      <c r="B73" s="763"/>
      <c r="C73" s="764"/>
      <c r="D73" s="765"/>
      <c r="E73" s="764"/>
      <c r="F73" s="764"/>
      <c r="G73" s="764"/>
      <c r="H73" s="764"/>
      <c r="I73" s="764"/>
      <c r="J73" s="764"/>
      <c r="K73" s="764"/>
      <c r="L73" s="764"/>
      <c r="M73" s="764"/>
      <c r="N73" s="923"/>
      <c r="O73" s="973"/>
      <c r="P73" s="923"/>
      <c r="Q73" s="804">
        <f t="shared" si="8"/>
        <v>0</v>
      </c>
      <c r="R73" s="973">
        <f t="shared" si="9"/>
        <v>0</v>
      </c>
      <c r="S73" s="973">
        <f t="shared" si="10"/>
        <v>0</v>
      </c>
      <c r="T73" s="975">
        <f t="shared" si="11"/>
        <v>0</v>
      </c>
      <c r="U73" s="766"/>
      <c r="V73" s="766"/>
      <c r="W73" s="766"/>
      <c r="X73" s="766"/>
      <c r="Y73" s="766"/>
      <c r="Z73" s="766"/>
      <c r="AA73" s="766"/>
      <c r="AB73" s="766"/>
      <c r="AC73" s="766"/>
      <c r="AD73" s="766"/>
    </row>
    <row r="74" spans="1:30" s="470" customFormat="1" ht="19.5">
      <c r="A74" s="763"/>
      <c r="B74" s="763"/>
      <c r="C74" s="764"/>
      <c r="D74" s="765"/>
      <c r="E74" s="764"/>
      <c r="F74" s="764"/>
      <c r="G74" s="764"/>
      <c r="H74" s="764"/>
      <c r="I74" s="764"/>
      <c r="J74" s="764"/>
      <c r="K74" s="764"/>
      <c r="L74" s="764"/>
      <c r="M74" s="764"/>
      <c r="N74" s="923"/>
      <c r="O74" s="973"/>
      <c r="P74" s="923"/>
      <c r="Q74" s="804">
        <f t="shared" si="8"/>
        <v>0</v>
      </c>
      <c r="R74" s="973">
        <f t="shared" si="9"/>
        <v>0</v>
      </c>
      <c r="S74" s="973">
        <f t="shared" si="10"/>
        <v>0</v>
      </c>
      <c r="T74" s="975">
        <f t="shared" si="11"/>
        <v>0</v>
      </c>
      <c r="U74" s="766"/>
      <c r="V74" s="766"/>
      <c r="W74" s="766"/>
      <c r="X74" s="766"/>
      <c r="Y74" s="766"/>
      <c r="Z74" s="766"/>
      <c r="AA74" s="766"/>
      <c r="AB74" s="766"/>
      <c r="AC74" s="766"/>
      <c r="AD74" s="766"/>
    </row>
    <row r="75" spans="1:30" s="470" customFormat="1" ht="19.5">
      <c r="A75" s="763"/>
      <c r="B75" s="763"/>
      <c r="C75" s="764"/>
      <c r="D75" s="765"/>
      <c r="E75" s="764"/>
      <c r="F75" s="764"/>
      <c r="G75" s="764"/>
      <c r="H75" s="764"/>
      <c r="I75" s="764"/>
      <c r="J75" s="764"/>
      <c r="K75" s="764"/>
      <c r="L75" s="764"/>
      <c r="M75" s="764"/>
      <c r="N75" s="923"/>
      <c r="O75" s="973"/>
      <c r="P75" s="923"/>
      <c r="Q75" s="804">
        <f t="shared" si="8"/>
        <v>0</v>
      </c>
      <c r="R75" s="973">
        <f t="shared" si="9"/>
        <v>0</v>
      </c>
      <c r="S75" s="973">
        <f t="shared" si="10"/>
        <v>0</v>
      </c>
      <c r="T75" s="975">
        <f t="shared" si="11"/>
        <v>0</v>
      </c>
      <c r="U75" s="766"/>
      <c r="V75" s="766"/>
      <c r="W75" s="766"/>
      <c r="X75" s="766"/>
      <c r="Y75" s="766"/>
      <c r="Z75" s="766"/>
      <c r="AA75" s="766"/>
      <c r="AB75" s="766"/>
      <c r="AC75" s="766"/>
      <c r="AD75" s="766"/>
    </row>
    <row r="76" spans="1:30" s="470" customFormat="1" ht="19.5">
      <c r="A76" s="763"/>
      <c r="B76" s="763"/>
      <c r="C76" s="764"/>
      <c r="D76" s="765"/>
      <c r="E76" s="764"/>
      <c r="F76" s="764"/>
      <c r="G76" s="764"/>
      <c r="H76" s="764"/>
      <c r="I76" s="764"/>
      <c r="J76" s="764"/>
      <c r="K76" s="764"/>
      <c r="L76" s="764"/>
      <c r="M76" s="764"/>
      <c r="N76" s="923"/>
      <c r="O76" s="973"/>
      <c r="P76" s="923"/>
      <c r="Q76" s="804">
        <f t="shared" si="8"/>
        <v>0</v>
      </c>
      <c r="R76" s="973">
        <f t="shared" si="9"/>
        <v>0</v>
      </c>
      <c r="S76" s="973">
        <f t="shared" si="10"/>
        <v>0</v>
      </c>
      <c r="T76" s="975">
        <f t="shared" si="11"/>
        <v>0</v>
      </c>
      <c r="U76" s="766"/>
      <c r="V76" s="766"/>
      <c r="W76" s="766"/>
      <c r="X76" s="766"/>
      <c r="Y76" s="766"/>
      <c r="Z76" s="766"/>
      <c r="AA76" s="766"/>
      <c r="AB76" s="766"/>
      <c r="AC76" s="766"/>
      <c r="AD76" s="766"/>
    </row>
    <row r="77" spans="1:30" s="470" customFormat="1" ht="19.5">
      <c r="A77" s="763"/>
      <c r="B77" s="763"/>
      <c r="C77" s="764"/>
      <c r="D77" s="765"/>
      <c r="E77" s="764"/>
      <c r="F77" s="764"/>
      <c r="G77" s="764"/>
      <c r="H77" s="764"/>
      <c r="I77" s="764"/>
      <c r="J77" s="764"/>
      <c r="K77" s="764"/>
      <c r="L77" s="764"/>
      <c r="M77" s="764"/>
      <c r="N77" s="923"/>
      <c r="O77" s="973"/>
      <c r="P77" s="923"/>
      <c r="Q77" s="804">
        <f t="shared" ref="Q77:Q99" si="12">R77*2</f>
        <v>0</v>
      </c>
      <c r="R77" s="973">
        <f t="shared" ref="R77:R99" si="13">P77+O77</f>
        <v>0</v>
      </c>
      <c r="S77" s="973">
        <f t="shared" ref="S77:S99" si="14">N77-R77</f>
        <v>0</v>
      </c>
      <c r="T77" s="975">
        <f t="shared" ref="T77:T99" si="15">IFERROR(R77/N77, 0)</f>
        <v>0</v>
      </c>
      <c r="U77" s="766"/>
      <c r="V77" s="766"/>
      <c r="W77" s="766"/>
      <c r="X77" s="766"/>
      <c r="Y77" s="766"/>
      <c r="Z77" s="766"/>
      <c r="AA77" s="766"/>
      <c r="AB77" s="766"/>
      <c r="AC77" s="766"/>
      <c r="AD77" s="766"/>
    </row>
    <row r="78" spans="1:30" s="470" customFormat="1" ht="19.5">
      <c r="A78" s="763"/>
      <c r="B78" s="763"/>
      <c r="C78" s="764"/>
      <c r="D78" s="765"/>
      <c r="E78" s="764"/>
      <c r="F78" s="764"/>
      <c r="G78" s="764"/>
      <c r="H78" s="764"/>
      <c r="I78" s="764"/>
      <c r="J78" s="764"/>
      <c r="K78" s="764"/>
      <c r="L78" s="764"/>
      <c r="M78" s="764"/>
      <c r="N78" s="923"/>
      <c r="O78" s="973"/>
      <c r="P78" s="923"/>
      <c r="Q78" s="804">
        <f t="shared" si="12"/>
        <v>0</v>
      </c>
      <c r="R78" s="973">
        <f t="shared" si="13"/>
        <v>0</v>
      </c>
      <c r="S78" s="973">
        <f t="shared" si="14"/>
        <v>0</v>
      </c>
      <c r="T78" s="975">
        <f t="shared" si="15"/>
        <v>0</v>
      </c>
      <c r="U78" s="766"/>
      <c r="V78" s="766"/>
      <c r="W78" s="766"/>
      <c r="X78" s="766"/>
      <c r="Y78" s="766"/>
      <c r="Z78" s="766"/>
      <c r="AA78" s="766"/>
      <c r="AB78" s="766"/>
      <c r="AC78" s="766"/>
      <c r="AD78" s="766"/>
    </row>
    <row r="79" spans="1:30" s="470" customFormat="1" ht="19.5">
      <c r="A79" s="763"/>
      <c r="B79" s="763"/>
      <c r="C79" s="764"/>
      <c r="D79" s="765"/>
      <c r="E79" s="764"/>
      <c r="F79" s="764"/>
      <c r="G79" s="764"/>
      <c r="H79" s="764"/>
      <c r="I79" s="764"/>
      <c r="J79" s="764"/>
      <c r="K79" s="764"/>
      <c r="L79" s="764"/>
      <c r="M79" s="764"/>
      <c r="N79" s="923"/>
      <c r="O79" s="973"/>
      <c r="P79" s="923"/>
      <c r="Q79" s="804">
        <f t="shared" si="12"/>
        <v>0</v>
      </c>
      <c r="R79" s="973">
        <f t="shared" si="13"/>
        <v>0</v>
      </c>
      <c r="S79" s="973">
        <f t="shared" si="14"/>
        <v>0</v>
      </c>
      <c r="T79" s="975">
        <f t="shared" si="15"/>
        <v>0</v>
      </c>
      <c r="U79" s="766"/>
      <c r="V79" s="766"/>
      <c r="W79" s="766"/>
      <c r="X79" s="766"/>
      <c r="Y79" s="766"/>
      <c r="Z79" s="766"/>
      <c r="AA79" s="766"/>
      <c r="AB79" s="766"/>
      <c r="AC79" s="766"/>
      <c r="AD79" s="766"/>
    </row>
    <row r="80" spans="1:30" s="470" customFormat="1" ht="19.5">
      <c r="A80" s="763"/>
      <c r="B80" s="763"/>
      <c r="C80" s="764"/>
      <c r="D80" s="765"/>
      <c r="E80" s="764"/>
      <c r="F80" s="764"/>
      <c r="G80" s="764"/>
      <c r="H80" s="764"/>
      <c r="I80" s="764"/>
      <c r="J80" s="764"/>
      <c r="K80" s="764"/>
      <c r="L80" s="764"/>
      <c r="M80" s="764"/>
      <c r="N80" s="923"/>
      <c r="O80" s="973"/>
      <c r="P80" s="923"/>
      <c r="Q80" s="804">
        <f t="shared" si="12"/>
        <v>0</v>
      </c>
      <c r="R80" s="973">
        <f t="shared" si="13"/>
        <v>0</v>
      </c>
      <c r="S80" s="973">
        <f t="shared" si="14"/>
        <v>0</v>
      </c>
      <c r="T80" s="975">
        <f t="shared" si="15"/>
        <v>0</v>
      </c>
      <c r="U80" s="766"/>
      <c r="V80" s="766"/>
      <c r="W80" s="766"/>
      <c r="X80" s="766"/>
      <c r="Y80" s="766"/>
      <c r="Z80" s="766"/>
      <c r="AA80" s="766"/>
      <c r="AB80" s="766"/>
      <c r="AC80" s="766"/>
      <c r="AD80" s="766"/>
    </row>
    <row r="81" spans="1:30" s="470" customFormat="1" ht="19.5">
      <c r="A81" s="763"/>
      <c r="B81" s="763"/>
      <c r="C81" s="764"/>
      <c r="D81" s="765"/>
      <c r="E81" s="764"/>
      <c r="F81" s="764"/>
      <c r="G81" s="764"/>
      <c r="H81" s="764"/>
      <c r="I81" s="764"/>
      <c r="J81" s="764"/>
      <c r="K81" s="764"/>
      <c r="L81" s="764"/>
      <c r="M81" s="764"/>
      <c r="N81" s="923"/>
      <c r="O81" s="973"/>
      <c r="P81" s="923"/>
      <c r="Q81" s="804">
        <f t="shared" si="12"/>
        <v>0</v>
      </c>
      <c r="R81" s="973">
        <f t="shared" si="13"/>
        <v>0</v>
      </c>
      <c r="S81" s="973">
        <f t="shared" si="14"/>
        <v>0</v>
      </c>
      <c r="T81" s="975">
        <f t="shared" si="15"/>
        <v>0</v>
      </c>
      <c r="U81" s="766"/>
      <c r="V81" s="766"/>
      <c r="W81" s="766"/>
      <c r="X81" s="766"/>
      <c r="Y81" s="766"/>
      <c r="Z81" s="766"/>
      <c r="AA81" s="766"/>
      <c r="AB81" s="766"/>
      <c r="AC81" s="766"/>
      <c r="AD81" s="766"/>
    </row>
    <row r="82" spans="1:30" s="470" customFormat="1" ht="19.5">
      <c r="A82" s="763"/>
      <c r="B82" s="763"/>
      <c r="C82" s="764"/>
      <c r="D82" s="765"/>
      <c r="E82" s="764"/>
      <c r="F82" s="764"/>
      <c r="G82" s="764"/>
      <c r="H82" s="764"/>
      <c r="I82" s="764"/>
      <c r="J82" s="764"/>
      <c r="K82" s="764"/>
      <c r="L82" s="764"/>
      <c r="M82" s="764"/>
      <c r="N82" s="923"/>
      <c r="O82" s="973"/>
      <c r="P82" s="923"/>
      <c r="Q82" s="804">
        <f t="shared" si="12"/>
        <v>0</v>
      </c>
      <c r="R82" s="973">
        <f t="shared" si="13"/>
        <v>0</v>
      </c>
      <c r="S82" s="973">
        <f t="shared" si="14"/>
        <v>0</v>
      </c>
      <c r="T82" s="975">
        <f t="shared" si="15"/>
        <v>0</v>
      </c>
      <c r="U82" s="766"/>
      <c r="V82" s="766"/>
      <c r="W82" s="766"/>
      <c r="X82" s="766"/>
      <c r="Y82" s="766"/>
      <c r="Z82" s="766"/>
      <c r="AA82" s="766"/>
      <c r="AB82" s="766"/>
      <c r="AC82" s="766"/>
      <c r="AD82" s="766"/>
    </row>
    <row r="83" spans="1:30" s="470" customFormat="1" ht="19.5">
      <c r="A83" s="763"/>
      <c r="B83" s="763"/>
      <c r="C83" s="764"/>
      <c r="D83" s="765"/>
      <c r="E83" s="764"/>
      <c r="F83" s="764"/>
      <c r="G83" s="764"/>
      <c r="H83" s="764"/>
      <c r="I83" s="764"/>
      <c r="J83" s="764"/>
      <c r="K83" s="764"/>
      <c r="L83" s="764"/>
      <c r="M83" s="764"/>
      <c r="N83" s="923"/>
      <c r="O83" s="973"/>
      <c r="P83" s="923"/>
      <c r="Q83" s="804">
        <f t="shared" si="12"/>
        <v>0</v>
      </c>
      <c r="R83" s="973">
        <f t="shared" si="13"/>
        <v>0</v>
      </c>
      <c r="S83" s="973">
        <f t="shared" si="14"/>
        <v>0</v>
      </c>
      <c r="T83" s="975">
        <f t="shared" si="15"/>
        <v>0</v>
      </c>
      <c r="U83" s="766"/>
      <c r="V83" s="766"/>
      <c r="W83" s="766"/>
      <c r="X83" s="766"/>
      <c r="Y83" s="766"/>
      <c r="Z83" s="766"/>
      <c r="AA83" s="766"/>
      <c r="AB83" s="766"/>
      <c r="AC83" s="766"/>
      <c r="AD83" s="766"/>
    </row>
    <row r="84" spans="1:30" s="470" customFormat="1" ht="19.5">
      <c r="A84" s="763"/>
      <c r="B84" s="763"/>
      <c r="C84" s="764"/>
      <c r="D84" s="765"/>
      <c r="E84" s="764"/>
      <c r="F84" s="764"/>
      <c r="G84" s="764"/>
      <c r="H84" s="764"/>
      <c r="I84" s="764"/>
      <c r="J84" s="764"/>
      <c r="K84" s="764"/>
      <c r="L84" s="764"/>
      <c r="M84" s="764"/>
      <c r="N84" s="923"/>
      <c r="O84" s="973"/>
      <c r="P84" s="923"/>
      <c r="Q84" s="804">
        <f t="shared" si="12"/>
        <v>0</v>
      </c>
      <c r="R84" s="973">
        <f t="shared" si="13"/>
        <v>0</v>
      </c>
      <c r="S84" s="973">
        <f t="shared" si="14"/>
        <v>0</v>
      </c>
      <c r="T84" s="975">
        <f t="shared" si="15"/>
        <v>0</v>
      </c>
      <c r="U84" s="766"/>
      <c r="V84" s="766"/>
      <c r="W84" s="766"/>
      <c r="X84" s="766"/>
      <c r="Y84" s="766"/>
      <c r="Z84" s="766"/>
      <c r="AA84" s="766"/>
      <c r="AB84" s="766"/>
      <c r="AC84" s="766"/>
      <c r="AD84" s="766"/>
    </row>
    <row r="85" spans="1:30" s="470" customFormat="1" ht="19.5">
      <c r="A85" s="763"/>
      <c r="B85" s="763"/>
      <c r="C85" s="764"/>
      <c r="D85" s="765"/>
      <c r="E85" s="764"/>
      <c r="F85" s="764"/>
      <c r="G85" s="764"/>
      <c r="H85" s="764"/>
      <c r="I85" s="764"/>
      <c r="J85" s="764"/>
      <c r="K85" s="764"/>
      <c r="L85" s="764"/>
      <c r="M85" s="764"/>
      <c r="N85" s="923"/>
      <c r="O85" s="973"/>
      <c r="P85" s="923"/>
      <c r="Q85" s="804">
        <f t="shared" si="12"/>
        <v>0</v>
      </c>
      <c r="R85" s="973">
        <f t="shared" si="13"/>
        <v>0</v>
      </c>
      <c r="S85" s="973">
        <f t="shared" si="14"/>
        <v>0</v>
      </c>
      <c r="T85" s="975">
        <f t="shared" si="15"/>
        <v>0</v>
      </c>
      <c r="U85" s="766"/>
      <c r="V85" s="766"/>
      <c r="W85" s="766"/>
      <c r="X85" s="766"/>
      <c r="Y85" s="766"/>
      <c r="Z85" s="766"/>
      <c r="AA85" s="766"/>
      <c r="AB85" s="766"/>
      <c r="AC85" s="766"/>
      <c r="AD85" s="766"/>
    </row>
    <row r="86" spans="1:30" s="470" customFormat="1" ht="19.5">
      <c r="A86" s="763"/>
      <c r="B86" s="763"/>
      <c r="C86" s="764"/>
      <c r="D86" s="765"/>
      <c r="E86" s="764"/>
      <c r="F86" s="764"/>
      <c r="G86" s="764"/>
      <c r="H86" s="764"/>
      <c r="I86" s="764"/>
      <c r="J86" s="764"/>
      <c r="K86" s="764"/>
      <c r="L86" s="764"/>
      <c r="M86" s="764"/>
      <c r="N86" s="923"/>
      <c r="O86" s="973"/>
      <c r="P86" s="923"/>
      <c r="Q86" s="804">
        <f t="shared" si="12"/>
        <v>0</v>
      </c>
      <c r="R86" s="973">
        <f t="shared" si="13"/>
        <v>0</v>
      </c>
      <c r="S86" s="973">
        <f t="shared" si="14"/>
        <v>0</v>
      </c>
      <c r="T86" s="975">
        <f t="shared" si="15"/>
        <v>0</v>
      </c>
      <c r="U86" s="766"/>
      <c r="V86" s="766"/>
      <c r="W86" s="766"/>
      <c r="X86" s="766"/>
      <c r="Y86" s="766"/>
      <c r="Z86" s="766"/>
      <c r="AA86" s="766"/>
      <c r="AB86" s="766"/>
      <c r="AC86" s="766"/>
      <c r="AD86" s="766"/>
    </row>
    <row r="87" spans="1:30" s="470" customFormat="1" ht="19.5">
      <c r="A87" s="763"/>
      <c r="B87" s="763"/>
      <c r="C87" s="764"/>
      <c r="D87" s="765"/>
      <c r="E87" s="764"/>
      <c r="F87" s="764"/>
      <c r="G87" s="764"/>
      <c r="H87" s="764"/>
      <c r="I87" s="764"/>
      <c r="J87" s="764"/>
      <c r="K87" s="764"/>
      <c r="L87" s="764"/>
      <c r="M87" s="764"/>
      <c r="N87" s="923"/>
      <c r="O87" s="973"/>
      <c r="P87" s="923"/>
      <c r="Q87" s="804">
        <f t="shared" si="12"/>
        <v>0</v>
      </c>
      <c r="R87" s="973">
        <f t="shared" si="13"/>
        <v>0</v>
      </c>
      <c r="S87" s="973">
        <f t="shared" si="14"/>
        <v>0</v>
      </c>
      <c r="T87" s="975">
        <f t="shared" si="15"/>
        <v>0</v>
      </c>
      <c r="U87" s="766"/>
      <c r="V87" s="766"/>
      <c r="W87" s="766"/>
      <c r="X87" s="766"/>
      <c r="Y87" s="766"/>
      <c r="Z87" s="766"/>
      <c r="AA87" s="766"/>
      <c r="AB87" s="766"/>
      <c r="AC87" s="766"/>
      <c r="AD87" s="766"/>
    </row>
    <row r="88" spans="1:30" s="470" customFormat="1" ht="19.5">
      <c r="A88" s="763"/>
      <c r="B88" s="763"/>
      <c r="C88" s="764"/>
      <c r="D88" s="765"/>
      <c r="E88" s="764"/>
      <c r="F88" s="764"/>
      <c r="G88" s="764"/>
      <c r="H88" s="764"/>
      <c r="I88" s="764"/>
      <c r="J88" s="764"/>
      <c r="K88" s="764"/>
      <c r="L88" s="764"/>
      <c r="M88" s="764"/>
      <c r="N88" s="923"/>
      <c r="O88" s="973"/>
      <c r="P88" s="923"/>
      <c r="Q88" s="804">
        <f t="shared" si="12"/>
        <v>0</v>
      </c>
      <c r="R88" s="973">
        <f t="shared" si="13"/>
        <v>0</v>
      </c>
      <c r="S88" s="973">
        <f t="shared" si="14"/>
        <v>0</v>
      </c>
      <c r="T88" s="975">
        <f t="shared" si="15"/>
        <v>0</v>
      </c>
      <c r="U88" s="766"/>
      <c r="V88" s="766"/>
      <c r="W88" s="766"/>
      <c r="X88" s="766"/>
      <c r="Y88" s="766"/>
      <c r="Z88" s="766"/>
      <c r="AA88" s="766"/>
      <c r="AB88" s="766"/>
      <c r="AC88" s="766"/>
      <c r="AD88" s="766"/>
    </row>
    <row r="89" spans="1:30" s="470" customFormat="1" ht="19.5">
      <c r="A89" s="763"/>
      <c r="B89" s="763"/>
      <c r="C89" s="764"/>
      <c r="D89" s="765"/>
      <c r="E89" s="764"/>
      <c r="F89" s="764"/>
      <c r="G89" s="764"/>
      <c r="H89" s="764"/>
      <c r="I89" s="764"/>
      <c r="J89" s="764"/>
      <c r="K89" s="764"/>
      <c r="L89" s="764"/>
      <c r="M89" s="764"/>
      <c r="N89" s="923"/>
      <c r="O89" s="973"/>
      <c r="P89" s="923"/>
      <c r="Q89" s="804">
        <f t="shared" si="12"/>
        <v>0</v>
      </c>
      <c r="R89" s="973">
        <f t="shared" si="13"/>
        <v>0</v>
      </c>
      <c r="S89" s="973">
        <f t="shared" si="14"/>
        <v>0</v>
      </c>
      <c r="T89" s="975">
        <f t="shared" si="15"/>
        <v>0</v>
      </c>
      <c r="U89" s="766"/>
      <c r="V89" s="766"/>
      <c r="W89" s="766"/>
      <c r="X89" s="766"/>
      <c r="Y89" s="766"/>
      <c r="Z89" s="766"/>
      <c r="AA89" s="766"/>
      <c r="AB89" s="766"/>
      <c r="AC89" s="766"/>
      <c r="AD89" s="766"/>
    </row>
    <row r="90" spans="1:30" s="470" customFormat="1" ht="19.5">
      <c r="A90" s="763"/>
      <c r="B90" s="763"/>
      <c r="C90" s="764"/>
      <c r="D90" s="765"/>
      <c r="E90" s="764"/>
      <c r="F90" s="764"/>
      <c r="G90" s="764"/>
      <c r="H90" s="764"/>
      <c r="I90" s="764"/>
      <c r="J90" s="764"/>
      <c r="K90" s="764"/>
      <c r="L90" s="764"/>
      <c r="M90" s="764"/>
      <c r="N90" s="923"/>
      <c r="O90" s="973"/>
      <c r="P90" s="923"/>
      <c r="Q90" s="804">
        <f t="shared" si="12"/>
        <v>0</v>
      </c>
      <c r="R90" s="973">
        <f t="shared" si="13"/>
        <v>0</v>
      </c>
      <c r="S90" s="973">
        <f t="shared" si="14"/>
        <v>0</v>
      </c>
      <c r="T90" s="975">
        <f t="shared" si="15"/>
        <v>0</v>
      </c>
      <c r="U90" s="766"/>
      <c r="V90" s="766"/>
      <c r="W90" s="766"/>
      <c r="X90" s="766"/>
      <c r="Y90" s="766"/>
      <c r="Z90" s="766"/>
      <c r="AA90" s="766"/>
      <c r="AB90" s="766"/>
      <c r="AC90" s="766"/>
      <c r="AD90" s="766"/>
    </row>
    <row r="91" spans="1:30" s="470" customFormat="1" ht="19.5">
      <c r="A91" s="763"/>
      <c r="B91" s="763"/>
      <c r="C91" s="764"/>
      <c r="D91" s="765"/>
      <c r="E91" s="764"/>
      <c r="F91" s="764"/>
      <c r="G91" s="764"/>
      <c r="H91" s="764"/>
      <c r="I91" s="764"/>
      <c r="J91" s="764"/>
      <c r="K91" s="764"/>
      <c r="L91" s="764"/>
      <c r="M91" s="764"/>
      <c r="N91" s="923"/>
      <c r="O91" s="973"/>
      <c r="P91" s="923"/>
      <c r="Q91" s="804">
        <f t="shared" si="12"/>
        <v>0</v>
      </c>
      <c r="R91" s="973">
        <f t="shared" si="13"/>
        <v>0</v>
      </c>
      <c r="S91" s="973">
        <f t="shared" si="14"/>
        <v>0</v>
      </c>
      <c r="T91" s="975">
        <f t="shared" si="15"/>
        <v>0</v>
      </c>
      <c r="U91" s="766"/>
      <c r="V91" s="766"/>
      <c r="W91" s="766"/>
      <c r="X91" s="766"/>
      <c r="Y91" s="766"/>
      <c r="Z91" s="766"/>
      <c r="AA91" s="766"/>
      <c r="AB91" s="766"/>
      <c r="AC91" s="766"/>
      <c r="AD91" s="766"/>
    </row>
    <row r="92" spans="1:30" s="470" customFormat="1" ht="19.5">
      <c r="A92" s="763"/>
      <c r="B92" s="763"/>
      <c r="C92" s="764"/>
      <c r="D92" s="765"/>
      <c r="E92" s="764"/>
      <c r="F92" s="764"/>
      <c r="G92" s="764"/>
      <c r="H92" s="764"/>
      <c r="I92" s="764"/>
      <c r="J92" s="764"/>
      <c r="K92" s="764"/>
      <c r="L92" s="764"/>
      <c r="M92" s="764"/>
      <c r="N92" s="923"/>
      <c r="O92" s="973"/>
      <c r="P92" s="923"/>
      <c r="Q92" s="804">
        <f t="shared" si="12"/>
        <v>0</v>
      </c>
      <c r="R92" s="973">
        <f t="shared" si="13"/>
        <v>0</v>
      </c>
      <c r="S92" s="973">
        <f t="shared" si="14"/>
        <v>0</v>
      </c>
      <c r="T92" s="975">
        <f t="shared" si="15"/>
        <v>0</v>
      </c>
      <c r="U92" s="766"/>
      <c r="V92" s="766"/>
      <c r="W92" s="766"/>
      <c r="X92" s="766"/>
      <c r="Y92" s="766"/>
      <c r="Z92" s="766"/>
      <c r="AA92" s="766"/>
      <c r="AB92" s="766"/>
      <c r="AC92" s="766"/>
      <c r="AD92" s="766"/>
    </row>
    <row r="93" spans="1:30" s="470" customFormat="1" ht="19.5">
      <c r="A93" s="763"/>
      <c r="B93" s="763"/>
      <c r="C93" s="764"/>
      <c r="D93" s="765"/>
      <c r="E93" s="764"/>
      <c r="F93" s="764"/>
      <c r="G93" s="764"/>
      <c r="H93" s="764"/>
      <c r="I93" s="764"/>
      <c r="J93" s="764"/>
      <c r="K93" s="764"/>
      <c r="L93" s="764"/>
      <c r="M93" s="764"/>
      <c r="N93" s="923"/>
      <c r="O93" s="973"/>
      <c r="P93" s="923"/>
      <c r="Q93" s="804">
        <f t="shared" si="12"/>
        <v>0</v>
      </c>
      <c r="R93" s="973">
        <f t="shared" si="13"/>
        <v>0</v>
      </c>
      <c r="S93" s="973">
        <f t="shared" si="14"/>
        <v>0</v>
      </c>
      <c r="T93" s="975">
        <f t="shared" si="15"/>
        <v>0</v>
      </c>
      <c r="U93" s="766"/>
      <c r="V93" s="766"/>
      <c r="W93" s="766"/>
      <c r="X93" s="766"/>
      <c r="Y93" s="766"/>
      <c r="Z93" s="766"/>
      <c r="AA93" s="766"/>
      <c r="AB93" s="766"/>
      <c r="AC93" s="766"/>
      <c r="AD93" s="766"/>
    </row>
    <row r="94" spans="1:30" s="470" customFormat="1" ht="19.5">
      <c r="A94" s="763"/>
      <c r="B94" s="763"/>
      <c r="C94" s="764"/>
      <c r="D94" s="765"/>
      <c r="E94" s="764"/>
      <c r="F94" s="764"/>
      <c r="G94" s="764"/>
      <c r="H94" s="764"/>
      <c r="I94" s="764"/>
      <c r="J94" s="764"/>
      <c r="K94" s="764"/>
      <c r="L94" s="764"/>
      <c r="M94" s="764"/>
      <c r="N94" s="923"/>
      <c r="O94" s="973"/>
      <c r="P94" s="923"/>
      <c r="Q94" s="804">
        <f t="shared" si="12"/>
        <v>0</v>
      </c>
      <c r="R94" s="973">
        <f t="shared" si="13"/>
        <v>0</v>
      </c>
      <c r="S94" s="973">
        <f t="shared" si="14"/>
        <v>0</v>
      </c>
      <c r="T94" s="975">
        <f t="shared" si="15"/>
        <v>0</v>
      </c>
      <c r="U94" s="766"/>
      <c r="V94" s="766"/>
      <c r="W94" s="766"/>
      <c r="X94" s="766"/>
      <c r="Y94" s="766"/>
      <c r="Z94" s="766"/>
      <c r="AA94" s="766"/>
      <c r="AB94" s="766"/>
      <c r="AC94" s="766"/>
      <c r="AD94" s="766"/>
    </row>
    <row r="95" spans="1:30" s="470" customFormat="1" ht="19.5">
      <c r="A95" s="763"/>
      <c r="B95" s="763"/>
      <c r="C95" s="764"/>
      <c r="D95" s="765"/>
      <c r="E95" s="764"/>
      <c r="F95" s="764"/>
      <c r="G95" s="764"/>
      <c r="H95" s="764"/>
      <c r="I95" s="764"/>
      <c r="J95" s="764"/>
      <c r="K95" s="764"/>
      <c r="L95" s="764"/>
      <c r="M95" s="764"/>
      <c r="N95" s="923"/>
      <c r="O95" s="973"/>
      <c r="P95" s="923"/>
      <c r="Q95" s="804">
        <f t="shared" si="12"/>
        <v>0</v>
      </c>
      <c r="R95" s="973">
        <f t="shared" si="13"/>
        <v>0</v>
      </c>
      <c r="S95" s="973">
        <f t="shared" si="14"/>
        <v>0</v>
      </c>
      <c r="T95" s="975">
        <f t="shared" si="15"/>
        <v>0</v>
      </c>
      <c r="U95" s="766"/>
      <c r="V95" s="766"/>
      <c r="W95" s="766"/>
      <c r="X95" s="766"/>
      <c r="Y95" s="766"/>
      <c r="Z95" s="766"/>
      <c r="AA95" s="766"/>
      <c r="AB95" s="766"/>
      <c r="AC95" s="766"/>
      <c r="AD95" s="766"/>
    </row>
    <row r="96" spans="1:30" s="470" customFormat="1" ht="19.5">
      <c r="A96" s="763"/>
      <c r="B96" s="763"/>
      <c r="C96" s="764"/>
      <c r="D96" s="765"/>
      <c r="E96" s="764"/>
      <c r="F96" s="764"/>
      <c r="G96" s="764"/>
      <c r="H96" s="764"/>
      <c r="I96" s="764"/>
      <c r="J96" s="764"/>
      <c r="K96" s="764"/>
      <c r="L96" s="764"/>
      <c r="M96" s="764"/>
      <c r="N96" s="923"/>
      <c r="O96" s="973"/>
      <c r="P96" s="923"/>
      <c r="Q96" s="804">
        <f t="shared" si="12"/>
        <v>0</v>
      </c>
      <c r="R96" s="973">
        <f t="shared" si="13"/>
        <v>0</v>
      </c>
      <c r="S96" s="973">
        <f t="shared" si="14"/>
        <v>0</v>
      </c>
      <c r="T96" s="975">
        <f t="shared" si="15"/>
        <v>0</v>
      </c>
      <c r="U96" s="766"/>
      <c r="V96" s="766"/>
      <c r="W96" s="766"/>
      <c r="X96" s="766"/>
      <c r="Y96" s="766"/>
      <c r="Z96" s="766"/>
      <c r="AA96" s="766"/>
      <c r="AB96" s="766"/>
      <c r="AC96" s="766"/>
      <c r="AD96" s="766"/>
    </row>
    <row r="97" spans="1:30" s="470" customFormat="1" ht="19.5">
      <c r="A97" s="763"/>
      <c r="B97" s="763"/>
      <c r="C97" s="764"/>
      <c r="D97" s="765"/>
      <c r="E97" s="764"/>
      <c r="F97" s="764"/>
      <c r="G97" s="764"/>
      <c r="H97" s="764"/>
      <c r="I97" s="764"/>
      <c r="J97" s="764"/>
      <c r="K97" s="764"/>
      <c r="L97" s="764"/>
      <c r="M97" s="764"/>
      <c r="N97" s="923"/>
      <c r="O97" s="973"/>
      <c r="P97" s="923"/>
      <c r="Q97" s="804">
        <f t="shared" si="12"/>
        <v>0</v>
      </c>
      <c r="R97" s="973">
        <f t="shared" si="13"/>
        <v>0</v>
      </c>
      <c r="S97" s="973">
        <f t="shared" si="14"/>
        <v>0</v>
      </c>
      <c r="T97" s="975">
        <f t="shared" si="15"/>
        <v>0</v>
      </c>
      <c r="U97" s="766"/>
      <c r="V97" s="766"/>
      <c r="W97" s="766"/>
      <c r="X97" s="766"/>
      <c r="Y97" s="766"/>
      <c r="Z97" s="766"/>
      <c r="AA97" s="766"/>
      <c r="AB97" s="766"/>
      <c r="AC97" s="766"/>
      <c r="AD97" s="766"/>
    </row>
    <row r="98" spans="1:30" s="470" customFormat="1" ht="19.5">
      <c r="A98" s="763"/>
      <c r="B98" s="763"/>
      <c r="C98" s="764"/>
      <c r="D98" s="765"/>
      <c r="E98" s="764"/>
      <c r="F98" s="764"/>
      <c r="G98" s="764"/>
      <c r="H98" s="764"/>
      <c r="I98" s="764"/>
      <c r="J98" s="764"/>
      <c r="K98" s="764"/>
      <c r="L98" s="764"/>
      <c r="M98" s="764"/>
      <c r="N98" s="923"/>
      <c r="O98" s="973"/>
      <c r="P98" s="923"/>
      <c r="Q98" s="804">
        <f t="shared" si="12"/>
        <v>0</v>
      </c>
      <c r="R98" s="973">
        <f t="shared" si="13"/>
        <v>0</v>
      </c>
      <c r="S98" s="973">
        <f t="shared" si="14"/>
        <v>0</v>
      </c>
      <c r="T98" s="975">
        <f t="shared" si="15"/>
        <v>0</v>
      </c>
      <c r="U98" s="766"/>
      <c r="V98" s="766"/>
      <c r="W98" s="766"/>
      <c r="X98" s="766"/>
      <c r="Y98" s="766"/>
      <c r="Z98" s="766"/>
      <c r="AA98" s="766"/>
      <c r="AB98" s="766"/>
      <c r="AC98" s="766"/>
      <c r="AD98" s="766"/>
    </row>
    <row r="99" spans="1:30" s="470" customFormat="1" ht="19.5">
      <c r="A99" s="763"/>
      <c r="B99" s="763"/>
      <c r="C99" s="764"/>
      <c r="D99" s="765"/>
      <c r="E99" s="764"/>
      <c r="F99" s="764"/>
      <c r="G99" s="764"/>
      <c r="H99" s="764"/>
      <c r="I99" s="764"/>
      <c r="J99" s="764"/>
      <c r="K99" s="764"/>
      <c r="L99" s="764"/>
      <c r="M99" s="764"/>
      <c r="N99" s="923"/>
      <c r="O99" s="973"/>
      <c r="P99" s="923"/>
      <c r="Q99" s="804">
        <f t="shared" si="12"/>
        <v>0</v>
      </c>
      <c r="R99" s="973">
        <f t="shared" si="13"/>
        <v>0</v>
      </c>
      <c r="S99" s="973">
        <f t="shared" si="14"/>
        <v>0</v>
      </c>
      <c r="T99" s="975">
        <f t="shared" si="15"/>
        <v>0</v>
      </c>
      <c r="U99" s="766"/>
      <c r="V99" s="766"/>
      <c r="W99" s="766"/>
      <c r="X99" s="766"/>
      <c r="Y99" s="766"/>
      <c r="Z99" s="766"/>
      <c r="AA99" s="766"/>
      <c r="AB99" s="766"/>
      <c r="AC99" s="766"/>
      <c r="AD99" s="766"/>
    </row>
    <row r="100" spans="1:30" s="471" customFormat="1" ht="17.25">
      <c r="A100" s="472"/>
      <c r="B100" s="472"/>
      <c r="C100" s="472"/>
      <c r="D100" s="472"/>
      <c r="E100" s="472"/>
      <c r="F100" s="472"/>
      <c r="G100" s="473"/>
      <c r="H100" s="474"/>
      <c r="I100" s="474"/>
      <c r="J100" s="474"/>
      <c r="K100" s="474"/>
      <c r="L100" s="474"/>
      <c r="M100" s="474"/>
      <c r="N100" s="475"/>
      <c r="O100" s="476"/>
      <c r="P100" s="476"/>
      <c r="Q100" s="476"/>
      <c r="R100" s="476"/>
      <c r="S100" s="476"/>
      <c r="T100" s="476"/>
    </row>
    <row r="101" spans="1:30" s="471" customFormat="1" ht="17.25">
      <c r="A101" s="472"/>
      <c r="B101" s="472"/>
      <c r="C101" s="472"/>
      <c r="D101" s="472"/>
      <c r="E101" s="472"/>
      <c r="F101" s="472"/>
      <c r="G101" s="473"/>
      <c r="H101" s="474"/>
      <c r="I101" s="474"/>
      <c r="J101" s="474"/>
      <c r="K101" s="474"/>
      <c r="L101" s="474"/>
      <c r="M101" s="474"/>
      <c r="N101" s="475"/>
      <c r="O101" s="476"/>
      <c r="P101" s="476"/>
      <c r="Q101" s="476"/>
      <c r="R101" s="476"/>
      <c r="S101" s="476"/>
      <c r="T101" s="476"/>
    </row>
  </sheetData>
  <sheetProtection formatColumns="0" autoFilter="0"/>
  <dataConsolidate/>
  <mergeCells count="19">
    <mergeCell ref="A1:T1"/>
    <mergeCell ref="R3:T3"/>
    <mergeCell ref="A2:T2"/>
    <mergeCell ref="P3:Q3"/>
    <mergeCell ref="A3:O3"/>
    <mergeCell ref="P8:Q8"/>
    <mergeCell ref="R7:T7"/>
    <mergeCell ref="R4:T4"/>
    <mergeCell ref="R5:T5"/>
    <mergeCell ref="R6:T6"/>
    <mergeCell ref="P4:Q4"/>
    <mergeCell ref="P5:Q5"/>
    <mergeCell ref="P6:Q6"/>
    <mergeCell ref="P7:Q7"/>
    <mergeCell ref="A4:O4"/>
    <mergeCell ref="A5:O5"/>
    <mergeCell ref="A6:O6"/>
    <mergeCell ref="A7:O7"/>
    <mergeCell ref="A8:O8"/>
  </mergeCells>
  <conditionalFormatting sqref="P4:Q4">
    <cfRule type="notContainsBlanks" dxfId="454" priority="21">
      <formula>LEN(TRIM(P4))&gt;0</formula>
    </cfRule>
  </conditionalFormatting>
  <conditionalFormatting sqref="R4:T4">
    <cfRule type="notContainsBlanks" dxfId="453" priority="32">
      <formula>LEN(TRIM(R4))&gt;0</formula>
    </cfRule>
  </conditionalFormatting>
  <conditionalFormatting sqref="P5">
    <cfRule type="notContainsBlanks" dxfId="452" priority="19">
      <formula>LEN(TRIM(P5))&gt;0</formula>
    </cfRule>
  </conditionalFormatting>
  <conditionalFormatting sqref="P10 P12:P99">
    <cfRule type="cellIs" dxfId="451" priority="5" operator="notBetween">
      <formula>0</formula>
      <formula>0</formula>
    </cfRule>
  </conditionalFormatting>
  <conditionalFormatting sqref="T10 T12:T99">
    <cfRule type="cellIs" dxfId="450" priority="4" operator="equal">
      <formula>1</formula>
    </cfRule>
  </conditionalFormatting>
  <conditionalFormatting sqref="A12:T99">
    <cfRule type="expression" dxfId="449" priority="33">
      <formula>OR($A12="IJ #01", $A12="IJ #02", $A12="IJ #03",$A12="IJ #04")</formula>
    </cfRule>
  </conditionalFormatting>
  <dataValidations xWindow="216" yWindow="521" count="19">
    <dataValidation allowBlank="1" showErrorMessage="1" promptTitle="Cal OES ONLY" prompt="For Cal OES use only.  Do not enter." sqref="S8:T8" xr:uid="{00000000-0002-0000-05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R5:T5" xr:uid="{00000000-0002-0000-0500-000001000000}">
      <formula1>0</formula1>
    </dataValidation>
    <dataValidation type="list" allowBlank="1" showInputMessage="1" showErrorMessage="1" sqref="H19:H99" xr:uid="{00000000-0002-0000-0500-000002000000}">
      <formula1>Source_Discipline</formula1>
    </dataValidation>
    <dataValidation type="list" allowBlank="1" showErrorMessage="1" promptTitle="DISCIPLINE" prompt="Choose from the dropdown list.  For key to abbreviations, see comment in the column header above._x000a_" sqref="H12:H18" xr:uid="{00000000-0002-0000-0500-000003000000}">
      <formula1>Source_Discipline</formula1>
    </dataValidation>
    <dataValidation operator="greaterThanOrEqual" allowBlank="1" showInputMessage="1" showErrorMessage="1" sqref="Q12:Q99" xr:uid="{00000000-0002-0000-0500-000004000000}"/>
    <dataValidation type="list" allowBlank="1" showInputMessage="1" showErrorMessage="1" sqref="K12:K99" xr:uid="{00000000-0002-0000-0500-000005000000}">
      <formula1>"Build, Sustain"</formula1>
    </dataValidation>
    <dataValidation type="list" allowBlank="1" showInputMessage="1" showErrorMessage="1" sqref="J12:J99" xr:uid="{00000000-0002-0000-0500-000006000000}">
      <formula1>Source_CoreCapabilities</formula1>
    </dataValidation>
    <dataValidation type="list" allowBlank="1" showInputMessage="1" showErrorMessage="1" sqref="L12:L99" xr:uid="{00000000-0002-0000-0500-000007000000}">
      <formula1>"Deployable, Shareable, Both, N/A"</formula1>
    </dataValidation>
    <dataValidation type="list" allowBlank="1" showInputMessage="1" showErrorMessage="1" sqref="B28:B99 A12:A99" xr:uid="{00000000-0002-0000-0500-000008000000}">
      <formula1>Investment_Justifications</formula1>
    </dataValidation>
    <dataValidation type="list" allowBlank="1" showInputMessage="1" showErrorMessage="1" sqref="G12:G99" xr:uid="{00000000-0002-0000-0500-000009000000}">
      <formula1>SOURCE_FundingSource</formula1>
    </dataValidation>
    <dataValidation type="list" allowBlank="1" showInputMessage="1" showErrorMessage="1" sqref="M12:M99" xr:uid="{00000000-0002-0000-0500-00000A000000}">
      <formula1>SOURCE_PreviousAward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D12:D99" xr:uid="{00000000-0002-0000-0500-00000B000000}">
      <formula1>0</formula1>
      <formula2>999</formula2>
    </dataValidation>
    <dataValidation type="list" allowBlank="1" showErrorMessage="1" errorTitle="Direct/Subaward" error="Please choose from the dropdown list." promptTitle="DIRECT/SUBAWARD" prompt="Use the drop down list to identify if the project is Direct or Subaward" sqref="C12:C99" xr:uid="{00000000-0002-0000-0500-00000C000000}">
      <formula1>"Direct,Subaward"</formula1>
    </dataValidation>
    <dataValidation type="whole" operator="greaterThan" allowBlank="1" showInputMessage="1" showErrorMessage="1" errorTitle="BUDGETED COST" error="Enter the Budged Cost for this project, rounded DOWN to the nearest dollar." sqref="N12:N99" xr:uid="{00000000-0002-0000-0500-00000D000000}">
      <formula1>0</formula1>
    </dataValidation>
    <dataValidation type="list" allowBlank="1" showInputMessage="1" showErrorMessage="1" sqref="I12:I99" xr:uid="{00000000-0002-0000-0500-00000E000000}">
      <formula1>SourceLists</formula1>
    </dataValidation>
    <dataValidation type="list" allowBlank="1" showInputMessage="1" showErrorMessage="1" sqref="B12:B27" xr:uid="{00000000-0002-0000-0500-00000F000000}">
      <formula1>INDIRECT(VLOOKUP(A12,SOURCE_StateGoalLookup,2,0))</formula1>
    </dataValidation>
    <dataValidation type="whole" operator="lessThanOrEqual" allowBlank="1" showInputMessage="1" showErrorMessage="1" errorTitle="REQUEST AMOUNT" error="Enter the request amount, rounded DOWN to the nearest dollar, that is less than or equal to the remaining balance for this project." sqref="P12:P99" xr:uid="{00000000-0002-0000-0500-000010000000}">
      <formula1>N12-O12</formula1>
    </dataValidation>
    <dataValidation type="list" allowBlank="1" showInputMessage="1" showErrorMessage="1" sqref="R3:T3" xr:uid="{00000000-0002-0000-0500-000011000000}">
      <formula1>"Initial Application, Modification, Reimbursement, Final Reimbursement, Advance"</formula1>
    </dataValidation>
    <dataValidation allowBlank="1" showErrorMessage="1" sqref="R6:T7" xr:uid="{00000000-0002-0000-0500-000012000000}"/>
  </dataValidations>
  <printOptions horizontalCentered="1"/>
  <pageMargins left="0.25" right="0.25" top="0.5" bottom="0.25" header="0.25" footer="0.25"/>
  <pageSetup scale="34" fitToHeight="0" orientation="landscape" r:id="rId1"/>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CCFFCC"/>
    <pageSetUpPr fitToPage="1"/>
  </sheetPr>
  <dimension ref="A1:Y95"/>
  <sheetViews>
    <sheetView showGridLines="0" showZeros="0" zoomScale="65" zoomScaleNormal="65" zoomScaleSheetLayoutView="65" workbookViewId="0">
      <selection sqref="A1:N1"/>
    </sheetView>
  </sheetViews>
  <sheetFormatPr defaultColWidth="9.140625" defaultRowHeight="12.75"/>
  <cols>
    <col min="1" max="1" width="12.42578125" style="475" customWidth="1"/>
    <col min="2" max="2" width="15.140625" style="475" bestFit="1" customWidth="1"/>
    <col min="3" max="3" width="40.28515625" style="475" customWidth="1"/>
    <col min="4" max="4" width="15.28515625" style="475" customWidth="1"/>
    <col min="5" max="5" width="17.7109375" style="475" customWidth="1"/>
    <col min="6" max="6" width="34" style="475" customWidth="1"/>
    <col min="7" max="7" width="23.7109375" style="475" customWidth="1"/>
    <col min="8" max="8" width="53.28515625" style="475" customWidth="1"/>
    <col min="9" max="9" width="23" style="475" bestFit="1" customWidth="1"/>
    <col min="10" max="12" width="20.7109375" style="475" customWidth="1"/>
    <col min="13" max="13" width="22.7109375" style="475" customWidth="1"/>
    <col min="14" max="15" width="20.7109375" style="475" customWidth="1"/>
    <col min="16" max="25" width="12.7109375" style="475" hidden="1" customWidth="1"/>
    <col min="26" max="16384" width="9.140625" style="475"/>
  </cols>
  <sheetData>
    <row r="1" spans="1:25" ht="30" customHeight="1">
      <c r="A1" s="1211" t="s">
        <v>1288</v>
      </c>
      <c r="B1" s="1211"/>
      <c r="C1" s="1211"/>
      <c r="D1" s="1211"/>
      <c r="E1" s="1211"/>
      <c r="F1" s="1211"/>
      <c r="G1" s="1211"/>
      <c r="H1" s="1211"/>
      <c r="I1" s="1211"/>
      <c r="J1" s="1211"/>
      <c r="K1" s="1211"/>
      <c r="L1" s="1211"/>
      <c r="M1" s="1211"/>
      <c r="N1" s="1211"/>
      <c r="O1" s="1211"/>
    </row>
    <row r="2" spans="1:25" s="6" customFormat="1" ht="20.100000000000001" customHeight="1">
      <c r="A2" s="1218" t="s">
        <v>1326</v>
      </c>
      <c r="B2" s="1218"/>
      <c r="C2" s="1218"/>
      <c r="D2" s="1218"/>
      <c r="E2" s="1218"/>
      <c r="F2" s="1218"/>
      <c r="G2" s="1218"/>
      <c r="H2" s="1218"/>
      <c r="I2" s="1218"/>
      <c r="J2" s="1218"/>
      <c r="K2" s="1218"/>
      <c r="L2" s="1218"/>
      <c r="M2" s="1218"/>
      <c r="N2" s="1218"/>
      <c r="O2" s="1218"/>
      <c r="P2" s="498"/>
      <c r="Q2" s="498"/>
      <c r="R2" s="498"/>
      <c r="S2" s="498"/>
    </row>
    <row r="3" spans="1:25" ht="24.95" customHeight="1">
      <c r="A3" s="1215">
        <f>SubrecipientName</f>
        <v>0</v>
      </c>
      <c r="B3" s="1215"/>
      <c r="C3" s="1215"/>
      <c r="D3" s="1215"/>
      <c r="E3" s="1215"/>
      <c r="F3" s="1215"/>
      <c r="G3" s="1215"/>
      <c r="H3" s="1215"/>
      <c r="I3" s="1215"/>
      <c r="J3" s="1215"/>
      <c r="K3" s="1216"/>
      <c r="L3" s="1052" t="s">
        <v>34</v>
      </c>
      <c r="M3" s="1212"/>
      <c r="N3" s="1213"/>
      <c r="O3" s="1213"/>
    </row>
    <row r="4" spans="1:25" ht="24.95" customHeight="1">
      <c r="A4" s="1217">
        <f>FIPSNumber</f>
        <v>0</v>
      </c>
      <c r="B4" s="1217"/>
      <c r="C4" s="1217"/>
      <c r="D4" s="1217"/>
      <c r="E4" s="1217"/>
      <c r="F4" s="1217"/>
      <c r="G4" s="1217"/>
      <c r="H4" s="1217"/>
      <c r="I4" s="1217"/>
      <c r="J4" s="1217"/>
      <c r="K4" s="1217"/>
      <c r="L4" s="906" t="s">
        <v>10</v>
      </c>
      <c r="M4" s="1214"/>
      <c r="N4" s="1214"/>
      <c r="O4" s="1214"/>
    </row>
    <row r="5" spans="1:25" s="477" customFormat="1" ht="24.95" customHeight="1">
      <c r="A5" s="1208">
        <f>SubawardNumber</f>
        <v>0</v>
      </c>
      <c r="B5" s="1209"/>
      <c r="C5" s="1209"/>
      <c r="D5" s="1209"/>
      <c r="E5" s="1209"/>
      <c r="F5" s="1209"/>
      <c r="G5" s="1209"/>
      <c r="H5" s="1209"/>
      <c r="I5" s="1209"/>
      <c r="J5" s="1209"/>
      <c r="K5" s="1209"/>
      <c r="L5" s="906" t="s">
        <v>549</v>
      </c>
      <c r="M5" s="1205"/>
      <c r="N5" s="1205"/>
      <c r="O5" s="1205"/>
    </row>
    <row r="6" spans="1:25" ht="24.95" customHeight="1">
      <c r="A6" s="1203"/>
      <c r="B6" s="1203"/>
      <c r="C6" s="1203"/>
      <c r="D6" s="1203"/>
      <c r="E6" s="1203"/>
      <c r="F6" s="1203"/>
      <c r="G6" s="1203"/>
      <c r="H6" s="1203"/>
      <c r="I6" s="1203"/>
      <c r="J6" s="1203"/>
      <c r="K6" s="1210"/>
      <c r="L6" s="360"/>
      <c r="M6" s="1206"/>
      <c r="N6" s="1207"/>
      <c r="O6" s="1207"/>
    </row>
    <row r="7" spans="1:25" ht="24.95" customHeight="1">
      <c r="A7" s="1203"/>
      <c r="B7" s="1203"/>
      <c r="C7" s="1203"/>
      <c r="D7" s="1203"/>
      <c r="E7" s="1203"/>
      <c r="F7" s="1203"/>
      <c r="G7" s="1203"/>
      <c r="H7" s="1203"/>
      <c r="I7" s="1203"/>
      <c r="J7" s="1203"/>
      <c r="K7" s="1210"/>
      <c r="L7" s="360"/>
      <c r="M7" s="1206"/>
      <c r="N7" s="1207"/>
      <c r="O7" s="1207"/>
    </row>
    <row r="8" spans="1:25" ht="39.950000000000003" customHeight="1">
      <c r="A8" s="1203"/>
      <c r="B8" s="1203"/>
      <c r="C8" s="1203"/>
      <c r="D8" s="1203"/>
      <c r="E8" s="1203"/>
      <c r="F8" s="1203"/>
      <c r="G8" s="1203"/>
      <c r="H8" s="1203"/>
      <c r="I8" s="1203"/>
      <c r="J8" s="1203"/>
      <c r="K8" s="1204"/>
      <c r="L8" s="723" t="s">
        <v>668</v>
      </c>
      <c r="M8" s="724" t="s">
        <v>728</v>
      </c>
      <c r="N8" s="482"/>
      <c r="O8" s="499"/>
    </row>
    <row r="9" spans="1:25" s="478" customFormat="1" ht="50.1" customHeight="1">
      <c r="A9" s="665" t="s">
        <v>1147</v>
      </c>
      <c r="B9" s="666" t="s">
        <v>638</v>
      </c>
      <c r="C9" s="666" t="s">
        <v>701</v>
      </c>
      <c r="D9" s="667" t="s">
        <v>639</v>
      </c>
      <c r="E9" s="667" t="s">
        <v>274</v>
      </c>
      <c r="F9" s="667" t="s">
        <v>640</v>
      </c>
      <c r="G9" s="667" t="s">
        <v>696</v>
      </c>
      <c r="H9" s="667" t="s">
        <v>704</v>
      </c>
      <c r="I9" s="667" t="s">
        <v>1073</v>
      </c>
      <c r="J9" s="666" t="s">
        <v>697</v>
      </c>
      <c r="K9" s="666" t="s">
        <v>714</v>
      </c>
      <c r="L9" s="666" t="s">
        <v>693</v>
      </c>
      <c r="M9" s="666" t="s">
        <v>694</v>
      </c>
      <c r="N9" s="666" t="s">
        <v>695</v>
      </c>
      <c r="O9" s="837" t="s">
        <v>667</v>
      </c>
      <c r="P9" s="838" t="s">
        <v>1302</v>
      </c>
      <c r="Q9" s="838" t="s">
        <v>1303</v>
      </c>
      <c r="R9" s="838" t="s">
        <v>1304</v>
      </c>
      <c r="S9" s="838" t="s">
        <v>1305</v>
      </c>
      <c r="T9" s="838" t="s">
        <v>1306</v>
      </c>
      <c r="U9" s="838" t="s">
        <v>1307</v>
      </c>
      <c r="V9" s="838" t="s">
        <v>1308</v>
      </c>
      <c r="W9" s="838" t="s">
        <v>1309</v>
      </c>
      <c r="X9" s="838" t="s">
        <v>1310</v>
      </c>
      <c r="Y9" s="838" t="s">
        <v>1311</v>
      </c>
    </row>
    <row r="10" spans="1:25" s="478" customFormat="1" ht="20.25">
      <c r="A10" s="500">
        <v>0</v>
      </c>
      <c r="B10" s="501"/>
      <c r="C10" s="502"/>
      <c r="D10" s="503">
        <v>0</v>
      </c>
      <c r="E10" s="503">
        <v>0</v>
      </c>
      <c r="F10" s="503"/>
      <c r="G10" s="503"/>
      <c r="H10" s="504"/>
      <c r="I10" s="710"/>
      <c r="J10" s="924">
        <f>SUM(RangeCost)</f>
        <v>0</v>
      </c>
      <c r="K10" s="924">
        <f>SUM(RangePrevious)</f>
        <v>0</v>
      </c>
      <c r="L10" s="924">
        <f>SUM(RangeThisRequest)</f>
        <v>0</v>
      </c>
      <c r="M10" s="711"/>
      <c r="N10" s="924">
        <f>SUM(RangeApproved)</f>
        <v>0</v>
      </c>
      <c r="O10" s="925">
        <f>SUM(RangeBalance)</f>
        <v>0</v>
      </c>
      <c r="P10" s="845"/>
      <c r="Q10" s="845"/>
      <c r="R10" s="845"/>
      <c r="S10" s="845"/>
      <c r="T10" s="845"/>
      <c r="U10" s="845"/>
      <c r="V10" s="845"/>
      <c r="W10" s="845"/>
      <c r="X10" s="845"/>
      <c r="Y10" s="845"/>
    </row>
    <row r="11" spans="1:25" s="478" customFormat="1" ht="0.2" customHeight="1">
      <c r="A11" s="578">
        <v>0</v>
      </c>
      <c r="B11" s="579">
        <v>0</v>
      </c>
      <c r="C11" s="579">
        <v>0</v>
      </c>
      <c r="D11" s="579">
        <v>0</v>
      </c>
      <c r="E11" s="579">
        <v>0</v>
      </c>
      <c r="F11" s="579">
        <v>0</v>
      </c>
      <c r="G11" s="579">
        <v>0</v>
      </c>
      <c r="H11" s="580">
        <v>0</v>
      </c>
      <c r="I11" s="579">
        <v>0</v>
      </c>
      <c r="J11" s="581">
        <v>0</v>
      </c>
      <c r="K11" s="581">
        <v>0</v>
      </c>
      <c r="L11" s="581">
        <v>0</v>
      </c>
      <c r="M11" s="582">
        <v>0</v>
      </c>
      <c r="N11" s="583">
        <v>0</v>
      </c>
      <c r="O11" s="836">
        <v>0</v>
      </c>
      <c r="P11" s="846">
        <v>0</v>
      </c>
      <c r="Q11" s="846">
        <v>0</v>
      </c>
      <c r="R11" s="846">
        <v>0</v>
      </c>
      <c r="S11" s="846">
        <v>0</v>
      </c>
      <c r="T11" s="846">
        <v>0</v>
      </c>
      <c r="U11" s="846">
        <v>0</v>
      </c>
      <c r="V11" s="846">
        <v>0</v>
      </c>
      <c r="W11" s="846">
        <v>0</v>
      </c>
      <c r="X11" s="846">
        <v>0</v>
      </c>
      <c r="Y11" s="846">
        <v>0</v>
      </c>
    </row>
    <row r="12" spans="1:25" s="470" customFormat="1" ht="19.5">
      <c r="A12" s="765"/>
      <c r="B12" s="764"/>
      <c r="C12" s="764"/>
      <c r="D12" s="764"/>
      <c r="E12" s="764"/>
      <c r="F12" s="764"/>
      <c r="G12" s="764"/>
      <c r="H12" s="792"/>
      <c r="I12" s="764"/>
      <c r="J12" s="923"/>
      <c r="K12" s="973"/>
      <c r="L12" s="923"/>
      <c r="M12" s="1024"/>
      <c r="N12" s="973">
        <f t="shared" ref="N12:N43" si="0">L12+K12</f>
        <v>0</v>
      </c>
      <c r="O12" s="973">
        <f t="shared" ref="O12:O43" si="1">J12-N12</f>
        <v>0</v>
      </c>
      <c r="P12" s="834"/>
      <c r="Q12" s="834"/>
      <c r="R12" s="834"/>
      <c r="S12" s="834"/>
      <c r="T12" s="834"/>
      <c r="U12" s="834"/>
      <c r="V12" s="834"/>
      <c r="W12" s="834"/>
      <c r="X12" s="834"/>
      <c r="Y12" s="834"/>
    </row>
    <row r="13" spans="1:25" s="470" customFormat="1" ht="19.5">
      <c r="A13" s="765"/>
      <c r="B13" s="764"/>
      <c r="C13" s="764"/>
      <c r="D13" s="764"/>
      <c r="E13" s="764"/>
      <c r="F13" s="764"/>
      <c r="G13" s="764"/>
      <c r="H13" s="792"/>
      <c r="I13" s="764"/>
      <c r="J13" s="923"/>
      <c r="K13" s="973"/>
      <c r="L13" s="923"/>
      <c r="M13" s="1024"/>
      <c r="N13" s="973">
        <f t="shared" si="0"/>
        <v>0</v>
      </c>
      <c r="O13" s="973">
        <f t="shared" si="1"/>
        <v>0</v>
      </c>
      <c r="P13" s="834"/>
      <c r="Q13" s="834"/>
      <c r="R13" s="834"/>
      <c r="S13" s="834"/>
      <c r="T13" s="834"/>
      <c r="U13" s="834"/>
      <c r="V13" s="834"/>
      <c r="W13" s="834"/>
      <c r="X13" s="834"/>
      <c r="Y13" s="834"/>
    </row>
    <row r="14" spans="1:25" s="470" customFormat="1" ht="19.5">
      <c r="A14" s="765"/>
      <c r="B14" s="764"/>
      <c r="C14" s="764"/>
      <c r="D14" s="764"/>
      <c r="E14" s="764"/>
      <c r="F14" s="764"/>
      <c r="G14" s="764"/>
      <c r="H14" s="792"/>
      <c r="I14" s="764"/>
      <c r="J14" s="923"/>
      <c r="K14" s="973"/>
      <c r="L14" s="923"/>
      <c r="M14" s="1024"/>
      <c r="N14" s="973">
        <f t="shared" si="0"/>
        <v>0</v>
      </c>
      <c r="O14" s="973">
        <f t="shared" si="1"/>
        <v>0</v>
      </c>
      <c r="P14" s="834"/>
      <c r="Q14" s="834"/>
      <c r="R14" s="834"/>
      <c r="S14" s="834"/>
      <c r="T14" s="834"/>
      <c r="U14" s="834"/>
      <c r="V14" s="834"/>
      <c r="W14" s="834"/>
      <c r="X14" s="834"/>
      <c r="Y14" s="834"/>
    </row>
    <row r="15" spans="1:25" s="470" customFormat="1" ht="19.5">
      <c r="A15" s="765"/>
      <c r="B15" s="764"/>
      <c r="C15" s="764"/>
      <c r="D15" s="764"/>
      <c r="E15" s="764"/>
      <c r="F15" s="764"/>
      <c r="G15" s="764"/>
      <c r="H15" s="792"/>
      <c r="I15" s="764"/>
      <c r="J15" s="923"/>
      <c r="K15" s="973"/>
      <c r="L15" s="923"/>
      <c r="M15" s="1024"/>
      <c r="N15" s="973">
        <f t="shared" si="0"/>
        <v>0</v>
      </c>
      <c r="O15" s="973">
        <f t="shared" si="1"/>
        <v>0</v>
      </c>
      <c r="P15" s="834"/>
      <c r="Q15" s="834"/>
      <c r="R15" s="834"/>
      <c r="S15" s="834"/>
      <c r="T15" s="834"/>
      <c r="U15" s="834"/>
      <c r="V15" s="834"/>
      <c r="W15" s="834"/>
      <c r="X15" s="834"/>
      <c r="Y15" s="834"/>
    </row>
    <row r="16" spans="1:25" s="470" customFormat="1" ht="19.5">
      <c r="A16" s="765"/>
      <c r="B16" s="764"/>
      <c r="C16" s="764"/>
      <c r="D16" s="764"/>
      <c r="E16" s="764"/>
      <c r="F16" s="764"/>
      <c r="G16" s="764"/>
      <c r="H16" s="792"/>
      <c r="I16" s="764"/>
      <c r="J16" s="923"/>
      <c r="K16" s="973"/>
      <c r="L16" s="923"/>
      <c r="M16" s="1024"/>
      <c r="N16" s="973">
        <f t="shared" si="0"/>
        <v>0</v>
      </c>
      <c r="O16" s="973">
        <f t="shared" si="1"/>
        <v>0</v>
      </c>
      <c r="P16" s="834"/>
      <c r="Q16" s="834"/>
      <c r="R16" s="834"/>
      <c r="S16" s="834"/>
      <c r="T16" s="834"/>
      <c r="U16" s="834"/>
      <c r="V16" s="834"/>
      <c r="W16" s="834"/>
      <c r="X16" s="834"/>
      <c r="Y16" s="834"/>
    </row>
    <row r="17" spans="1:25" s="470" customFormat="1" ht="19.5">
      <c r="A17" s="765"/>
      <c r="B17" s="764"/>
      <c r="C17" s="764"/>
      <c r="D17" s="764"/>
      <c r="E17" s="764"/>
      <c r="F17" s="764"/>
      <c r="G17" s="764"/>
      <c r="H17" s="792"/>
      <c r="I17" s="764"/>
      <c r="J17" s="942"/>
      <c r="K17" s="973"/>
      <c r="L17" s="923"/>
      <c r="M17" s="1024"/>
      <c r="N17" s="973">
        <f t="shared" si="0"/>
        <v>0</v>
      </c>
      <c r="O17" s="974">
        <f t="shared" si="1"/>
        <v>0</v>
      </c>
      <c r="P17" s="834"/>
      <c r="Q17" s="834"/>
      <c r="R17" s="834"/>
      <c r="S17" s="834"/>
      <c r="T17" s="834"/>
      <c r="U17" s="834"/>
      <c r="V17" s="834"/>
      <c r="W17" s="834"/>
      <c r="X17" s="834"/>
      <c r="Y17" s="834"/>
    </row>
    <row r="18" spans="1:25" s="470" customFormat="1" ht="19.5">
      <c r="A18" s="765"/>
      <c r="B18" s="764"/>
      <c r="C18" s="764"/>
      <c r="D18" s="764"/>
      <c r="E18" s="764"/>
      <c r="F18" s="764"/>
      <c r="G18" s="764"/>
      <c r="H18" s="792"/>
      <c r="I18" s="764"/>
      <c r="J18" s="942"/>
      <c r="K18" s="973"/>
      <c r="L18" s="923"/>
      <c r="M18" s="1024"/>
      <c r="N18" s="973">
        <f t="shared" si="0"/>
        <v>0</v>
      </c>
      <c r="O18" s="974">
        <f t="shared" si="1"/>
        <v>0</v>
      </c>
      <c r="P18" s="834"/>
      <c r="Q18" s="834"/>
      <c r="R18" s="834"/>
      <c r="S18" s="834"/>
      <c r="T18" s="834"/>
      <c r="U18" s="834"/>
      <c r="V18" s="834"/>
      <c r="W18" s="834"/>
      <c r="X18" s="834"/>
      <c r="Y18" s="834"/>
    </row>
    <row r="19" spans="1:25" s="935" customFormat="1" ht="19.5">
      <c r="A19" s="765"/>
      <c r="B19" s="764"/>
      <c r="C19" s="764"/>
      <c r="D19" s="764"/>
      <c r="E19" s="764"/>
      <c r="F19" s="764"/>
      <c r="G19" s="764"/>
      <c r="H19" s="792"/>
      <c r="I19" s="764"/>
      <c r="J19" s="923"/>
      <c r="K19" s="973"/>
      <c r="L19" s="923"/>
      <c r="M19" s="1024"/>
      <c r="N19" s="973">
        <f t="shared" si="0"/>
        <v>0</v>
      </c>
      <c r="O19" s="973">
        <f t="shared" si="1"/>
        <v>0</v>
      </c>
      <c r="P19" s="834"/>
      <c r="Q19" s="834"/>
      <c r="R19" s="834"/>
      <c r="S19" s="834"/>
      <c r="T19" s="834"/>
      <c r="U19" s="834"/>
      <c r="V19" s="834"/>
      <c r="W19" s="834"/>
      <c r="X19" s="834"/>
      <c r="Y19" s="834"/>
    </row>
    <row r="20" spans="1:25" s="470" customFormat="1" ht="19.5">
      <c r="A20" s="765"/>
      <c r="B20" s="764"/>
      <c r="C20" s="764"/>
      <c r="D20" s="764"/>
      <c r="E20" s="764"/>
      <c r="F20" s="764"/>
      <c r="G20" s="764"/>
      <c r="H20" s="792"/>
      <c r="I20" s="764"/>
      <c r="J20" s="923"/>
      <c r="K20" s="973"/>
      <c r="L20" s="923"/>
      <c r="M20" s="1024"/>
      <c r="N20" s="973">
        <f t="shared" si="0"/>
        <v>0</v>
      </c>
      <c r="O20" s="973">
        <f t="shared" si="1"/>
        <v>0</v>
      </c>
      <c r="P20" s="834"/>
      <c r="Q20" s="834"/>
      <c r="R20" s="834"/>
      <c r="S20" s="834"/>
      <c r="T20" s="834"/>
      <c r="U20" s="834"/>
      <c r="V20" s="834"/>
      <c r="W20" s="834"/>
      <c r="X20" s="834"/>
      <c r="Y20" s="834"/>
    </row>
    <row r="21" spans="1:25" s="470" customFormat="1" ht="19.5">
      <c r="A21" s="765"/>
      <c r="B21" s="764"/>
      <c r="C21" s="764"/>
      <c r="D21" s="764"/>
      <c r="E21" s="764"/>
      <c r="F21" s="764"/>
      <c r="G21" s="764"/>
      <c r="H21" s="792"/>
      <c r="I21" s="764"/>
      <c r="J21" s="923"/>
      <c r="K21" s="973"/>
      <c r="L21" s="923"/>
      <c r="M21" s="1024"/>
      <c r="N21" s="973">
        <f t="shared" si="0"/>
        <v>0</v>
      </c>
      <c r="O21" s="973">
        <f t="shared" si="1"/>
        <v>0</v>
      </c>
      <c r="P21" s="834"/>
      <c r="Q21" s="834"/>
      <c r="R21" s="834"/>
      <c r="S21" s="834"/>
      <c r="T21" s="834"/>
      <c r="U21" s="834"/>
      <c r="V21" s="834"/>
      <c r="W21" s="834"/>
      <c r="X21" s="834"/>
      <c r="Y21" s="834"/>
    </row>
    <row r="22" spans="1:25" s="470" customFormat="1" ht="19.5">
      <c r="A22" s="765"/>
      <c r="B22" s="764"/>
      <c r="C22" s="764"/>
      <c r="D22" s="764"/>
      <c r="E22" s="764"/>
      <c r="F22" s="764"/>
      <c r="G22" s="764"/>
      <c r="H22" s="792"/>
      <c r="I22" s="764"/>
      <c r="J22" s="923"/>
      <c r="K22" s="973"/>
      <c r="L22" s="923"/>
      <c r="M22" s="1024"/>
      <c r="N22" s="973">
        <f t="shared" si="0"/>
        <v>0</v>
      </c>
      <c r="O22" s="973">
        <f t="shared" si="1"/>
        <v>0</v>
      </c>
      <c r="P22" s="834"/>
      <c r="Q22" s="834"/>
      <c r="R22" s="834"/>
      <c r="S22" s="834"/>
      <c r="T22" s="834"/>
      <c r="U22" s="834"/>
      <c r="V22" s="834"/>
      <c r="W22" s="834"/>
      <c r="X22" s="834"/>
      <c r="Y22" s="834"/>
    </row>
    <row r="23" spans="1:25" s="470" customFormat="1" ht="19.5">
      <c r="A23" s="765"/>
      <c r="B23" s="764"/>
      <c r="C23" s="764"/>
      <c r="D23" s="764"/>
      <c r="E23" s="764"/>
      <c r="F23" s="764"/>
      <c r="G23" s="764"/>
      <c r="H23" s="792"/>
      <c r="I23" s="764"/>
      <c r="J23" s="923"/>
      <c r="K23" s="973"/>
      <c r="L23" s="923"/>
      <c r="M23" s="1024"/>
      <c r="N23" s="973">
        <f t="shared" si="0"/>
        <v>0</v>
      </c>
      <c r="O23" s="973">
        <f t="shared" si="1"/>
        <v>0</v>
      </c>
      <c r="P23" s="834"/>
      <c r="Q23" s="834"/>
      <c r="R23" s="834"/>
      <c r="S23" s="834"/>
      <c r="T23" s="834"/>
      <c r="U23" s="834"/>
      <c r="V23" s="834"/>
      <c r="W23" s="834"/>
      <c r="X23" s="834"/>
      <c r="Y23" s="834"/>
    </row>
    <row r="24" spans="1:25" s="470" customFormat="1" ht="19.5">
      <c r="A24" s="765"/>
      <c r="B24" s="764"/>
      <c r="C24" s="764"/>
      <c r="D24" s="764"/>
      <c r="E24" s="764"/>
      <c r="F24" s="764"/>
      <c r="G24" s="764"/>
      <c r="H24" s="792"/>
      <c r="I24" s="764"/>
      <c r="J24" s="923"/>
      <c r="K24" s="973"/>
      <c r="L24" s="923"/>
      <c r="M24" s="1024"/>
      <c r="N24" s="973">
        <f t="shared" si="0"/>
        <v>0</v>
      </c>
      <c r="O24" s="973">
        <f t="shared" si="1"/>
        <v>0</v>
      </c>
      <c r="P24" s="834"/>
      <c r="Q24" s="834"/>
      <c r="R24" s="834"/>
      <c r="S24" s="834"/>
      <c r="T24" s="834"/>
      <c r="U24" s="834"/>
      <c r="V24" s="834"/>
      <c r="W24" s="834"/>
      <c r="X24" s="834"/>
      <c r="Y24" s="834"/>
    </row>
    <row r="25" spans="1:25" s="470" customFormat="1" ht="19.5">
      <c r="A25" s="765"/>
      <c r="B25" s="764"/>
      <c r="C25" s="764"/>
      <c r="D25" s="764"/>
      <c r="E25" s="764"/>
      <c r="F25" s="764"/>
      <c r="G25" s="764"/>
      <c r="H25" s="792"/>
      <c r="I25" s="764"/>
      <c r="J25" s="923"/>
      <c r="K25" s="973"/>
      <c r="L25" s="923"/>
      <c r="M25" s="1024"/>
      <c r="N25" s="973">
        <f t="shared" si="0"/>
        <v>0</v>
      </c>
      <c r="O25" s="973">
        <f t="shared" si="1"/>
        <v>0</v>
      </c>
      <c r="P25" s="834"/>
      <c r="Q25" s="834"/>
      <c r="R25" s="834"/>
      <c r="S25" s="834"/>
      <c r="T25" s="834"/>
      <c r="U25" s="834"/>
      <c r="V25" s="834"/>
      <c r="W25" s="834"/>
      <c r="X25" s="834"/>
      <c r="Y25" s="834"/>
    </row>
    <row r="26" spans="1:25" s="470" customFormat="1" ht="19.5">
      <c r="A26" s="765"/>
      <c r="B26" s="764"/>
      <c r="C26" s="764"/>
      <c r="D26" s="764"/>
      <c r="E26" s="764"/>
      <c r="F26" s="764"/>
      <c r="G26" s="764"/>
      <c r="H26" s="792"/>
      <c r="I26" s="764"/>
      <c r="J26" s="923"/>
      <c r="K26" s="973"/>
      <c r="L26" s="923"/>
      <c r="M26" s="1024"/>
      <c r="N26" s="973">
        <f t="shared" si="0"/>
        <v>0</v>
      </c>
      <c r="O26" s="973">
        <f t="shared" si="1"/>
        <v>0</v>
      </c>
      <c r="P26" s="834"/>
      <c r="Q26" s="834"/>
      <c r="R26" s="834"/>
      <c r="S26" s="834"/>
      <c r="T26" s="834"/>
      <c r="U26" s="834"/>
      <c r="V26" s="834"/>
      <c r="W26" s="834"/>
      <c r="X26" s="834"/>
      <c r="Y26" s="834"/>
    </row>
    <row r="27" spans="1:25" s="470" customFormat="1" ht="19.5">
      <c r="A27" s="765"/>
      <c r="B27" s="764"/>
      <c r="C27" s="764"/>
      <c r="D27" s="764"/>
      <c r="E27" s="764"/>
      <c r="F27" s="764"/>
      <c r="G27" s="764"/>
      <c r="H27" s="792"/>
      <c r="I27" s="764"/>
      <c r="J27" s="923"/>
      <c r="K27" s="973"/>
      <c r="L27" s="923"/>
      <c r="M27" s="1024"/>
      <c r="N27" s="973">
        <f t="shared" si="0"/>
        <v>0</v>
      </c>
      <c r="O27" s="973">
        <f t="shared" si="1"/>
        <v>0</v>
      </c>
      <c r="P27" s="834"/>
      <c r="Q27" s="834"/>
      <c r="R27" s="834"/>
      <c r="S27" s="834"/>
      <c r="T27" s="834"/>
      <c r="U27" s="834"/>
      <c r="V27" s="834"/>
      <c r="W27" s="834"/>
      <c r="X27" s="834"/>
      <c r="Y27" s="834"/>
    </row>
    <row r="28" spans="1:25" s="470" customFormat="1" ht="19.5">
      <c r="A28" s="765"/>
      <c r="B28" s="764"/>
      <c r="C28" s="764"/>
      <c r="D28" s="764"/>
      <c r="E28" s="764"/>
      <c r="F28" s="764"/>
      <c r="G28" s="764"/>
      <c r="H28" s="792"/>
      <c r="I28" s="764"/>
      <c r="J28" s="923"/>
      <c r="K28" s="973"/>
      <c r="L28" s="923"/>
      <c r="M28" s="1024"/>
      <c r="N28" s="973">
        <f t="shared" si="0"/>
        <v>0</v>
      </c>
      <c r="O28" s="973">
        <f t="shared" si="1"/>
        <v>0</v>
      </c>
      <c r="P28" s="834"/>
      <c r="Q28" s="834"/>
      <c r="R28" s="834"/>
      <c r="S28" s="834"/>
      <c r="T28" s="834"/>
      <c r="U28" s="834"/>
      <c r="V28" s="834"/>
      <c r="W28" s="834"/>
      <c r="X28" s="834"/>
      <c r="Y28" s="834"/>
    </row>
    <row r="29" spans="1:25" s="470" customFormat="1" ht="19.5">
      <c r="A29" s="765"/>
      <c r="B29" s="764"/>
      <c r="C29" s="764"/>
      <c r="D29" s="764"/>
      <c r="E29" s="764"/>
      <c r="F29" s="764"/>
      <c r="G29" s="764"/>
      <c r="H29" s="792"/>
      <c r="I29" s="764"/>
      <c r="J29" s="923"/>
      <c r="K29" s="973"/>
      <c r="L29" s="923"/>
      <c r="M29" s="1024"/>
      <c r="N29" s="973">
        <f t="shared" si="0"/>
        <v>0</v>
      </c>
      <c r="O29" s="973">
        <f t="shared" si="1"/>
        <v>0</v>
      </c>
      <c r="P29" s="834"/>
      <c r="Q29" s="834"/>
      <c r="R29" s="834"/>
      <c r="S29" s="834"/>
      <c r="T29" s="834"/>
      <c r="U29" s="834"/>
      <c r="V29" s="834"/>
      <c r="W29" s="834"/>
      <c r="X29" s="834"/>
      <c r="Y29" s="834"/>
    </row>
    <row r="30" spans="1:25" s="470" customFormat="1" ht="19.5">
      <c r="A30" s="765"/>
      <c r="B30" s="764"/>
      <c r="C30" s="764"/>
      <c r="D30" s="764"/>
      <c r="E30" s="764"/>
      <c r="F30" s="764"/>
      <c r="G30" s="764"/>
      <c r="H30" s="792"/>
      <c r="I30" s="764"/>
      <c r="J30" s="923"/>
      <c r="K30" s="973"/>
      <c r="L30" s="923"/>
      <c r="M30" s="1024"/>
      <c r="N30" s="973">
        <f t="shared" si="0"/>
        <v>0</v>
      </c>
      <c r="O30" s="973">
        <f t="shared" si="1"/>
        <v>0</v>
      </c>
      <c r="P30" s="834"/>
      <c r="Q30" s="834"/>
      <c r="R30" s="834"/>
      <c r="S30" s="834"/>
      <c r="T30" s="834"/>
      <c r="U30" s="834"/>
      <c r="V30" s="834"/>
      <c r="W30" s="834"/>
      <c r="X30" s="834"/>
      <c r="Y30" s="834"/>
    </row>
    <row r="31" spans="1:25" s="470" customFormat="1" ht="19.5">
      <c r="A31" s="765"/>
      <c r="B31" s="764"/>
      <c r="C31" s="764"/>
      <c r="D31" s="764"/>
      <c r="E31" s="764"/>
      <c r="F31" s="764"/>
      <c r="G31" s="764"/>
      <c r="H31" s="792"/>
      <c r="I31" s="764"/>
      <c r="J31" s="923"/>
      <c r="K31" s="973"/>
      <c r="L31" s="923"/>
      <c r="M31" s="1024"/>
      <c r="N31" s="973">
        <f t="shared" si="0"/>
        <v>0</v>
      </c>
      <c r="O31" s="973">
        <f t="shared" si="1"/>
        <v>0</v>
      </c>
      <c r="P31" s="834"/>
      <c r="Q31" s="834"/>
      <c r="R31" s="834"/>
      <c r="S31" s="834"/>
      <c r="T31" s="834"/>
      <c r="U31" s="834"/>
      <c r="V31" s="834"/>
      <c r="W31" s="834"/>
      <c r="X31" s="834"/>
      <c r="Y31" s="834"/>
    </row>
    <row r="32" spans="1:25" s="470" customFormat="1" ht="19.5">
      <c r="A32" s="765"/>
      <c r="B32" s="764"/>
      <c r="C32" s="764"/>
      <c r="D32" s="764"/>
      <c r="E32" s="764"/>
      <c r="F32" s="764"/>
      <c r="G32" s="764"/>
      <c r="H32" s="792"/>
      <c r="I32" s="764"/>
      <c r="J32" s="923"/>
      <c r="K32" s="973"/>
      <c r="L32" s="923"/>
      <c r="M32" s="1024"/>
      <c r="N32" s="973">
        <f t="shared" si="0"/>
        <v>0</v>
      </c>
      <c r="O32" s="973">
        <f t="shared" si="1"/>
        <v>0</v>
      </c>
      <c r="P32" s="834"/>
      <c r="Q32" s="834"/>
      <c r="R32" s="834"/>
      <c r="S32" s="834"/>
      <c r="T32" s="834"/>
      <c r="U32" s="834"/>
      <c r="V32" s="834"/>
      <c r="W32" s="834"/>
      <c r="X32" s="834"/>
      <c r="Y32" s="834"/>
    </row>
    <row r="33" spans="1:25" s="470" customFormat="1" ht="19.5">
      <c r="A33" s="765"/>
      <c r="B33" s="764"/>
      <c r="C33" s="764"/>
      <c r="D33" s="764"/>
      <c r="E33" s="764"/>
      <c r="F33" s="764"/>
      <c r="G33" s="764"/>
      <c r="H33" s="792"/>
      <c r="I33" s="764"/>
      <c r="J33" s="923"/>
      <c r="K33" s="973"/>
      <c r="L33" s="923"/>
      <c r="M33" s="1024"/>
      <c r="N33" s="973">
        <f t="shared" si="0"/>
        <v>0</v>
      </c>
      <c r="O33" s="973">
        <f t="shared" si="1"/>
        <v>0</v>
      </c>
      <c r="P33" s="834"/>
      <c r="Q33" s="834"/>
      <c r="R33" s="834"/>
      <c r="S33" s="834"/>
      <c r="T33" s="834"/>
      <c r="U33" s="834"/>
      <c r="V33" s="834"/>
      <c r="W33" s="834"/>
      <c r="X33" s="834"/>
      <c r="Y33" s="834"/>
    </row>
    <row r="34" spans="1:25" s="470" customFormat="1" ht="19.5">
      <c r="A34" s="765"/>
      <c r="B34" s="764"/>
      <c r="C34" s="764"/>
      <c r="D34" s="764"/>
      <c r="E34" s="764"/>
      <c r="F34" s="764"/>
      <c r="G34" s="764"/>
      <c r="H34" s="792"/>
      <c r="I34" s="764"/>
      <c r="J34" s="923"/>
      <c r="K34" s="973"/>
      <c r="L34" s="923"/>
      <c r="M34" s="1024"/>
      <c r="N34" s="973">
        <f t="shared" si="0"/>
        <v>0</v>
      </c>
      <c r="O34" s="973">
        <f t="shared" si="1"/>
        <v>0</v>
      </c>
      <c r="P34" s="834"/>
      <c r="Q34" s="834"/>
      <c r="R34" s="834"/>
      <c r="S34" s="834"/>
      <c r="T34" s="834"/>
      <c r="U34" s="834"/>
      <c r="V34" s="834"/>
      <c r="W34" s="834"/>
      <c r="X34" s="834"/>
      <c r="Y34" s="834"/>
    </row>
    <row r="35" spans="1:25" s="470" customFormat="1" ht="19.5">
      <c r="A35" s="765"/>
      <c r="B35" s="764"/>
      <c r="C35" s="764"/>
      <c r="D35" s="764"/>
      <c r="E35" s="764"/>
      <c r="F35" s="764"/>
      <c r="G35" s="764"/>
      <c r="H35" s="792"/>
      <c r="I35" s="764"/>
      <c r="J35" s="923"/>
      <c r="K35" s="973"/>
      <c r="L35" s="923"/>
      <c r="M35" s="1024"/>
      <c r="N35" s="973">
        <f t="shared" si="0"/>
        <v>0</v>
      </c>
      <c r="O35" s="973">
        <f t="shared" si="1"/>
        <v>0</v>
      </c>
      <c r="P35" s="834"/>
      <c r="Q35" s="834"/>
      <c r="R35" s="834"/>
      <c r="S35" s="834"/>
      <c r="T35" s="834"/>
      <c r="U35" s="834"/>
      <c r="V35" s="834"/>
      <c r="W35" s="834"/>
      <c r="X35" s="834"/>
      <c r="Y35" s="834"/>
    </row>
    <row r="36" spans="1:25" s="470" customFormat="1" ht="19.5">
      <c r="A36" s="765"/>
      <c r="B36" s="764"/>
      <c r="C36" s="764"/>
      <c r="D36" s="764"/>
      <c r="E36" s="764"/>
      <c r="F36" s="764"/>
      <c r="G36" s="764"/>
      <c r="H36" s="792"/>
      <c r="I36" s="764"/>
      <c r="J36" s="923"/>
      <c r="K36" s="973"/>
      <c r="L36" s="923"/>
      <c r="M36" s="1024"/>
      <c r="N36" s="973">
        <f t="shared" si="0"/>
        <v>0</v>
      </c>
      <c r="O36" s="973">
        <f t="shared" si="1"/>
        <v>0</v>
      </c>
      <c r="P36" s="834"/>
      <c r="Q36" s="834"/>
      <c r="R36" s="834"/>
      <c r="S36" s="834"/>
      <c r="T36" s="834"/>
      <c r="U36" s="834"/>
      <c r="V36" s="834"/>
      <c r="W36" s="834"/>
      <c r="X36" s="834"/>
      <c r="Y36" s="834"/>
    </row>
    <row r="37" spans="1:25" s="470" customFormat="1" ht="19.5">
      <c r="A37" s="765"/>
      <c r="B37" s="764"/>
      <c r="C37" s="764"/>
      <c r="D37" s="764"/>
      <c r="E37" s="764"/>
      <c r="F37" s="764"/>
      <c r="G37" s="764"/>
      <c r="H37" s="792"/>
      <c r="I37" s="764"/>
      <c r="J37" s="923"/>
      <c r="K37" s="973"/>
      <c r="L37" s="923"/>
      <c r="M37" s="1024"/>
      <c r="N37" s="973">
        <f t="shared" si="0"/>
        <v>0</v>
      </c>
      <c r="O37" s="973">
        <f t="shared" si="1"/>
        <v>0</v>
      </c>
      <c r="P37" s="834"/>
      <c r="Q37" s="834"/>
      <c r="R37" s="834"/>
      <c r="S37" s="834"/>
      <c r="T37" s="834"/>
      <c r="U37" s="834"/>
      <c r="V37" s="834"/>
      <c r="W37" s="834"/>
      <c r="X37" s="834"/>
      <c r="Y37" s="834"/>
    </row>
    <row r="38" spans="1:25" s="470" customFormat="1" ht="19.5">
      <c r="A38" s="765"/>
      <c r="B38" s="764"/>
      <c r="C38" s="764"/>
      <c r="D38" s="764"/>
      <c r="E38" s="764"/>
      <c r="F38" s="764"/>
      <c r="G38" s="764"/>
      <c r="H38" s="792"/>
      <c r="I38" s="764"/>
      <c r="J38" s="923"/>
      <c r="K38" s="973"/>
      <c r="L38" s="923"/>
      <c r="M38" s="1024"/>
      <c r="N38" s="973">
        <f t="shared" si="0"/>
        <v>0</v>
      </c>
      <c r="O38" s="973">
        <f t="shared" si="1"/>
        <v>0</v>
      </c>
      <c r="P38" s="834"/>
      <c r="Q38" s="834"/>
      <c r="R38" s="834"/>
      <c r="S38" s="834"/>
      <c r="T38" s="834"/>
      <c r="U38" s="834"/>
      <c r="V38" s="834"/>
      <c r="W38" s="834"/>
      <c r="X38" s="834"/>
      <c r="Y38" s="834"/>
    </row>
    <row r="39" spans="1:25" s="470" customFormat="1" ht="19.5">
      <c r="A39" s="765"/>
      <c r="B39" s="764"/>
      <c r="C39" s="764"/>
      <c r="D39" s="764"/>
      <c r="E39" s="764"/>
      <c r="F39" s="764"/>
      <c r="G39" s="764"/>
      <c r="H39" s="792"/>
      <c r="I39" s="764"/>
      <c r="J39" s="923"/>
      <c r="K39" s="973"/>
      <c r="L39" s="923"/>
      <c r="M39" s="1024"/>
      <c r="N39" s="973">
        <f t="shared" si="0"/>
        <v>0</v>
      </c>
      <c r="O39" s="973">
        <f t="shared" si="1"/>
        <v>0</v>
      </c>
      <c r="P39" s="834"/>
      <c r="Q39" s="834"/>
      <c r="R39" s="834"/>
      <c r="S39" s="834"/>
      <c r="T39" s="834"/>
      <c r="U39" s="834"/>
      <c r="V39" s="834"/>
      <c r="W39" s="834"/>
      <c r="X39" s="834"/>
      <c r="Y39" s="834"/>
    </row>
    <row r="40" spans="1:25" s="470" customFormat="1" ht="19.5">
      <c r="A40" s="765"/>
      <c r="B40" s="764"/>
      <c r="C40" s="764"/>
      <c r="D40" s="764"/>
      <c r="E40" s="764"/>
      <c r="F40" s="764"/>
      <c r="G40" s="764"/>
      <c r="H40" s="792"/>
      <c r="I40" s="764"/>
      <c r="J40" s="923"/>
      <c r="K40" s="973"/>
      <c r="L40" s="923"/>
      <c r="M40" s="1024"/>
      <c r="N40" s="973">
        <f t="shared" si="0"/>
        <v>0</v>
      </c>
      <c r="O40" s="973">
        <f t="shared" si="1"/>
        <v>0</v>
      </c>
      <c r="P40" s="834"/>
      <c r="Q40" s="834"/>
      <c r="R40" s="834"/>
      <c r="S40" s="834"/>
      <c r="T40" s="834"/>
      <c r="U40" s="834"/>
      <c r="V40" s="834"/>
      <c r="W40" s="834"/>
      <c r="X40" s="834"/>
      <c r="Y40" s="834"/>
    </row>
    <row r="41" spans="1:25" s="470" customFormat="1" ht="19.5">
      <c r="A41" s="765"/>
      <c r="B41" s="764"/>
      <c r="C41" s="764"/>
      <c r="D41" s="764"/>
      <c r="E41" s="764"/>
      <c r="F41" s="764"/>
      <c r="G41" s="764"/>
      <c r="H41" s="792"/>
      <c r="I41" s="764"/>
      <c r="J41" s="923"/>
      <c r="K41" s="973"/>
      <c r="L41" s="923"/>
      <c r="M41" s="1024"/>
      <c r="N41" s="973">
        <f t="shared" si="0"/>
        <v>0</v>
      </c>
      <c r="O41" s="973">
        <f t="shared" si="1"/>
        <v>0</v>
      </c>
      <c r="P41" s="834"/>
      <c r="Q41" s="834"/>
      <c r="R41" s="834"/>
      <c r="S41" s="834"/>
      <c r="T41" s="834"/>
      <c r="U41" s="834"/>
      <c r="V41" s="834"/>
      <c r="W41" s="834"/>
      <c r="X41" s="834"/>
      <c r="Y41" s="834"/>
    </row>
    <row r="42" spans="1:25" s="470" customFormat="1" ht="19.5">
      <c r="A42" s="765"/>
      <c r="B42" s="764"/>
      <c r="C42" s="764"/>
      <c r="D42" s="764"/>
      <c r="E42" s="764"/>
      <c r="F42" s="764"/>
      <c r="G42" s="764"/>
      <c r="H42" s="792"/>
      <c r="I42" s="764"/>
      <c r="J42" s="923"/>
      <c r="K42" s="973"/>
      <c r="L42" s="923"/>
      <c r="M42" s="1024"/>
      <c r="N42" s="973">
        <f t="shared" si="0"/>
        <v>0</v>
      </c>
      <c r="O42" s="973">
        <f t="shared" si="1"/>
        <v>0</v>
      </c>
      <c r="P42" s="834"/>
      <c r="Q42" s="834"/>
      <c r="R42" s="834"/>
      <c r="S42" s="834"/>
      <c r="T42" s="834"/>
      <c r="U42" s="834"/>
      <c r="V42" s="834"/>
      <c r="W42" s="834"/>
      <c r="X42" s="834"/>
      <c r="Y42" s="834"/>
    </row>
    <row r="43" spans="1:25" s="470" customFormat="1" ht="19.5">
      <c r="A43" s="765"/>
      <c r="B43" s="764"/>
      <c r="C43" s="764"/>
      <c r="D43" s="764"/>
      <c r="E43" s="764"/>
      <c r="F43" s="764"/>
      <c r="G43" s="764"/>
      <c r="H43" s="792"/>
      <c r="I43" s="764"/>
      <c r="J43" s="923"/>
      <c r="K43" s="973"/>
      <c r="L43" s="923"/>
      <c r="M43" s="1024"/>
      <c r="N43" s="973">
        <f t="shared" si="0"/>
        <v>0</v>
      </c>
      <c r="O43" s="973">
        <f t="shared" si="1"/>
        <v>0</v>
      </c>
      <c r="P43" s="834"/>
      <c r="Q43" s="834"/>
      <c r="R43" s="834"/>
      <c r="S43" s="834"/>
      <c r="T43" s="834"/>
      <c r="U43" s="834"/>
      <c r="V43" s="834"/>
      <c r="W43" s="834"/>
      <c r="X43" s="834"/>
      <c r="Y43" s="834"/>
    </row>
    <row r="44" spans="1:25" s="470" customFormat="1" ht="19.5">
      <c r="A44" s="765"/>
      <c r="B44" s="764"/>
      <c r="C44" s="764"/>
      <c r="D44" s="764"/>
      <c r="E44" s="764"/>
      <c r="F44" s="764"/>
      <c r="G44" s="764"/>
      <c r="H44" s="792"/>
      <c r="I44" s="764"/>
      <c r="J44" s="923"/>
      <c r="K44" s="973"/>
      <c r="L44" s="923"/>
      <c r="M44" s="1024"/>
      <c r="N44" s="973">
        <f t="shared" ref="N44:N75" si="2">L44+K44</f>
        <v>0</v>
      </c>
      <c r="O44" s="973">
        <f t="shared" ref="O44:O75" si="3">J44-N44</f>
        <v>0</v>
      </c>
      <c r="P44" s="834"/>
      <c r="Q44" s="834"/>
      <c r="R44" s="834"/>
      <c r="S44" s="834"/>
      <c r="T44" s="834"/>
      <c r="U44" s="834"/>
      <c r="V44" s="834"/>
      <c r="W44" s="834"/>
      <c r="X44" s="834"/>
      <c r="Y44" s="834"/>
    </row>
    <row r="45" spans="1:25" s="470" customFormat="1" ht="19.5">
      <c r="A45" s="765"/>
      <c r="B45" s="764"/>
      <c r="C45" s="764"/>
      <c r="D45" s="764"/>
      <c r="E45" s="764"/>
      <c r="F45" s="764"/>
      <c r="G45" s="764"/>
      <c r="H45" s="792"/>
      <c r="I45" s="764"/>
      <c r="J45" s="923"/>
      <c r="K45" s="973"/>
      <c r="L45" s="923"/>
      <c r="M45" s="1024"/>
      <c r="N45" s="973">
        <f t="shared" si="2"/>
        <v>0</v>
      </c>
      <c r="O45" s="973">
        <f t="shared" si="3"/>
        <v>0</v>
      </c>
      <c r="P45" s="834"/>
      <c r="Q45" s="834"/>
      <c r="R45" s="834"/>
      <c r="S45" s="834"/>
      <c r="T45" s="834"/>
      <c r="U45" s="834"/>
      <c r="V45" s="834"/>
      <c r="W45" s="834"/>
      <c r="X45" s="834"/>
      <c r="Y45" s="834"/>
    </row>
    <row r="46" spans="1:25" s="470" customFormat="1" ht="19.5">
      <c r="A46" s="765"/>
      <c r="B46" s="764"/>
      <c r="C46" s="764"/>
      <c r="D46" s="764"/>
      <c r="E46" s="764"/>
      <c r="F46" s="764"/>
      <c r="G46" s="764"/>
      <c r="H46" s="792"/>
      <c r="I46" s="764"/>
      <c r="J46" s="923"/>
      <c r="K46" s="973"/>
      <c r="L46" s="923"/>
      <c r="M46" s="1024"/>
      <c r="N46" s="973">
        <f t="shared" si="2"/>
        <v>0</v>
      </c>
      <c r="O46" s="973">
        <f t="shared" si="3"/>
        <v>0</v>
      </c>
      <c r="P46" s="834"/>
      <c r="Q46" s="834"/>
      <c r="R46" s="834"/>
      <c r="S46" s="834"/>
      <c r="T46" s="834"/>
      <c r="U46" s="834"/>
      <c r="V46" s="834"/>
      <c r="W46" s="834"/>
      <c r="X46" s="834"/>
      <c r="Y46" s="834"/>
    </row>
    <row r="47" spans="1:25" s="470" customFormat="1" ht="19.5">
      <c r="A47" s="765"/>
      <c r="B47" s="764"/>
      <c r="C47" s="764"/>
      <c r="D47" s="764"/>
      <c r="E47" s="764"/>
      <c r="F47" s="764"/>
      <c r="G47" s="764"/>
      <c r="H47" s="792"/>
      <c r="I47" s="764"/>
      <c r="J47" s="923"/>
      <c r="K47" s="973"/>
      <c r="L47" s="923"/>
      <c r="M47" s="1024"/>
      <c r="N47" s="973">
        <f t="shared" si="2"/>
        <v>0</v>
      </c>
      <c r="O47" s="973">
        <f t="shared" si="3"/>
        <v>0</v>
      </c>
      <c r="P47" s="834"/>
      <c r="Q47" s="834"/>
      <c r="R47" s="834"/>
      <c r="S47" s="834"/>
      <c r="T47" s="834"/>
      <c r="U47" s="834"/>
      <c r="V47" s="834"/>
      <c r="W47" s="834"/>
      <c r="X47" s="834"/>
      <c r="Y47" s="834"/>
    </row>
    <row r="48" spans="1:25" s="470" customFormat="1" ht="19.5">
      <c r="A48" s="765"/>
      <c r="B48" s="764"/>
      <c r="C48" s="764"/>
      <c r="D48" s="764"/>
      <c r="E48" s="764"/>
      <c r="F48" s="764"/>
      <c r="G48" s="764"/>
      <c r="H48" s="792"/>
      <c r="I48" s="764"/>
      <c r="J48" s="923"/>
      <c r="K48" s="973"/>
      <c r="L48" s="923"/>
      <c r="M48" s="1024"/>
      <c r="N48" s="973">
        <f t="shared" si="2"/>
        <v>0</v>
      </c>
      <c r="O48" s="973">
        <f t="shared" si="3"/>
        <v>0</v>
      </c>
      <c r="P48" s="834"/>
      <c r="Q48" s="834"/>
      <c r="R48" s="834"/>
      <c r="S48" s="834"/>
      <c r="T48" s="834"/>
      <c r="U48" s="834"/>
      <c r="V48" s="834"/>
      <c r="W48" s="834"/>
      <c r="X48" s="834"/>
      <c r="Y48" s="834"/>
    </row>
    <row r="49" spans="1:25" s="470" customFormat="1" ht="19.5">
      <c r="A49" s="765"/>
      <c r="B49" s="764"/>
      <c r="C49" s="764"/>
      <c r="D49" s="764"/>
      <c r="E49" s="764"/>
      <c r="F49" s="764"/>
      <c r="G49" s="764"/>
      <c r="H49" s="792"/>
      <c r="I49" s="764"/>
      <c r="J49" s="923"/>
      <c r="K49" s="973"/>
      <c r="L49" s="923"/>
      <c r="M49" s="1024"/>
      <c r="N49" s="973">
        <f t="shared" si="2"/>
        <v>0</v>
      </c>
      <c r="O49" s="973">
        <f t="shared" si="3"/>
        <v>0</v>
      </c>
      <c r="P49" s="834"/>
      <c r="Q49" s="834"/>
      <c r="R49" s="834"/>
      <c r="S49" s="834"/>
      <c r="T49" s="834"/>
      <c r="U49" s="834"/>
      <c r="V49" s="834"/>
      <c r="W49" s="834"/>
      <c r="X49" s="834"/>
      <c r="Y49" s="834"/>
    </row>
    <row r="50" spans="1:25" s="470" customFormat="1" ht="19.5">
      <c r="A50" s="765"/>
      <c r="B50" s="764"/>
      <c r="C50" s="764"/>
      <c r="D50" s="764"/>
      <c r="E50" s="764"/>
      <c r="F50" s="764"/>
      <c r="G50" s="764"/>
      <c r="H50" s="792"/>
      <c r="I50" s="764"/>
      <c r="J50" s="923"/>
      <c r="K50" s="973"/>
      <c r="L50" s="923"/>
      <c r="M50" s="1024"/>
      <c r="N50" s="973">
        <f t="shared" si="2"/>
        <v>0</v>
      </c>
      <c r="O50" s="973">
        <f t="shared" si="3"/>
        <v>0</v>
      </c>
      <c r="P50" s="834"/>
      <c r="Q50" s="834"/>
      <c r="R50" s="834"/>
      <c r="S50" s="834"/>
      <c r="T50" s="834"/>
      <c r="U50" s="834"/>
      <c r="V50" s="834"/>
      <c r="W50" s="834"/>
      <c r="X50" s="834"/>
      <c r="Y50" s="834"/>
    </row>
    <row r="51" spans="1:25" s="470" customFormat="1" ht="19.5">
      <c r="A51" s="765"/>
      <c r="B51" s="764"/>
      <c r="C51" s="764"/>
      <c r="D51" s="764"/>
      <c r="E51" s="764"/>
      <c r="F51" s="764"/>
      <c r="G51" s="764"/>
      <c r="H51" s="792"/>
      <c r="I51" s="764"/>
      <c r="J51" s="923"/>
      <c r="K51" s="973"/>
      <c r="L51" s="923"/>
      <c r="M51" s="1024"/>
      <c r="N51" s="973">
        <f t="shared" si="2"/>
        <v>0</v>
      </c>
      <c r="O51" s="973">
        <f t="shared" si="3"/>
        <v>0</v>
      </c>
      <c r="P51" s="834"/>
      <c r="Q51" s="834"/>
      <c r="R51" s="834"/>
      <c r="S51" s="834"/>
      <c r="T51" s="834"/>
      <c r="U51" s="834"/>
      <c r="V51" s="834"/>
      <c r="W51" s="834"/>
      <c r="X51" s="834"/>
      <c r="Y51" s="834"/>
    </row>
    <row r="52" spans="1:25" s="470" customFormat="1" ht="19.5">
      <c r="A52" s="765"/>
      <c r="B52" s="764"/>
      <c r="C52" s="764"/>
      <c r="D52" s="764"/>
      <c r="E52" s="764"/>
      <c r="F52" s="764"/>
      <c r="G52" s="764"/>
      <c r="H52" s="792"/>
      <c r="I52" s="764"/>
      <c r="J52" s="923"/>
      <c r="K52" s="973"/>
      <c r="L52" s="923"/>
      <c r="M52" s="1024"/>
      <c r="N52" s="973">
        <f t="shared" si="2"/>
        <v>0</v>
      </c>
      <c r="O52" s="973">
        <f t="shared" si="3"/>
        <v>0</v>
      </c>
      <c r="P52" s="834"/>
      <c r="Q52" s="834"/>
      <c r="R52" s="834"/>
      <c r="S52" s="834"/>
      <c r="T52" s="834"/>
      <c r="U52" s="834"/>
      <c r="V52" s="834"/>
      <c r="W52" s="834"/>
      <c r="X52" s="834"/>
      <c r="Y52" s="834"/>
    </row>
    <row r="53" spans="1:25" s="470" customFormat="1" ht="19.5">
      <c r="A53" s="765"/>
      <c r="B53" s="764"/>
      <c r="C53" s="764"/>
      <c r="D53" s="764"/>
      <c r="E53" s="764"/>
      <c r="F53" s="764"/>
      <c r="G53" s="764"/>
      <c r="H53" s="792"/>
      <c r="I53" s="764"/>
      <c r="J53" s="923"/>
      <c r="K53" s="973"/>
      <c r="L53" s="923"/>
      <c r="M53" s="1024"/>
      <c r="N53" s="973">
        <f t="shared" si="2"/>
        <v>0</v>
      </c>
      <c r="O53" s="973">
        <f t="shared" si="3"/>
        <v>0</v>
      </c>
      <c r="P53" s="834"/>
      <c r="Q53" s="834"/>
      <c r="R53" s="834"/>
      <c r="S53" s="834"/>
      <c r="T53" s="834"/>
      <c r="U53" s="834"/>
      <c r="V53" s="834"/>
      <c r="W53" s="834"/>
      <c r="X53" s="834"/>
      <c r="Y53" s="834"/>
    </row>
    <row r="54" spans="1:25" s="470" customFormat="1" ht="19.5">
      <c r="A54" s="765"/>
      <c r="B54" s="764"/>
      <c r="C54" s="764"/>
      <c r="D54" s="764"/>
      <c r="E54" s="764"/>
      <c r="F54" s="764"/>
      <c r="G54" s="764"/>
      <c r="H54" s="792"/>
      <c r="I54" s="764"/>
      <c r="J54" s="923"/>
      <c r="K54" s="973"/>
      <c r="L54" s="923"/>
      <c r="M54" s="1024"/>
      <c r="N54" s="973">
        <f t="shared" si="2"/>
        <v>0</v>
      </c>
      <c r="O54" s="973">
        <f t="shared" si="3"/>
        <v>0</v>
      </c>
      <c r="P54" s="834"/>
      <c r="Q54" s="834"/>
      <c r="R54" s="834"/>
      <c r="S54" s="834"/>
      <c r="T54" s="834"/>
      <c r="U54" s="834"/>
      <c r="V54" s="834"/>
      <c r="W54" s="834"/>
      <c r="X54" s="834"/>
      <c r="Y54" s="834"/>
    </row>
    <row r="55" spans="1:25" s="470" customFormat="1" ht="19.5">
      <c r="A55" s="765"/>
      <c r="B55" s="764"/>
      <c r="C55" s="764"/>
      <c r="D55" s="764"/>
      <c r="E55" s="764"/>
      <c r="F55" s="764"/>
      <c r="G55" s="764"/>
      <c r="H55" s="792"/>
      <c r="I55" s="764"/>
      <c r="J55" s="923"/>
      <c r="K55" s="973"/>
      <c r="L55" s="923"/>
      <c r="M55" s="1024"/>
      <c r="N55" s="973">
        <f t="shared" si="2"/>
        <v>0</v>
      </c>
      <c r="O55" s="973">
        <f t="shared" si="3"/>
        <v>0</v>
      </c>
      <c r="P55" s="834"/>
      <c r="Q55" s="834"/>
      <c r="R55" s="834"/>
      <c r="S55" s="834"/>
      <c r="T55" s="834"/>
      <c r="U55" s="834"/>
      <c r="V55" s="834"/>
      <c r="W55" s="834"/>
      <c r="X55" s="834"/>
      <c r="Y55" s="834"/>
    </row>
    <row r="56" spans="1:25" s="470" customFormat="1" ht="19.5">
      <c r="A56" s="765"/>
      <c r="B56" s="764"/>
      <c r="C56" s="764"/>
      <c r="D56" s="764"/>
      <c r="E56" s="764"/>
      <c r="F56" s="764"/>
      <c r="G56" s="764"/>
      <c r="H56" s="792"/>
      <c r="I56" s="764"/>
      <c r="J56" s="923"/>
      <c r="K56" s="973"/>
      <c r="L56" s="923"/>
      <c r="M56" s="1024"/>
      <c r="N56" s="973">
        <f t="shared" si="2"/>
        <v>0</v>
      </c>
      <c r="O56" s="973">
        <f t="shared" si="3"/>
        <v>0</v>
      </c>
      <c r="P56" s="834"/>
      <c r="Q56" s="834"/>
      <c r="R56" s="834"/>
      <c r="S56" s="834"/>
      <c r="T56" s="834"/>
      <c r="U56" s="834"/>
      <c r="V56" s="834"/>
      <c r="W56" s="834"/>
      <c r="X56" s="834"/>
      <c r="Y56" s="834"/>
    </row>
    <row r="57" spans="1:25" s="470" customFormat="1" ht="19.5">
      <c r="A57" s="765"/>
      <c r="B57" s="764"/>
      <c r="C57" s="764"/>
      <c r="D57" s="764"/>
      <c r="E57" s="764"/>
      <c r="F57" s="764"/>
      <c r="G57" s="764"/>
      <c r="H57" s="792"/>
      <c r="I57" s="764"/>
      <c r="J57" s="923"/>
      <c r="K57" s="973"/>
      <c r="L57" s="923"/>
      <c r="M57" s="1024"/>
      <c r="N57" s="973">
        <f t="shared" si="2"/>
        <v>0</v>
      </c>
      <c r="O57" s="973">
        <f t="shared" si="3"/>
        <v>0</v>
      </c>
      <c r="P57" s="834"/>
      <c r="Q57" s="834"/>
      <c r="R57" s="834"/>
      <c r="S57" s="834"/>
      <c r="T57" s="834"/>
      <c r="U57" s="834"/>
      <c r="V57" s="834"/>
      <c r="W57" s="834"/>
      <c r="X57" s="834"/>
      <c r="Y57" s="834"/>
    </row>
    <row r="58" spans="1:25" s="470" customFormat="1" ht="19.5">
      <c r="A58" s="765"/>
      <c r="B58" s="764"/>
      <c r="C58" s="764"/>
      <c r="D58" s="764"/>
      <c r="E58" s="764"/>
      <c r="F58" s="764"/>
      <c r="G58" s="764"/>
      <c r="H58" s="792"/>
      <c r="I58" s="764"/>
      <c r="J58" s="923"/>
      <c r="K58" s="973"/>
      <c r="L58" s="923"/>
      <c r="M58" s="1024"/>
      <c r="N58" s="973">
        <f t="shared" si="2"/>
        <v>0</v>
      </c>
      <c r="O58" s="973">
        <f t="shared" si="3"/>
        <v>0</v>
      </c>
      <c r="P58" s="834"/>
      <c r="Q58" s="834"/>
      <c r="R58" s="834"/>
      <c r="S58" s="834"/>
      <c r="T58" s="834"/>
      <c r="U58" s="834"/>
      <c r="V58" s="834"/>
      <c r="W58" s="834"/>
      <c r="X58" s="834"/>
      <c r="Y58" s="834"/>
    </row>
    <row r="59" spans="1:25" s="470" customFormat="1" ht="19.5">
      <c r="A59" s="765"/>
      <c r="B59" s="764"/>
      <c r="C59" s="764"/>
      <c r="D59" s="764"/>
      <c r="E59" s="764"/>
      <c r="F59" s="764"/>
      <c r="G59" s="764"/>
      <c r="H59" s="792"/>
      <c r="I59" s="764"/>
      <c r="J59" s="923"/>
      <c r="K59" s="973"/>
      <c r="L59" s="923"/>
      <c r="M59" s="1024"/>
      <c r="N59" s="973">
        <f t="shared" si="2"/>
        <v>0</v>
      </c>
      <c r="O59" s="973">
        <f t="shared" si="3"/>
        <v>0</v>
      </c>
      <c r="P59" s="834"/>
      <c r="Q59" s="834"/>
      <c r="R59" s="834"/>
      <c r="S59" s="834"/>
      <c r="T59" s="834"/>
      <c r="U59" s="834"/>
      <c r="V59" s="834"/>
      <c r="W59" s="834"/>
      <c r="X59" s="834"/>
      <c r="Y59" s="834"/>
    </row>
    <row r="60" spans="1:25" s="470" customFormat="1" ht="19.5">
      <c r="A60" s="765"/>
      <c r="B60" s="764"/>
      <c r="C60" s="764"/>
      <c r="D60" s="764"/>
      <c r="E60" s="764"/>
      <c r="F60" s="764"/>
      <c r="G60" s="764"/>
      <c r="H60" s="792"/>
      <c r="I60" s="764"/>
      <c r="J60" s="923"/>
      <c r="K60" s="973"/>
      <c r="L60" s="923"/>
      <c r="M60" s="1024"/>
      <c r="N60" s="973">
        <f t="shared" si="2"/>
        <v>0</v>
      </c>
      <c r="O60" s="973">
        <f t="shared" si="3"/>
        <v>0</v>
      </c>
      <c r="P60" s="834"/>
      <c r="Q60" s="834"/>
      <c r="R60" s="834"/>
      <c r="S60" s="834"/>
      <c r="T60" s="834"/>
      <c r="U60" s="834"/>
      <c r="V60" s="834"/>
      <c r="W60" s="834"/>
      <c r="X60" s="834"/>
      <c r="Y60" s="834"/>
    </row>
    <row r="61" spans="1:25" s="470" customFormat="1" ht="19.5">
      <c r="A61" s="765"/>
      <c r="B61" s="764"/>
      <c r="C61" s="764"/>
      <c r="D61" s="764"/>
      <c r="E61" s="764"/>
      <c r="F61" s="764"/>
      <c r="G61" s="764"/>
      <c r="H61" s="792"/>
      <c r="I61" s="764"/>
      <c r="J61" s="923"/>
      <c r="K61" s="973"/>
      <c r="L61" s="923"/>
      <c r="M61" s="1024"/>
      <c r="N61" s="973">
        <f t="shared" si="2"/>
        <v>0</v>
      </c>
      <c r="O61" s="973">
        <f t="shared" si="3"/>
        <v>0</v>
      </c>
      <c r="P61" s="834"/>
      <c r="Q61" s="834"/>
      <c r="R61" s="834"/>
      <c r="S61" s="834"/>
      <c r="T61" s="834"/>
      <c r="U61" s="834"/>
      <c r="V61" s="834"/>
      <c r="W61" s="834"/>
      <c r="X61" s="834"/>
      <c r="Y61" s="834"/>
    </row>
    <row r="62" spans="1:25" s="470" customFormat="1" ht="19.5">
      <c r="A62" s="765"/>
      <c r="B62" s="764"/>
      <c r="C62" s="764"/>
      <c r="D62" s="764"/>
      <c r="E62" s="764"/>
      <c r="F62" s="764"/>
      <c r="G62" s="764"/>
      <c r="H62" s="792"/>
      <c r="I62" s="764"/>
      <c r="J62" s="923"/>
      <c r="K62" s="973"/>
      <c r="L62" s="923"/>
      <c r="M62" s="1024"/>
      <c r="N62" s="973">
        <f t="shared" si="2"/>
        <v>0</v>
      </c>
      <c r="O62" s="973">
        <f t="shared" si="3"/>
        <v>0</v>
      </c>
      <c r="P62" s="834"/>
      <c r="Q62" s="834"/>
      <c r="R62" s="834"/>
      <c r="S62" s="834"/>
      <c r="T62" s="834"/>
      <c r="U62" s="834"/>
      <c r="V62" s="834"/>
      <c r="W62" s="834"/>
      <c r="X62" s="834"/>
      <c r="Y62" s="834"/>
    </row>
    <row r="63" spans="1:25" s="470" customFormat="1" ht="19.5">
      <c r="A63" s="765"/>
      <c r="B63" s="764"/>
      <c r="C63" s="764"/>
      <c r="D63" s="764"/>
      <c r="E63" s="764"/>
      <c r="F63" s="764"/>
      <c r="G63" s="764"/>
      <c r="H63" s="792"/>
      <c r="I63" s="764"/>
      <c r="J63" s="923"/>
      <c r="K63" s="973"/>
      <c r="L63" s="923"/>
      <c r="M63" s="1024"/>
      <c r="N63" s="973">
        <f t="shared" si="2"/>
        <v>0</v>
      </c>
      <c r="O63" s="973">
        <f t="shared" si="3"/>
        <v>0</v>
      </c>
      <c r="P63" s="834"/>
      <c r="Q63" s="834"/>
      <c r="R63" s="834"/>
      <c r="S63" s="834"/>
      <c r="T63" s="834"/>
      <c r="U63" s="834"/>
      <c r="V63" s="834"/>
      <c r="W63" s="834"/>
      <c r="X63" s="834"/>
      <c r="Y63" s="834"/>
    </row>
    <row r="64" spans="1:25" s="470" customFormat="1" ht="19.5">
      <c r="A64" s="765"/>
      <c r="B64" s="764"/>
      <c r="C64" s="764"/>
      <c r="D64" s="764"/>
      <c r="E64" s="764"/>
      <c r="F64" s="764"/>
      <c r="G64" s="764"/>
      <c r="H64" s="792"/>
      <c r="I64" s="764"/>
      <c r="J64" s="923"/>
      <c r="K64" s="973"/>
      <c r="L64" s="923"/>
      <c r="M64" s="1024"/>
      <c r="N64" s="973">
        <f t="shared" si="2"/>
        <v>0</v>
      </c>
      <c r="O64" s="973">
        <f t="shared" si="3"/>
        <v>0</v>
      </c>
      <c r="P64" s="834"/>
      <c r="Q64" s="834"/>
      <c r="R64" s="834"/>
      <c r="S64" s="834"/>
      <c r="T64" s="834"/>
      <c r="U64" s="834"/>
      <c r="V64" s="834"/>
      <c r="W64" s="834"/>
      <c r="X64" s="834"/>
      <c r="Y64" s="834"/>
    </row>
    <row r="65" spans="1:25" s="470" customFormat="1" ht="19.5">
      <c r="A65" s="765"/>
      <c r="B65" s="764"/>
      <c r="C65" s="764"/>
      <c r="D65" s="764"/>
      <c r="E65" s="764"/>
      <c r="F65" s="764"/>
      <c r="G65" s="764"/>
      <c r="H65" s="792"/>
      <c r="I65" s="764"/>
      <c r="J65" s="923"/>
      <c r="K65" s="973"/>
      <c r="L65" s="923"/>
      <c r="M65" s="1024"/>
      <c r="N65" s="973">
        <f t="shared" si="2"/>
        <v>0</v>
      </c>
      <c r="O65" s="973">
        <f t="shared" si="3"/>
        <v>0</v>
      </c>
      <c r="P65" s="834"/>
      <c r="Q65" s="834"/>
      <c r="R65" s="834"/>
      <c r="S65" s="834"/>
      <c r="T65" s="834"/>
      <c r="U65" s="834"/>
      <c r="V65" s="834"/>
      <c r="W65" s="834"/>
      <c r="X65" s="834"/>
      <c r="Y65" s="834"/>
    </row>
    <row r="66" spans="1:25" s="470" customFormat="1" ht="19.5">
      <c r="A66" s="765"/>
      <c r="B66" s="764"/>
      <c r="C66" s="764"/>
      <c r="D66" s="764"/>
      <c r="E66" s="764"/>
      <c r="F66" s="764"/>
      <c r="G66" s="764"/>
      <c r="H66" s="792"/>
      <c r="I66" s="764"/>
      <c r="J66" s="923"/>
      <c r="K66" s="973"/>
      <c r="L66" s="923"/>
      <c r="M66" s="1024"/>
      <c r="N66" s="973">
        <f t="shared" si="2"/>
        <v>0</v>
      </c>
      <c r="O66" s="973">
        <f t="shared" si="3"/>
        <v>0</v>
      </c>
      <c r="P66" s="834"/>
      <c r="Q66" s="834"/>
      <c r="R66" s="834"/>
      <c r="S66" s="834"/>
      <c r="T66" s="834"/>
      <c r="U66" s="834"/>
      <c r="V66" s="834"/>
      <c r="W66" s="834"/>
      <c r="X66" s="834"/>
      <c r="Y66" s="834"/>
    </row>
    <row r="67" spans="1:25" s="470" customFormat="1" ht="19.5">
      <c r="A67" s="765"/>
      <c r="B67" s="764"/>
      <c r="C67" s="764"/>
      <c r="D67" s="764"/>
      <c r="E67" s="764"/>
      <c r="F67" s="764"/>
      <c r="G67" s="764"/>
      <c r="H67" s="792"/>
      <c r="I67" s="764"/>
      <c r="J67" s="923"/>
      <c r="K67" s="973"/>
      <c r="L67" s="923"/>
      <c r="M67" s="1024"/>
      <c r="N67" s="973">
        <f t="shared" si="2"/>
        <v>0</v>
      </c>
      <c r="O67" s="973">
        <f t="shared" si="3"/>
        <v>0</v>
      </c>
      <c r="P67" s="834"/>
      <c r="Q67" s="834"/>
      <c r="R67" s="834"/>
      <c r="S67" s="834"/>
      <c r="T67" s="834"/>
      <c r="U67" s="834"/>
      <c r="V67" s="834"/>
      <c r="W67" s="834"/>
      <c r="X67" s="834"/>
      <c r="Y67" s="834"/>
    </row>
    <row r="68" spans="1:25" s="470" customFormat="1" ht="19.5">
      <c r="A68" s="765"/>
      <c r="B68" s="764"/>
      <c r="C68" s="764"/>
      <c r="D68" s="764"/>
      <c r="E68" s="764"/>
      <c r="F68" s="764"/>
      <c r="G68" s="764"/>
      <c r="H68" s="792"/>
      <c r="I68" s="764"/>
      <c r="J68" s="923"/>
      <c r="K68" s="973"/>
      <c r="L68" s="923"/>
      <c r="M68" s="1024"/>
      <c r="N68" s="973">
        <f t="shared" si="2"/>
        <v>0</v>
      </c>
      <c r="O68" s="973">
        <f t="shared" si="3"/>
        <v>0</v>
      </c>
      <c r="P68" s="834"/>
      <c r="Q68" s="834"/>
      <c r="R68" s="834"/>
      <c r="S68" s="834"/>
      <c r="T68" s="834"/>
      <c r="U68" s="834"/>
      <c r="V68" s="834"/>
      <c r="W68" s="834"/>
      <c r="X68" s="834"/>
      <c r="Y68" s="834"/>
    </row>
    <row r="69" spans="1:25" s="470" customFormat="1" ht="19.5">
      <c r="A69" s="765"/>
      <c r="B69" s="764"/>
      <c r="C69" s="764"/>
      <c r="D69" s="764"/>
      <c r="E69" s="764"/>
      <c r="F69" s="764"/>
      <c r="G69" s="764"/>
      <c r="H69" s="792"/>
      <c r="I69" s="764"/>
      <c r="J69" s="923"/>
      <c r="K69" s="973"/>
      <c r="L69" s="923"/>
      <c r="M69" s="1024"/>
      <c r="N69" s="973">
        <f t="shared" si="2"/>
        <v>0</v>
      </c>
      <c r="O69" s="973">
        <f t="shared" si="3"/>
        <v>0</v>
      </c>
      <c r="P69" s="834"/>
      <c r="Q69" s="834"/>
      <c r="R69" s="834"/>
      <c r="S69" s="834"/>
      <c r="T69" s="834"/>
      <c r="U69" s="834"/>
      <c r="V69" s="834"/>
      <c r="W69" s="834"/>
      <c r="X69" s="834"/>
      <c r="Y69" s="834"/>
    </row>
    <row r="70" spans="1:25" s="470" customFormat="1" ht="19.5">
      <c r="A70" s="765"/>
      <c r="B70" s="764"/>
      <c r="C70" s="764"/>
      <c r="D70" s="764"/>
      <c r="E70" s="764"/>
      <c r="F70" s="764"/>
      <c r="G70" s="764"/>
      <c r="H70" s="792"/>
      <c r="I70" s="764"/>
      <c r="J70" s="923"/>
      <c r="K70" s="973"/>
      <c r="L70" s="923"/>
      <c r="M70" s="1024"/>
      <c r="N70" s="973">
        <f t="shared" si="2"/>
        <v>0</v>
      </c>
      <c r="O70" s="973">
        <f t="shared" si="3"/>
        <v>0</v>
      </c>
      <c r="P70" s="834"/>
      <c r="Q70" s="834"/>
      <c r="R70" s="834"/>
      <c r="S70" s="834"/>
      <c r="T70" s="834"/>
      <c r="U70" s="834"/>
      <c r="V70" s="834"/>
      <c r="W70" s="834"/>
      <c r="X70" s="834"/>
      <c r="Y70" s="834"/>
    </row>
    <row r="71" spans="1:25" s="470" customFormat="1" ht="19.5">
      <c r="A71" s="765"/>
      <c r="B71" s="764"/>
      <c r="C71" s="764"/>
      <c r="D71" s="764"/>
      <c r="E71" s="764"/>
      <c r="F71" s="764"/>
      <c r="G71" s="764"/>
      <c r="H71" s="792"/>
      <c r="I71" s="764"/>
      <c r="J71" s="923"/>
      <c r="K71" s="973"/>
      <c r="L71" s="923"/>
      <c r="M71" s="1024"/>
      <c r="N71" s="973">
        <f t="shared" si="2"/>
        <v>0</v>
      </c>
      <c r="O71" s="973">
        <f t="shared" si="3"/>
        <v>0</v>
      </c>
      <c r="P71" s="834"/>
      <c r="Q71" s="834"/>
      <c r="R71" s="834"/>
      <c r="S71" s="834"/>
      <c r="T71" s="834"/>
      <c r="U71" s="834"/>
      <c r="V71" s="834"/>
      <c r="W71" s="834"/>
      <c r="X71" s="834"/>
      <c r="Y71" s="834"/>
    </row>
    <row r="72" spans="1:25" s="470" customFormat="1" ht="19.5">
      <c r="A72" s="765"/>
      <c r="B72" s="764"/>
      <c r="C72" s="764"/>
      <c r="D72" s="764"/>
      <c r="E72" s="764"/>
      <c r="F72" s="764"/>
      <c r="G72" s="764"/>
      <c r="H72" s="792"/>
      <c r="I72" s="764"/>
      <c r="J72" s="923"/>
      <c r="K72" s="973"/>
      <c r="L72" s="923"/>
      <c r="M72" s="1024"/>
      <c r="N72" s="973">
        <f t="shared" si="2"/>
        <v>0</v>
      </c>
      <c r="O72" s="973">
        <f t="shared" si="3"/>
        <v>0</v>
      </c>
      <c r="P72" s="834"/>
      <c r="Q72" s="834"/>
      <c r="R72" s="834"/>
      <c r="S72" s="834"/>
      <c r="T72" s="834"/>
      <c r="U72" s="834"/>
      <c r="V72" s="834"/>
      <c r="W72" s="834"/>
      <c r="X72" s="834"/>
      <c r="Y72" s="834"/>
    </row>
    <row r="73" spans="1:25" s="470" customFormat="1" ht="19.5">
      <c r="A73" s="765"/>
      <c r="B73" s="764"/>
      <c r="C73" s="764"/>
      <c r="D73" s="764"/>
      <c r="E73" s="764"/>
      <c r="F73" s="764"/>
      <c r="G73" s="764"/>
      <c r="H73" s="792"/>
      <c r="I73" s="764"/>
      <c r="J73" s="923"/>
      <c r="K73" s="973"/>
      <c r="L73" s="923"/>
      <c r="M73" s="1024"/>
      <c r="N73" s="973">
        <f t="shared" si="2"/>
        <v>0</v>
      </c>
      <c r="O73" s="973">
        <f t="shared" si="3"/>
        <v>0</v>
      </c>
      <c r="P73" s="834"/>
      <c r="Q73" s="834"/>
      <c r="R73" s="834"/>
      <c r="S73" s="834"/>
      <c r="T73" s="834"/>
      <c r="U73" s="834"/>
      <c r="V73" s="834"/>
      <c r="W73" s="834"/>
      <c r="X73" s="834"/>
      <c r="Y73" s="834"/>
    </row>
    <row r="74" spans="1:25" s="470" customFormat="1" ht="19.5">
      <c r="A74" s="765"/>
      <c r="B74" s="764"/>
      <c r="C74" s="764"/>
      <c r="D74" s="764"/>
      <c r="E74" s="764"/>
      <c r="F74" s="764"/>
      <c r="G74" s="764"/>
      <c r="H74" s="792"/>
      <c r="I74" s="764"/>
      <c r="J74" s="923"/>
      <c r="K74" s="973"/>
      <c r="L74" s="923"/>
      <c r="M74" s="1024"/>
      <c r="N74" s="973">
        <f t="shared" si="2"/>
        <v>0</v>
      </c>
      <c r="O74" s="973">
        <f t="shared" si="3"/>
        <v>0</v>
      </c>
      <c r="P74" s="834"/>
      <c r="Q74" s="834"/>
      <c r="R74" s="834"/>
      <c r="S74" s="834"/>
      <c r="T74" s="834"/>
      <c r="U74" s="834"/>
      <c r="V74" s="834"/>
      <c r="W74" s="834"/>
      <c r="X74" s="834"/>
      <c r="Y74" s="834"/>
    </row>
    <row r="75" spans="1:25" s="470" customFormat="1" ht="19.5">
      <c r="A75" s="765"/>
      <c r="B75" s="764"/>
      <c r="C75" s="764"/>
      <c r="D75" s="764"/>
      <c r="E75" s="764"/>
      <c r="F75" s="764"/>
      <c r="G75" s="764"/>
      <c r="H75" s="792"/>
      <c r="I75" s="764"/>
      <c r="J75" s="923"/>
      <c r="K75" s="973"/>
      <c r="L75" s="923"/>
      <c r="M75" s="1024"/>
      <c r="N75" s="973">
        <f t="shared" si="2"/>
        <v>0</v>
      </c>
      <c r="O75" s="973">
        <f t="shared" si="3"/>
        <v>0</v>
      </c>
      <c r="P75" s="834"/>
      <c r="Q75" s="834"/>
      <c r="R75" s="834"/>
      <c r="S75" s="834"/>
      <c r="T75" s="834"/>
      <c r="U75" s="834"/>
      <c r="V75" s="834"/>
      <c r="W75" s="834"/>
      <c r="X75" s="834"/>
      <c r="Y75" s="834"/>
    </row>
    <row r="76" spans="1:25" s="470" customFormat="1" ht="19.5">
      <c r="A76" s="765"/>
      <c r="B76" s="764"/>
      <c r="C76" s="764"/>
      <c r="D76" s="764"/>
      <c r="E76" s="764"/>
      <c r="F76" s="764"/>
      <c r="G76" s="764"/>
      <c r="H76" s="792"/>
      <c r="I76" s="764"/>
      <c r="J76" s="923"/>
      <c r="K76" s="973"/>
      <c r="L76" s="923"/>
      <c r="M76" s="1024"/>
      <c r="N76" s="973">
        <f t="shared" ref="N76:N84" si="4">L76+K76</f>
        <v>0</v>
      </c>
      <c r="O76" s="973">
        <f t="shared" ref="O76:O84" si="5">J76-N76</f>
        <v>0</v>
      </c>
      <c r="P76" s="834"/>
      <c r="Q76" s="834"/>
      <c r="R76" s="834"/>
      <c r="S76" s="834"/>
      <c r="T76" s="834"/>
      <c r="U76" s="834"/>
      <c r="V76" s="834"/>
      <c r="W76" s="834"/>
      <c r="X76" s="834"/>
      <c r="Y76" s="834"/>
    </row>
    <row r="77" spans="1:25" s="470" customFormat="1" ht="19.5">
      <c r="A77" s="765"/>
      <c r="B77" s="764"/>
      <c r="C77" s="764"/>
      <c r="D77" s="764"/>
      <c r="E77" s="764"/>
      <c r="F77" s="764"/>
      <c r="G77" s="764"/>
      <c r="H77" s="792"/>
      <c r="I77" s="764"/>
      <c r="J77" s="923"/>
      <c r="K77" s="973"/>
      <c r="L77" s="923"/>
      <c r="M77" s="1024"/>
      <c r="N77" s="973">
        <f t="shared" si="4"/>
        <v>0</v>
      </c>
      <c r="O77" s="973">
        <f t="shared" si="5"/>
        <v>0</v>
      </c>
      <c r="P77" s="834"/>
      <c r="Q77" s="834"/>
      <c r="R77" s="834"/>
      <c r="S77" s="834"/>
      <c r="T77" s="834"/>
      <c r="U77" s="834"/>
      <c r="V77" s="834"/>
      <c r="W77" s="834"/>
      <c r="X77" s="834"/>
      <c r="Y77" s="834"/>
    </row>
    <row r="78" spans="1:25" s="470" customFormat="1" ht="19.5">
      <c r="A78" s="765"/>
      <c r="B78" s="764"/>
      <c r="C78" s="764"/>
      <c r="D78" s="764"/>
      <c r="E78" s="764"/>
      <c r="F78" s="764"/>
      <c r="G78" s="764"/>
      <c r="H78" s="792"/>
      <c r="I78" s="764"/>
      <c r="J78" s="923"/>
      <c r="K78" s="973"/>
      <c r="L78" s="923"/>
      <c r="M78" s="1024"/>
      <c r="N78" s="973">
        <f t="shared" si="4"/>
        <v>0</v>
      </c>
      <c r="O78" s="973">
        <f t="shared" si="5"/>
        <v>0</v>
      </c>
      <c r="P78" s="834"/>
      <c r="Q78" s="834"/>
      <c r="R78" s="834"/>
      <c r="S78" s="834"/>
      <c r="T78" s="834"/>
      <c r="U78" s="834"/>
      <c r="V78" s="834"/>
      <c r="W78" s="834"/>
      <c r="X78" s="834"/>
      <c r="Y78" s="834"/>
    </row>
    <row r="79" spans="1:25" s="470" customFormat="1" ht="19.5">
      <c r="A79" s="765"/>
      <c r="B79" s="764"/>
      <c r="C79" s="764"/>
      <c r="D79" s="764"/>
      <c r="E79" s="764"/>
      <c r="F79" s="764"/>
      <c r="G79" s="764"/>
      <c r="H79" s="792"/>
      <c r="I79" s="764"/>
      <c r="J79" s="923"/>
      <c r="K79" s="973"/>
      <c r="L79" s="923"/>
      <c r="M79" s="1024"/>
      <c r="N79" s="973">
        <f t="shared" si="4"/>
        <v>0</v>
      </c>
      <c r="O79" s="973">
        <f t="shared" si="5"/>
        <v>0</v>
      </c>
      <c r="P79" s="834"/>
      <c r="Q79" s="834"/>
      <c r="R79" s="834"/>
      <c r="S79" s="834"/>
      <c r="T79" s="834"/>
      <c r="U79" s="834"/>
      <c r="V79" s="834"/>
      <c r="W79" s="834"/>
      <c r="X79" s="834"/>
      <c r="Y79" s="834"/>
    </row>
    <row r="80" spans="1:25" s="470" customFormat="1" ht="19.5">
      <c r="A80" s="765"/>
      <c r="B80" s="764"/>
      <c r="C80" s="764"/>
      <c r="D80" s="764"/>
      <c r="E80" s="764"/>
      <c r="F80" s="764"/>
      <c r="G80" s="764"/>
      <c r="H80" s="792"/>
      <c r="I80" s="764"/>
      <c r="J80" s="923"/>
      <c r="K80" s="973"/>
      <c r="L80" s="923"/>
      <c r="M80" s="1024"/>
      <c r="N80" s="973">
        <f t="shared" si="4"/>
        <v>0</v>
      </c>
      <c r="O80" s="973">
        <f t="shared" si="5"/>
        <v>0</v>
      </c>
      <c r="P80" s="834"/>
      <c r="Q80" s="834"/>
      <c r="R80" s="834"/>
      <c r="S80" s="834"/>
      <c r="T80" s="834"/>
      <c r="U80" s="834"/>
      <c r="V80" s="834"/>
      <c r="W80" s="834"/>
      <c r="X80" s="834"/>
      <c r="Y80" s="834"/>
    </row>
    <row r="81" spans="1:25" s="470" customFormat="1" ht="19.5">
      <c r="A81" s="765"/>
      <c r="B81" s="764"/>
      <c r="C81" s="764"/>
      <c r="D81" s="764"/>
      <c r="E81" s="764"/>
      <c r="F81" s="764"/>
      <c r="G81" s="764"/>
      <c r="H81" s="792"/>
      <c r="I81" s="764"/>
      <c r="J81" s="923"/>
      <c r="K81" s="973"/>
      <c r="L81" s="923"/>
      <c r="M81" s="1024"/>
      <c r="N81" s="973">
        <f t="shared" si="4"/>
        <v>0</v>
      </c>
      <c r="O81" s="973">
        <f t="shared" si="5"/>
        <v>0</v>
      </c>
      <c r="P81" s="834"/>
      <c r="Q81" s="834"/>
      <c r="R81" s="834"/>
      <c r="S81" s="834"/>
      <c r="T81" s="834"/>
      <c r="U81" s="834"/>
      <c r="V81" s="834"/>
      <c r="W81" s="834"/>
      <c r="X81" s="834"/>
      <c r="Y81" s="834"/>
    </row>
    <row r="82" spans="1:25" s="470" customFormat="1" ht="19.5">
      <c r="A82" s="765"/>
      <c r="B82" s="764"/>
      <c r="C82" s="764"/>
      <c r="D82" s="764"/>
      <c r="E82" s="764"/>
      <c r="F82" s="764"/>
      <c r="G82" s="764"/>
      <c r="H82" s="792"/>
      <c r="I82" s="764"/>
      <c r="J82" s="923"/>
      <c r="K82" s="973"/>
      <c r="L82" s="923"/>
      <c r="M82" s="1024"/>
      <c r="N82" s="973">
        <f t="shared" si="4"/>
        <v>0</v>
      </c>
      <c r="O82" s="973">
        <f t="shared" si="5"/>
        <v>0</v>
      </c>
      <c r="P82" s="834"/>
      <c r="Q82" s="834"/>
      <c r="R82" s="834"/>
      <c r="S82" s="834"/>
      <c r="T82" s="834"/>
      <c r="U82" s="834"/>
      <c r="V82" s="834"/>
      <c r="W82" s="834"/>
      <c r="X82" s="834"/>
      <c r="Y82" s="834"/>
    </row>
    <row r="83" spans="1:25" s="470" customFormat="1" ht="19.5">
      <c r="A83" s="765"/>
      <c r="B83" s="764"/>
      <c r="C83" s="764"/>
      <c r="D83" s="764"/>
      <c r="E83" s="764"/>
      <c r="F83" s="764"/>
      <c r="G83" s="764"/>
      <c r="H83" s="792"/>
      <c r="I83" s="764"/>
      <c r="J83" s="923"/>
      <c r="K83" s="973"/>
      <c r="L83" s="923"/>
      <c r="M83" s="1024"/>
      <c r="N83" s="973">
        <f t="shared" si="4"/>
        <v>0</v>
      </c>
      <c r="O83" s="973">
        <f t="shared" si="5"/>
        <v>0</v>
      </c>
      <c r="P83" s="834"/>
      <c r="Q83" s="834"/>
      <c r="R83" s="834"/>
      <c r="S83" s="834"/>
      <c r="T83" s="834"/>
      <c r="U83" s="834"/>
      <c r="V83" s="834"/>
      <c r="W83" s="834"/>
      <c r="X83" s="834"/>
      <c r="Y83" s="834"/>
    </row>
    <row r="84" spans="1:25" s="470" customFormat="1" ht="19.5">
      <c r="A84" s="765"/>
      <c r="B84" s="764"/>
      <c r="C84" s="764"/>
      <c r="D84" s="764"/>
      <c r="E84" s="764"/>
      <c r="F84" s="764"/>
      <c r="G84" s="764"/>
      <c r="H84" s="792"/>
      <c r="I84" s="764"/>
      <c r="J84" s="923"/>
      <c r="K84" s="973"/>
      <c r="L84" s="923"/>
      <c r="M84" s="1024"/>
      <c r="N84" s="973">
        <f t="shared" si="4"/>
        <v>0</v>
      </c>
      <c r="O84" s="973">
        <f t="shared" si="5"/>
        <v>0</v>
      </c>
      <c r="P84" s="834"/>
      <c r="Q84" s="834"/>
      <c r="R84" s="834"/>
      <c r="S84" s="834"/>
      <c r="T84" s="834"/>
      <c r="U84" s="834"/>
      <c r="V84" s="834"/>
      <c r="W84" s="834"/>
      <c r="X84" s="834"/>
      <c r="Y84" s="834"/>
    </row>
    <row r="85" spans="1:25" s="470" customFormat="1" ht="17.25">
      <c r="A85" s="475"/>
      <c r="B85" s="475"/>
      <c r="C85" s="475"/>
      <c r="D85" s="475"/>
      <c r="E85" s="475"/>
      <c r="F85" s="475"/>
      <c r="G85" s="475"/>
      <c r="H85" s="475"/>
      <c r="I85" s="475"/>
      <c r="J85" s="475"/>
      <c r="K85" s="475"/>
      <c r="L85" s="475"/>
      <c r="M85" s="475"/>
      <c r="N85" s="475"/>
      <c r="O85" s="475"/>
    </row>
    <row r="86" spans="1:25" s="470" customFormat="1" ht="17.25">
      <c r="A86" s="475"/>
      <c r="B86" s="475"/>
      <c r="C86" s="475"/>
      <c r="D86" s="475"/>
      <c r="E86" s="475"/>
      <c r="F86" s="475"/>
      <c r="G86" s="475"/>
      <c r="H86" s="475"/>
      <c r="I86" s="475"/>
      <c r="J86" s="475"/>
      <c r="K86" s="475"/>
      <c r="L86" s="475"/>
      <c r="M86" s="475"/>
      <c r="N86" s="475"/>
      <c r="O86" s="475"/>
    </row>
    <row r="87" spans="1:25" s="470" customFormat="1" ht="17.25">
      <c r="A87" s="475"/>
      <c r="B87" s="475"/>
      <c r="C87" s="475"/>
      <c r="D87" s="475"/>
      <c r="E87" s="475"/>
      <c r="F87" s="475"/>
      <c r="G87" s="475"/>
      <c r="H87" s="475"/>
      <c r="I87" s="475"/>
      <c r="J87" s="475"/>
      <c r="K87" s="475"/>
      <c r="L87" s="475"/>
      <c r="M87" s="475"/>
      <c r="N87" s="475"/>
      <c r="O87" s="475"/>
    </row>
    <row r="88" spans="1:25" s="470" customFormat="1" ht="17.25">
      <c r="A88" s="475"/>
      <c r="B88" s="475"/>
      <c r="C88" s="475"/>
      <c r="D88" s="475"/>
      <c r="E88" s="475"/>
      <c r="F88" s="475"/>
      <c r="G88" s="475"/>
      <c r="H88" s="475"/>
      <c r="I88" s="475"/>
      <c r="J88" s="475"/>
      <c r="K88" s="475"/>
      <c r="L88" s="475"/>
      <c r="M88" s="475"/>
      <c r="N88" s="475"/>
      <c r="O88" s="475"/>
    </row>
    <row r="89" spans="1:25" s="470" customFormat="1" ht="17.25">
      <c r="A89" s="475"/>
      <c r="B89" s="475"/>
      <c r="C89" s="475"/>
      <c r="D89" s="475"/>
      <c r="E89" s="475"/>
      <c r="F89" s="475"/>
      <c r="G89" s="475"/>
      <c r="H89" s="475"/>
      <c r="I89" s="475"/>
      <c r="J89" s="475"/>
      <c r="K89" s="475"/>
      <c r="L89" s="475"/>
      <c r="M89" s="475"/>
      <c r="N89" s="475"/>
      <c r="O89" s="475"/>
    </row>
    <row r="90" spans="1:25" s="470" customFormat="1" ht="17.25">
      <c r="A90" s="475"/>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row>
    <row r="91" spans="1:25" s="470" customFormat="1" ht="17.25">
      <c r="A91" s="475"/>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row>
    <row r="92" spans="1:25" s="470" customFormat="1" ht="17.25">
      <c r="A92" s="475"/>
      <c r="B92" s="475"/>
      <c r="C92" s="475"/>
      <c r="D92" s="475"/>
      <c r="E92" s="475"/>
      <c r="F92" s="475"/>
      <c r="G92" s="475"/>
      <c r="H92" s="475"/>
      <c r="I92" s="475"/>
      <c r="J92" s="475"/>
      <c r="K92" s="475"/>
      <c r="L92" s="475"/>
      <c r="M92" s="475"/>
      <c r="N92" s="475"/>
      <c r="O92" s="475"/>
      <c r="P92" s="475"/>
      <c r="Q92" s="475"/>
      <c r="R92" s="475"/>
      <c r="S92" s="475"/>
      <c r="T92" s="475"/>
      <c r="U92" s="475"/>
      <c r="V92" s="475"/>
      <c r="W92" s="475"/>
      <c r="X92" s="475"/>
      <c r="Y92" s="475"/>
    </row>
    <row r="93" spans="1:25" s="470" customFormat="1" ht="17.25">
      <c r="A93" s="475"/>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row>
    <row r="94" spans="1:25" s="470" customFormat="1" ht="17.25">
      <c r="A94" s="475"/>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5"/>
    </row>
    <row r="95" spans="1:25" s="470" customFormat="1" ht="17.25">
      <c r="A95" s="475"/>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row>
  </sheetData>
  <sheetProtection formatColumns="0" autoFilter="0"/>
  <dataConsolidate/>
  <customSheetViews>
    <customSheetView guid="{864452AF-FE8B-4AB5-A77B-41D8DD524B81}" scale="70" showPageBreaks="1" showGridLines="0" zeroValues="0" fitToPage="1" printArea="1">
      <pane ySplit="21" topLeftCell="A192" activePane="bottomLeft" state="frozen"/>
      <selection pane="bottomLeft" activeCell="A5" sqref="A5:I7"/>
      <pageMargins left="0.25" right="0.25" top="0.25" bottom="0.25" header="0.25" footer="0.25"/>
      <printOptions horizontalCentered="1"/>
      <pageSetup scale="44" fitToHeight="0" orientation="landscape" useFirstPageNumber="1" r:id="rId1"/>
      <headerFooter alignWithMargins="0">
        <oddFooter>&amp;L&amp;"Tahoma,Regular"&amp;12FMFW v1.18 - 2018</oddFooter>
      </headerFooter>
    </customSheetView>
  </customSheetViews>
  <mergeCells count="13">
    <mergeCell ref="A1:O1"/>
    <mergeCell ref="M3:O3"/>
    <mergeCell ref="M4:O4"/>
    <mergeCell ref="A3:K3"/>
    <mergeCell ref="A4:K4"/>
    <mergeCell ref="A2:O2"/>
    <mergeCell ref="A8:K8"/>
    <mergeCell ref="M5:O5"/>
    <mergeCell ref="M6:O6"/>
    <mergeCell ref="M7:O7"/>
    <mergeCell ref="A5:K5"/>
    <mergeCell ref="A6:K6"/>
    <mergeCell ref="A7:K7"/>
  </mergeCells>
  <conditionalFormatting sqref="L4:L5">
    <cfRule type="cellIs" dxfId="387" priority="32" stopIfTrue="1" operator="greaterThan">
      <formula>0</formula>
    </cfRule>
  </conditionalFormatting>
  <conditionalFormatting sqref="L10 L12:L84">
    <cfRule type="cellIs" dxfId="386" priority="1" stopIfTrue="1" operator="notEqual">
      <formula>0</formula>
    </cfRule>
  </conditionalFormatting>
  <dataValidations xWindow="1405" yWindow="379" count="13">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M5:O5" xr:uid="{00000000-0002-0000-0600-000000000000}">
      <formula1>0</formula1>
    </dataValidation>
    <dataValidation allowBlank="1" showInputMessage="1" showErrorMessage="1" promptTitle="Cal OES ONLY" prompt="For Cal OES use only.  Do not enter." sqref="N8:O8" xr:uid="{00000000-0002-0000-0600-000001000000}"/>
    <dataValidation type="whole" operator="lessThanOrEqual" allowBlank="1" showInputMessage="1" showErrorMessage="1" errorTitle="REQUEST AMOUNT" error="Enter the request amount, rounded DOWN to the nearest dollar, that is less than or equal to the remaining balance for this project." sqref="L12:L17 L20:L84" xr:uid="{00000000-0002-0000-0600-000002000000}">
      <formula1>J12-K12</formula1>
    </dataValidation>
    <dataValidation type="whole" operator="lessThanOrEqual" allowBlank="1" showInputMessage="1" showErrorMessage="1" errorTitle="REQUEST AMOUNT" error="Enter the request amount, rounded DOWN to the nearest dollar, that is less than or equal to the remaining balance for this project." sqref="L18" xr:uid="{00000000-0002-0000-0600-000003000000}">
      <formula1>J19-K19</formula1>
    </dataValidation>
    <dataValidation type="list" allowBlank="1" showInputMessage="1" showErrorMessage="1" sqref="D12:D84" xr:uid="{00000000-0002-0000-0600-000004000000}">
      <formula1>SOURCE_FundingSource</formula1>
    </dataValidation>
    <dataValidation type="list" allowBlank="1" showInputMessage="1" showErrorMessage="1" sqref="E12:E84" xr:uid="{00000000-0002-0000-0600-000005000000}">
      <formula1>Source_Discipline</formula1>
    </dataValidation>
    <dataValidation type="list" allowBlank="1" showInputMessage="1" showErrorMessage="1" sqref="F12:F84" xr:uid="{00000000-0002-0000-0600-000006000000}">
      <formula1>SOURCE_SolutionAreaSubCategoryPlanning</formula1>
    </dataValidation>
    <dataValidation type="list" allowBlank="1" showInputMessage="1" showErrorMessage="1" sqref="I12:I84" xr:uid="{00000000-0002-0000-0600-000007000000}">
      <formula1>"Yes, No"</formula1>
    </dataValidation>
    <dataValidation type="list" allowBlank="1" showErrorMessage="1" errorTitle="Direct/Subaward" error="Please choose from the dropdown list." promptTitle="DIRECT/SUBAWARD" prompt="Use the drop down list to identify if the project is Direct or Subaward" sqref="B12:B84" xr:uid="{00000000-0002-0000-0600-000008000000}">
      <formula1>"Direct,Subaward"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4" xr:uid="{00000000-0002-0000-0600-000009000000}">
      <formula1>0</formula1>
      <formula2>999</formula2>
    </dataValidation>
    <dataValidation type="whole" operator="greaterThan" allowBlank="1" showInputMessage="1" showErrorMessage="1" errorTitle="BUDGETED COST" error="Enter the Budged Cost for this project, rounded DOWN to the nearest dollar." sqref="J12:J84" xr:uid="{00000000-0002-0000-0600-00000A000000}">
      <formula1>0</formula1>
    </dataValidation>
    <dataValidation type="list" allowBlank="1" showInputMessage="1" showErrorMessage="1" sqref="G12:G84" xr:uid="{00000000-0002-0000-0600-00000B000000}">
      <formula1>INDIRECT(VLOOKUP(F12,Source_PlanningNameLookup,2,0))</formula1>
    </dataValidation>
    <dataValidation type="list" allowBlank="1" showInputMessage="1" showErrorMessage="1" sqref="M3:O3" xr:uid="{00000000-0002-0000-0600-00000C000000}">
      <formula1>"Initial Application, Modification, Reimbursement, Final Reimbursement, Advance"</formula1>
    </dataValidation>
  </dataValidations>
  <printOptions horizontalCentered="1"/>
  <pageMargins left="0.25" right="0.25" top="0.5" bottom="0.25" header="0.25" footer="0.25"/>
  <pageSetup scale="37"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7" tint="0.39997558519241921"/>
    <pageSetUpPr fitToPage="1"/>
  </sheetPr>
  <dimension ref="A1:Y88"/>
  <sheetViews>
    <sheetView showGridLines="0" showZeros="0" zoomScale="65" zoomScaleNormal="65" workbookViewId="0">
      <selection sqref="A1:N1"/>
    </sheetView>
  </sheetViews>
  <sheetFormatPr defaultColWidth="9.140625" defaultRowHeight="12.75"/>
  <cols>
    <col min="1" max="1" width="16.42578125" style="475" customWidth="1"/>
    <col min="2" max="2" width="18.140625" style="475" customWidth="1"/>
    <col min="3" max="3" width="39.85546875" style="475" customWidth="1"/>
    <col min="4" max="5" width="17.28515625" style="475" customWidth="1"/>
    <col min="6" max="6" width="21.7109375" style="475" customWidth="1"/>
    <col min="7" max="7" width="31.85546875" style="475" customWidth="1"/>
    <col min="8" max="8" width="25.140625" style="475" customWidth="1"/>
    <col min="9" max="9" width="20.42578125" style="475" customWidth="1"/>
    <col min="10" max="12" width="20.7109375" style="475" customWidth="1"/>
    <col min="13" max="13" width="24.85546875" style="475" customWidth="1"/>
    <col min="14" max="15" width="19.7109375" style="475" customWidth="1"/>
    <col min="16" max="25" width="12.7109375" style="475" hidden="1" customWidth="1"/>
    <col min="26" max="16384" width="9.140625" style="475"/>
  </cols>
  <sheetData>
    <row r="1" spans="1:25" ht="30" customHeight="1">
      <c r="A1" s="1219" t="s">
        <v>1289</v>
      </c>
      <c r="B1" s="1219"/>
      <c r="C1" s="1219"/>
      <c r="D1" s="1219"/>
      <c r="E1" s="1219"/>
      <c r="F1" s="1219"/>
      <c r="G1" s="1219"/>
      <c r="H1" s="1219"/>
      <c r="I1" s="1220"/>
      <c r="J1" s="1219"/>
      <c r="K1" s="1219"/>
      <c r="L1" s="1219"/>
      <c r="M1" s="1219"/>
      <c r="N1" s="1219"/>
      <c r="O1" s="1219"/>
    </row>
    <row r="2" spans="1:25" s="476" customFormat="1" ht="20.100000000000001" customHeight="1">
      <c r="A2" s="1218" t="s">
        <v>1326</v>
      </c>
      <c r="B2" s="1218"/>
      <c r="C2" s="1218"/>
      <c r="D2" s="1218"/>
      <c r="E2" s="1218"/>
      <c r="F2" s="1218"/>
      <c r="G2" s="1218"/>
      <c r="H2" s="1218"/>
      <c r="I2" s="1225"/>
      <c r="J2" s="1218"/>
      <c r="K2" s="1218"/>
      <c r="L2" s="1218"/>
      <c r="M2" s="1218"/>
      <c r="N2" s="1218"/>
      <c r="O2" s="1218"/>
      <c r="P2" s="498"/>
    </row>
    <row r="3" spans="1:25" ht="24.95" customHeight="1">
      <c r="A3" s="1215">
        <f>SubrecipientName</f>
        <v>0</v>
      </c>
      <c r="B3" s="1227"/>
      <c r="C3" s="1227"/>
      <c r="D3" s="1227"/>
      <c r="E3" s="1227"/>
      <c r="F3" s="1227"/>
      <c r="G3" s="1227"/>
      <c r="H3" s="1227"/>
      <c r="I3" s="1227"/>
      <c r="J3" s="1227"/>
      <c r="K3" s="1227"/>
      <c r="L3" s="1053" t="s">
        <v>34</v>
      </c>
      <c r="M3" s="1221"/>
      <c r="N3" s="1222"/>
      <c r="O3" s="1222"/>
    </row>
    <row r="4" spans="1:25" ht="24.95" customHeight="1">
      <c r="A4" s="1217">
        <f>FIPSNumber</f>
        <v>0</v>
      </c>
      <c r="B4" s="1228"/>
      <c r="C4" s="1228"/>
      <c r="D4" s="1228"/>
      <c r="E4" s="1228"/>
      <c r="F4" s="1228"/>
      <c r="G4" s="1228"/>
      <c r="H4" s="1228"/>
      <c r="I4" s="1228"/>
      <c r="J4" s="1228"/>
      <c r="K4" s="1228"/>
      <c r="L4" s="1054" t="s">
        <v>10</v>
      </c>
      <c r="M4" s="1223"/>
      <c r="N4" s="1223"/>
      <c r="O4" s="1223"/>
    </row>
    <row r="5" spans="1:25" ht="24.95" customHeight="1">
      <c r="A5" s="1208">
        <f>SubawardNumber</f>
        <v>0</v>
      </c>
      <c r="B5" s="1209"/>
      <c r="C5" s="1209"/>
      <c r="D5" s="1209"/>
      <c r="E5" s="1209"/>
      <c r="F5" s="1209"/>
      <c r="G5" s="1209"/>
      <c r="H5" s="1209"/>
      <c r="I5" s="1209"/>
      <c r="J5" s="1209"/>
      <c r="K5" s="1209"/>
      <c r="L5" s="1055" t="s">
        <v>549</v>
      </c>
      <c r="M5" s="1224"/>
      <c r="N5" s="1224"/>
      <c r="O5" s="1224"/>
    </row>
    <row r="6" spans="1:25" ht="24.95" customHeight="1">
      <c r="A6" s="1229"/>
      <c r="B6" s="1229"/>
      <c r="C6" s="1229"/>
      <c r="D6" s="1229"/>
      <c r="E6" s="1229"/>
      <c r="F6" s="1229"/>
      <c r="G6" s="1229"/>
      <c r="H6" s="1229"/>
      <c r="I6" s="1229"/>
      <c r="J6" s="1229"/>
      <c r="K6" s="1226"/>
      <c r="L6" s="360"/>
      <c r="M6" s="1206"/>
      <c r="N6" s="1206"/>
      <c r="O6" s="1206"/>
    </row>
    <row r="7" spans="1:25" ht="24.95" customHeight="1">
      <c r="A7" s="1229"/>
      <c r="B7" s="1229"/>
      <c r="C7" s="1229"/>
      <c r="D7" s="1229"/>
      <c r="E7" s="1229"/>
      <c r="F7" s="1229"/>
      <c r="G7" s="1229"/>
      <c r="H7" s="1229"/>
      <c r="I7" s="1229"/>
      <c r="J7" s="1229"/>
      <c r="K7" s="1226"/>
      <c r="L7" s="360"/>
      <c r="M7" s="1206"/>
      <c r="N7" s="1207"/>
      <c r="O7" s="1207"/>
    </row>
    <row r="8" spans="1:25" ht="39.950000000000003" customHeight="1">
      <c r="A8" s="1226"/>
      <c r="B8" s="1226"/>
      <c r="C8" s="1226"/>
      <c r="D8" s="1226"/>
      <c r="E8" s="1226"/>
      <c r="F8" s="1226"/>
      <c r="G8" s="1226"/>
      <c r="H8" s="1226"/>
      <c r="I8" s="1226"/>
      <c r="J8" s="1226"/>
      <c r="K8" s="1226"/>
      <c r="L8" s="723" t="s">
        <v>668</v>
      </c>
      <c r="M8" s="769" t="s">
        <v>729</v>
      </c>
      <c r="N8" s="482"/>
      <c r="O8" s="494"/>
    </row>
    <row r="9" spans="1:25" s="483" customFormat="1" ht="50.1" customHeight="1">
      <c r="A9" s="668" t="s">
        <v>1147</v>
      </c>
      <c r="B9" s="669" t="s">
        <v>638</v>
      </c>
      <c r="C9" s="669" t="s">
        <v>184</v>
      </c>
      <c r="D9" s="670" t="s">
        <v>639</v>
      </c>
      <c r="E9" s="670" t="s">
        <v>274</v>
      </c>
      <c r="F9" s="670" t="s">
        <v>640</v>
      </c>
      <c r="G9" s="670" t="s">
        <v>696</v>
      </c>
      <c r="H9" s="670" t="s">
        <v>367</v>
      </c>
      <c r="I9" s="671" t="s">
        <v>1218</v>
      </c>
      <c r="J9" s="669" t="s">
        <v>697</v>
      </c>
      <c r="K9" s="669" t="s">
        <v>1148</v>
      </c>
      <c r="L9" s="669" t="s">
        <v>693</v>
      </c>
      <c r="M9" s="669" t="s">
        <v>694</v>
      </c>
      <c r="N9" s="669" t="s">
        <v>695</v>
      </c>
      <c r="O9" s="841" t="s">
        <v>667</v>
      </c>
      <c r="P9" s="847" t="s">
        <v>1302</v>
      </c>
      <c r="Q9" s="847" t="s">
        <v>1303</v>
      </c>
      <c r="R9" s="847" t="s">
        <v>1304</v>
      </c>
      <c r="S9" s="847" t="s">
        <v>1305</v>
      </c>
      <c r="T9" s="847" t="s">
        <v>1306</v>
      </c>
      <c r="U9" s="847" t="s">
        <v>1307</v>
      </c>
      <c r="V9" s="847" t="s">
        <v>1308</v>
      </c>
      <c r="W9" s="847" t="s">
        <v>1309</v>
      </c>
      <c r="X9" s="847" t="s">
        <v>1310</v>
      </c>
      <c r="Y9" s="847" t="s">
        <v>1311</v>
      </c>
    </row>
    <row r="10" spans="1:25" s="478" customFormat="1" ht="20.25">
      <c r="A10" s="811">
        <v>0</v>
      </c>
      <c r="B10" s="812"/>
      <c r="C10" s="813"/>
      <c r="D10" s="814">
        <v>0</v>
      </c>
      <c r="E10" s="814">
        <v>0</v>
      </c>
      <c r="F10" s="815"/>
      <c r="G10" s="816"/>
      <c r="H10" s="815"/>
      <c r="I10" s="817"/>
      <c r="J10" s="926">
        <f>SUM(RangeCost)</f>
        <v>0</v>
      </c>
      <c r="K10" s="926">
        <f>SUM(RangePrevious)</f>
        <v>0</v>
      </c>
      <c r="L10" s="926">
        <f>SUM(RangeThisRequest)</f>
        <v>0</v>
      </c>
      <c r="M10" s="818"/>
      <c r="N10" s="926">
        <f>SUM(RangeApproved)</f>
        <v>0</v>
      </c>
      <c r="O10" s="927">
        <f>SUM(RangeBalance)</f>
        <v>0</v>
      </c>
      <c r="P10" s="848"/>
      <c r="Q10" s="848"/>
      <c r="R10" s="848"/>
      <c r="S10" s="848"/>
      <c r="T10" s="848"/>
      <c r="U10" s="848"/>
      <c r="V10" s="848"/>
      <c r="W10" s="848"/>
      <c r="X10" s="848"/>
      <c r="Y10" s="848"/>
    </row>
    <row r="11" spans="1:25" s="478" customFormat="1" ht="0.2" customHeight="1">
      <c r="A11" s="819">
        <v>0</v>
      </c>
      <c r="B11" s="820">
        <v>0</v>
      </c>
      <c r="C11" s="820">
        <v>0</v>
      </c>
      <c r="D11" s="820">
        <v>0</v>
      </c>
      <c r="E11" s="820">
        <v>0</v>
      </c>
      <c r="F11" s="580">
        <v>0</v>
      </c>
      <c r="G11" s="580">
        <v>0</v>
      </c>
      <c r="H11" s="580">
        <v>0</v>
      </c>
      <c r="I11" s="635">
        <v>0</v>
      </c>
      <c r="J11" s="582">
        <v>0</v>
      </c>
      <c r="K11" s="582">
        <v>0</v>
      </c>
      <c r="L11" s="582">
        <v>0</v>
      </c>
      <c r="M11" s="582">
        <v>0</v>
      </c>
      <c r="N11" s="582">
        <v>0</v>
      </c>
      <c r="O11" s="842">
        <v>0</v>
      </c>
      <c r="P11" s="844">
        <v>0</v>
      </c>
      <c r="Q11" s="844">
        <v>0</v>
      </c>
      <c r="R11" s="844">
        <v>0</v>
      </c>
      <c r="S11" s="844">
        <v>0</v>
      </c>
      <c r="T11" s="844">
        <v>0</v>
      </c>
      <c r="U11" s="844">
        <v>0</v>
      </c>
      <c r="V11" s="844">
        <v>0</v>
      </c>
      <c r="W11" s="844">
        <v>0</v>
      </c>
      <c r="X11" s="844">
        <v>0</v>
      </c>
      <c r="Y11" s="844">
        <v>0</v>
      </c>
    </row>
    <row r="12" spans="1:25" s="470" customFormat="1" ht="19.5">
      <c r="A12" s="762"/>
      <c r="B12" s="715"/>
      <c r="C12" s="715"/>
      <c r="D12" s="715"/>
      <c r="E12" s="715"/>
      <c r="F12" s="715"/>
      <c r="G12" s="789"/>
      <c r="H12" s="789"/>
      <c r="I12" s="789"/>
      <c r="J12" s="923"/>
      <c r="K12" s="973"/>
      <c r="L12" s="923"/>
      <c r="M12" s="790"/>
      <c r="N12" s="973">
        <f t="shared" ref="N12:N43" si="0">L12+K12</f>
        <v>0</v>
      </c>
      <c r="O12" s="973">
        <f t="shared" ref="O12:O43" si="1">J12-N12</f>
        <v>0</v>
      </c>
      <c r="P12" s="844"/>
      <c r="Q12" s="844"/>
      <c r="R12" s="844"/>
      <c r="S12" s="844"/>
      <c r="T12" s="844"/>
      <c r="U12" s="844"/>
      <c r="V12" s="844"/>
      <c r="W12" s="844"/>
      <c r="X12" s="844"/>
      <c r="Y12" s="844"/>
    </row>
    <row r="13" spans="1:25" s="935" customFormat="1" ht="19.5">
      <c r="A13" s="762"/>
      <c r="B13" s="715"/>
      <c r="C13" s="715"/>
      <c r="D13" s="715"/>
      <c r="E13" s="715"/>
      <c r="F13" s="715"/>
      <c r="G13" s="789"/>
      <c r="H13" s="789"/>
      <c r="I13" s="789"/>
      <c r="J13" s="923"/>
      <c r="K13" s="973"/>
      <c r="L13" s="923"/>
      <c r="M13" s="790"/>
      <c r="N13" s="973">
        <f t="shared" si="0"/>
        <v>0</v>
      </c>
      <c r="O13" s="973">
        <f t="shared" si="1"/>
        <v>0</v>
      </c>
      <c r="P13" s="844"/>
      <c r="Q13" s="844"/>
      <c r="R13" s="844"/>
      <c r="S13" s="844"/>
      <c r="T13" s="844"/>
      <c r="U13" s="844"/>
      <c r="V13" s="844"/>
      <c r="W13" s="844"/>
      <c r="X13" s="844"/>
      <c r="Y13" s="844"/>
    </row>
    <row r="14" spans="1:25" s="470" customFormat="1" ht="19.5">
      <c r="A14" s="762"/>
      <c r="B14" s="715"/>
      <c r="C14" s="715"/>
      <c r="D14" s="715"/>
      <c r="E14" s="715"/>
      <c r="F14" s="715"/>
      <c r="G14" s="789"/>
      <c r="H14" s="789"/>
      <c r="I14" s="789"/>
      <c r="J14" s="942"/>
      <c r="K14" s="973"/>
      <c r="L14" s="923"/>
      <c r="M14" s="790"/>
      <c r="N14" s="973">
        <f t="shared" si="0"/>
        <v>0</v>
      </c>
      <c r="O14" s="974">
        <f t="shared" si="1"/>
        <v>0</v>
      </c>
      <c r="P14" s="844"/>
      <c r="Q14" s="844"/>
      <c r="R14" s="844"/>
      <c r="S14" s="844"/>
      <c r="T14" s="844"/>
      <c r="U14" s="844"/>
      <c r="V14" s="844"/>
      <c r="W14" s="844"/>
      <c r="X14" s="844"/>
      <c r="Y14" s="844"/>
    </row>
    <row r="15" spans="1:25" s="470" customFormat="1" ht="19.5">
      <c r="A15" s="762"/>
      <c r="B15" s="715"/>
      <c r="C15" s="715"/>
      <c r="D15" s="715"/>
      <c r="E15" s="715"/>
      <c r="F15" s="715"/>
      <c r="G15" s="789"/>
      <c r="H15" s="789"/>
      <c r="I15" s="789"/>
      <c r="J15" s="923"/>
      <c r="K15" s="973"/>
      <c r="L15" s="923"/>
      <c r="M15" s="790"/>
      <c r="N15" s="973">
        <f t="shared" si="0"/>
        <v>0</v>
      </c>
      <c r="O15" s="973">
        <f t="shared" si="1"/>
        <v>0</v>
      </c>
      <c r="P15" s="844"/>
      <c r="Q15" s="844"/>
      <c r="R15" s="844"/>
      <c r="S15" s="844"/>
      <c r="T15" s="844"/>
      <c r="U15" s="844"/>
      <c r="V15" s="844"/>
      <c r="W15" s="844"/>
      <c r="X15" s="844"/>
      <c r="Y15" s="844"/>
    </row>
    <row r="16" spans="1:25" s="470" customFormat="1" ht="19.5">
      <c r="A16" s="762"/>
      <c r="B16" s="715"/>
      <c r="C16" s="715"/>
      <c r="D16" s="715"/>
      <c r="E16" s="715"/>
      <c r="F16" s="715"/>
      <c r="G16" s="789"/>
      <c r="H16" s="789"/>
      <c r="I16" s="789"/>
      <c r="J16" s="923"/>
      <c r="K16" s="973"/>
      <c r="L16" s="923"/>
      <c r="M16" s="790"/>
      <c r="N16" s="973">
        <f t="shared" si="0"/>
        <v>0</v>
      </c>
      <c r="O16" s="973">
        <f t="shared" si="1"/>
        <v>0</v>
      </c>
      <c r="P16" s="844"/>
      <c r="Q16" s="844"/>
      <c r="R16" s="844"/>
      <c r="S16" s="844"/>
      <c r="T16" s="844"/>
      <c r="U16" s="844"/>
      <c r="V16" s="844"/>
      <c r="W16" s="844"/>
      <c r="X16" s="844"/>
      <c r="Y16" s="844"/>
    </row>
    <row r="17" spans="1:25" s="470" customFormat="1" ht="19.5">
      <c r="A17" s="762"/>
      <c r="B17" s="715"/>
      <c r="C17" s="715"/>
      <c r="D17" s="715"/>
      <c r="E17" s="715"/>
      <c r="F17" s="715"/>
      <c r="G17" s="789"/>
      <c r="H17" s="789"/>
      <c r="I17" s="789"/>
      <c r="J17" s="923"/>
      <c r="K17" s="973"/>
      <c r="L17" s="923"/>
      <c r="M17" s="790"/>
      <c r="N17" s="973">
        <f t="shared" si="0"/>
        <v>0</v>
      </c>
      <c r="O17" s="973">
        <f t="shared" si="1"/>
        <v>0</v>
      </c>
      <c r="P17" s="844"/>
      <c r="Q17" s="844"/>
      <c r="R17" s="844"/>
      <c r="S17" s="844"/>
      <c r="T17" s="844"/>
      <c r="U17" s="844"/>
      <c r="V17" s="844"/>
      <c r="W17" s="844"/>
      <c r="X17" s="844"/>
      <c r="Y17" s="844"/>
    </row>
    <row r="18" spans="1:25" s="470" customFormat="1" ht="19.5">
      <c r="A18" s="762"/>
      <c r="B18" s="715"/>
      <c r="C18" s="715"/>
      <c r="D18" s="715"/>
      <c r="E18" s="715"/>
      <c r="F18" s="715"/>
      <c r="G18" s="789"/>
      <c r="H18" s="789"/>
      <c r="I18" s="789"/>
      <c r="J18" s="923"/>
      <c r="K18" s="973"/>
      <c r="L18" s="923"/>
      <c r="M18" s="790"/>
      <c r="N18" s="973">
        <f t="shared" si="0"/>
        <v>0</v>
      </c>
      <c r="O18" s="973">
        <f t="shared" si="1"/>
        <v>0</v>
      </c>
      <c r="P18" s="844"/>
      <c r="Q18" s="844"/>
      <c r="R18" s="844"/>
      <c r="S18" s="844"/>
      <c r="T18" s="844"/>
      <c r="U18" s="844"/>
      <c r="V18" s="844"/>
      <c r="W18" s="844"/>
      <c r="X18" s="844"/>
      <c r="Y18" s="844"/>
    </row>
    <row r="19" spans="1:25" s="470" customFormat="1" ht="19.5">
      <c r="A19" s="762"/>
      <c r="B19" s="715"/>
      <c r="C19" s="715"/>
      <c r="D19" s="715"/>
      <c r="E19" s="715"/>
      <c r="F19" s="715"/>
      <c r="G19" s="789"/>
      <c r="H19" s="789"/>
      <c r="I19" s="789"/>
      <c r="J19" s="923"/>
      <c r="K19" s="973"/>
      <c r="L19" s="923"/>
      <c r="M19" s="790"/>
      <c r="N19" s="973">
        <f t="shared" si="0"/>
        <v>0</v>
      </c>
      <c r="O19" s="973">
        <f t="shared" si="1"/>
        <v>0</v>
      </c>
      <c r="P19" s="844"/>
      <c r="Q19" s="844"/>
      <c r="R19" s="844"/>
      <c r="S19" s="844"/>
      <c r="T19" s="844"/>
      <c r="U19" s="844"/>
      <c r="V19" s="844"/>
      <c r="W19" s="844"/>
      <c r="X19" s="844"/>
      <c r="Y19" s="844"/>
    </row>
    <row r="20" spans="1:25" s="470" customFormat="1" ht="19.5">
      <c r="A20" s="762"/>
      <c r="B20" s="715"/>
      <c r="C20" s="715"/>
      <c r="D20" s="715"/>
      <c r="E20" s="715"/>
      <c r="F20" s="715"/>
      <c r="G20" s="789"/>
      <c r="H20" s="789"/>
      <c r="I20" s="789"/>
      <c r="J20" s="923"/>
      <c r="K20" s="973"/>
      <c r="L20" s="923"/>
      <c r="M20" s="790"/>
      <c r="N20" s="973">
        <f t="shared" si="0"/>
        <v>0</v>
      </c>
      <c r="O20" s="973">
        <f t="shared" si="1"/>
        <v>0</v>
      </c>
      <c r="P20" s="844"/>
      <c r="Q20" s="844"/>
      <c r="R20" s="844"/>
      <c r="S20" s="844"/>
      <c r="T20" s="844"/>
      <c r="U20" s="844"/>
      <c r="V20" s="844"/>
      <c r="W20" s="844"/>
      <c r="X20" s="844"/>
      <c r="Y20" s="844"/>
    </row>
    <row r="21" spans="1:25" s="470" customFormat="1" ht="19.5">
      <c r="A21" s="762"/>
      <c r="B21" s="715"/>
      <c r="C21" s="715"/>
      <c r="D21" s="715"/>
      <c r="E21" s="715"/>
      <c r="F21" s="715"/>
      <c r="G21" s="789"/>
      <c r="H21" s="789"/>
      <c r="I21" s="789"/>
      <c r="J21" s="923"/>
      <c r="K21" s="973"/>
      <c r="L21" s="923"/>
      <c r="M21" s="790"/>
      <c r="N21" s="973">
        <f t="shared" si="0"/>
        <v>0</v>
      </c>
      <c r="O21" s="973">
        <f t="shared" si="1"/>
        <v>0</v>
      </c>
      <c r="P21" s="844"/>
      <c r="Q21" s="844"/>
      <c r="R21" s="844"/>
      <c r="S21" s="844"/>
      <c r="T21" s="844"/>
      <c r="U21" s="844"/>
      <c r="V21" s="844"/>
      <c r="W21" s="844"/>
      <c r="X21" s="844"/>
      <c r="Y21" s="844"/>
    </row>
    <row r="22" spans="1:25" s="470" customFormat="1" ht="19.5">
      <c r="A22" s="762"/>
      <c r="B22" s="715"/>
      <c r="C22" s="715"/>
      <c r="D22" s="715"/>
      <c r="E22" s="715"/>
      <c r="F22" s="715"/>
      <c r="G22" s="789"/>
      <c r="H22" s="789"/>
      <c r="I22" s="789"/>
      <c r="J22" s="923"/>
      <c r="K22" s="973"/>
      <c r="L22" s="923"/>
      <c r="M22" s="790"/>
      <c r="N22" s="973">
        <f t="shared" si="0"/>
        <v>0</v>
      </c>
      <c r="O22" s="973">
        <f t="shared" si="1"/>
        <v>0</v>
      </c>
      <c r="P22" s="844"/>
      <c r="Q22" s="844"/>
      <c r="R22" s="844"/>
      <c r="S22" s="844"/>
      <c r="T22" s="844"/>
      <c r="U22" s="844"/>
      <c r="V22" s="844"/>
      <c r="W22" s="844"/>
      <c r="X22" s="844"/>
      <c r="Y22" s="844"/>
    </row>
    <row r="23" spans="1:25" s="470" customFormat="1" ht="19.5">
      <c r="A23" s="762"/>
      <c r="B23" s="715"/>
      <c r="C23" s="715"/>
      <c r="D23" s="715"/>
      <c r="E23" s="715"/>
      <c r="F23" s="715"/>
      <c r="G23" s="789"/>
      <c r="H23" s="789"/>
      <c r="I23" s="789"/>
      <c r="J23" s="923"/>
      <c r="K23" s="973"/>
      <c r="L23" s="923"/>
      <c r="M23" s="790"/>
      <c r="N23" s="973">
        <f t="shared" si="0"/>
        <v>0</v>
      </c>
      <c r="O23" s="973">
        <f t="shared" si="1"/>
        <v>0</v>
      </c>
      <c r="P23" s="844"/>
      <c r="Q23" s="844"/>
      <c r="R23" s="844"/>
      <c r="S23" s="844"/>
      <c r="T23" s="844"/>
      <c r="U23" s="844"/>
      <c r="V23" s="844"/>
      <c r="W23" s="844"/>
      <c r="X23" s="844"/>
      <c r="Y23" s="844"/>
    </row>
    <row r="24" spans="1:25" s="470" customFormat="1" ht="19.5">
      <c r="A24" s="762"/>
      <c r="B24" s="715"/>
      <c r="C24" s="715"/>
      <c r="D24" s="715"/>
      <c r="E24" s="715"/>
      <c r="F24" s="715"/>
      <c r="G24" s="789"/>
      <c r="H24" s="789"/>
      <c r="I24" s="789"/>
      <c r="J24" s="923"/>
      <c r="K24" s="973"/>
      <c r="L24" s="923"/>
      <c r="M24" s="790"/>
      <c r="N24" s="973">
        <f t="shared" si="0"/>
        <v>0</v>
      </c>
      <c r="O24" s="973">
        <f t="shared" si="1"/>
        <v>0</v>
      </c>
      <c r="P24" s="844"/>
      <c r="Q24" s="844"/>
      <c r="R24" s="844"/>
      <c r="S24" s="844"/>
      <c r="T24" s="844"/>
      <c r="U24" s="844"/>
      <c r="V24" s="844"/>
      <c r="W24" s="844"/>
      <c r="X24" s="844"/>
      <c r="Y24" s="844"/>
    </row>
    <row r="25" spans="1:25" s="470" customFormat="1" ht="19.5">
      <c r="A25" s="762"/>
      <c r="B25" s="715"/>
      <c r="C25" s="715"/>
      <c r="D25" s="715"/>
      <c r="E25" s="715"/>
      <c r="F25" s="715"/>
      <c r="G25" s="789"/>
      <c r="H25" s="789"/>
      <c r="I25" s="789"/>
      <c r="J25" s="923"/>
      <c r="K25" s="973"/>
      <c r="L25" s="923"/>
      <c r="M25" s="790"/>
      <c r="N25" s="973">
        <f t="shared" si="0"/>
        <v>0</v>
      </c>
      <c r="O25" s="973">
        <f t="shared" si="1"/>
        <v>0</v>
      </c>
      <c r="P25" s="844"/>
      <c r="Q25" s="844"/>
      <c r="R25" s="844"/>
      <c r="S25" s="844"/>
      <c r="T25" s="844"/>
      <c r="U25" s="844"/>
      <c r="V25" s="844"/>
      <c r="W25" s="844"/>
      <c r="X25" s="844"/>
      <c r="Y25" s="844"/>
    </row>
    <row r="26" spans="1:25" s="470" customFormat="1" ht="19.5">
      <c r="A26" s="762"/>
      <c r="B26" s="715"/>
      <c r="C26" s="715"/>
      <c r="D26" s="715"/>
      <c r="E26" s="715"/>
      <c r="F26" s="715"/>
      <c r="G26" s="789"/>
      <c r="H26" s="789"/>
      <c r="I26" s="789"/>
      <c r="J26" s="923"/>
      <c r="K26" s="973"/>
      <c r="L26" s="923"/>
      <c r="M26" s="790"/>
      <c r="N26" s="973">
        <f t="shared" si="0"/>
        <v>0</v>
      </c>
      <c r="O26" s="973">
        <f t="shared" si="1"/>
        <v>0</v>
      </c>
      <c r="P26" s="844"/>
      <c r="Q26" s="844"/>
      <c r="R26" s="844"/>
      <c r="S26" s="844"/>
      <c r="T26" s="844"/>
      <c r="U26" s="844"/>
      <c r="V26" s="844"/>
      <c r="W26" s="844"/>
      <c r="X26" s="844"/>
      <c r="Y26" s="844"/>
    </row>
    <row r="27" spans="1:25" s="470" customFormat="1" ht="19.5">
      <c r="A27" s="762"/>
      <c r="B27" s="715"/>
      <c r="C27" s="715"/>
      <c r="D27" s="715"/>
      <c r="E27" s="715"/>
      <c r="F27" s="715"/>
      <c r="G27" s="789"/>
      <c r="H27" s="789"/>
      <c r="I27" s="789"/>
      <c r="J27" s="923"/>
      <c r="K27" s="973"/>
      <c r="L27" s="923"/>
      <c r="M27" s="790"/>
      <c r="N27" s="973">
        <f t="shared" si="0"/>
        <v>0</v>
      </c>
      <c r="O27" s="973">
        <f t="shared" si="1"/>
        <v>0</v>
      </c>
      <c r="P27" s="844"/>
      <c r="Q27" s="844"/>
      <c r="R27" s="844"/>
      <c r="S27" s="844"/>
      <c r="T27" s="844"/>
      <c r="U27" s="844"/>
      <c r="V27" s="844"/>
      <c r="W27" s="844"/>
      <c r="X27" s="844"/>
      <c r="Y27" s="844"/>
    </row>
    <row r="28" spans="1:25" s="470" customFormat="1" ht="19.5">
      <c r="A28" s="762"/>
      <c r="B28" s="715"/>
      <c r="C28" s="715"/>
      <c r="D28" s="715"/>
      <c r="E28" s="715"/>
      <c r="F28" s="715"/>
      <c r="G28" s="789"/>
      <c r="H28" s="789"/>
      <c r="I28" s="789"/>
      <c r="J28" s="923"/>
      <c r="K28" s="973"/>
      <c r="L28" s="923"/>
      <c r="M28" s="790"/>
      <c r="N28" s="973">
        <f t="shared" si="0"/>
        <v>0</v>
      </c>
      <c r="O28" s="973">
        <f t="shared" si="1"/>
        <v>0</v>
      </c>
      <c r="P28" s="844"/>
      <c r="Q28" s="844"/>
      <c r="R28" s="844"/>
      <c r="S28" s="844"/>
      <c r="T28" s="844"/>
      <c r="U28" s="844"/>
      <c r="V28" s="844"/>
      <c r="W28" s="844"/>
      <c r="X28" s="844"/>
      <c r="Y28" s="844"/>
    </row>
    <row r="29" spans="1:25" s="470" customFormat="1" ht="19.5">
      <c r="A29" s="762"/>
      <c r="B29" s="715"/>
      <c r="C29" s="715"/>
      <c r="D29" s="715"/>
      <c r="E29" s="715"/>
      <c r="F29" s="715"/>
      <c r="G29" s="789"/>
      <c r="H29" s="789"/>
      <c r="I29" s="789"/>
      <c r="J29" s="923"/>
      <c r="K29" s="973"/>
      <c r="L29" s="923"/>
      <c r="M29" s="790"/>
      <c r="N29" s="973">
        <f t="shared" si="0"/>
        <v>0</v>
      </c>
      <c r="O29" s="973">
        <f t="shared" si="1"/>
        <v>0</v>
      </c>
      <c r="P29" s="844"/>
      <c r="Q29" s="844"/>
      <c r="R29" s="844"/>
      <c r="S29" s="844"/>
      <c r="T29" s="844"/>
      <c r="U29" s="844"/>
      <c r="V29" s="844"/>
      <c r="W29" s="844"/>
      <c r="X29" s="844"/>
      <c r="Y29" s="844"/>
    </row>
    <row r="30" spans="1:25" s="470" customFormat="1" ht="19.5">
      <c r="A30" s="762"/>
      <c r="B30" s="715"/>
      <c r="C30" s="715"/>
      <c r="D30" s="715"/>
      <c r="E30" s="715"/>
      <c r="F30" s="715"/>
      <c r="G30" s="789"/>
      <c r="H30" s="789"/>
      <c r="I30" s="789"/>
      <c r="J30" s="923"/>
      <c r="K30" s="973"/>
      <c r="L30" s="923"/>
      <c r="M30" s="790"/>
      <c r="N30" s="973">
        <f t="shared" si="0"/>
        <v>0</v>
      </c>
      <c r="O30" s="973">
        <f t="shared" si="1"/>
        <v>0</v>
      </c>
      <c r="P30" s="844"/>
      <c r="Q30" s="844"/>
      <c r="R30" s="844"/>
      <c r="S30" s="844"/>
      <c r="T30" s="844"/>
      <c r="U30" s="844"/>
      <c r="V30" s="844"/>
      <c r="W30" s="844"/>
      <c r="X30" s="844"/>
      <c r="Y30" s="844"/>
    </row>
    <row r="31" spans="1:25" s="470" customFormat="1" ht="19.5">
      <c r="A31" s="762"/>
      <c r="B31" s="715"/>
      <c r="C31" s="715"/>
      <c r="D31" s="715"/>
      <c r="E31" s="715"/>
      <c r="F31" s="715"/>
      <c r="G31" s="789"/>
      <c r="H31" s="789"/>
      <c r="I31" s="789"/>
      <c r="J31" s="923"/>
      <c r="K31" s="973"/>
      <c r="L31" s="923"/>
      <c r="M31" s="790"/>
      <c r="N31" s="973">
        <f t="shared" si="0"/>
        <v>0</v>
      </c>
      <c r="O31" s="973">
        <f t="shared" si="1"/>
        <v>0</v>
      </c>
      <c r="P31" s="844"/>
      <c r="Q31" s="844"/>
      <c r="R31" s="844"/>
      <c r="S31" s="844"/>
      <c r="T31" s="844"/>
      <c r="U31" s="844"/>
      <c r="V31" s="844"/>
      <c r="W31" s="844"/>
      <c r="X31" s="844"/>
      <c r="Y31" s="844"/>
    </row>
    <row r="32" spans="1:25" s="470" customFormat="1" ht="19.5">
      <c r="A32" s="762"/>
      <c r="B32" s="715"/>
      <c r="C32" s="715"/>
      <c r="D32" s="715"/>
      <c r="E32" s="715"/>
      <c r="F32" s="715"/>
      <c r="G32" s="789"/>
      <c r="H32" s="789"/>
      <c r="I32" s="789"/>
      <c r="J32" s="923"/>
      <c r="K32" s="973"/>
      <c r="L32" s="923"/>
      <c r="M32" s="790"/>
      <c r="N32" s="973">
        <f t="shared" si="0"/>
        <v>0</v>
      </c>
      <c r="O32" s="973">
        <f t="shared" si="1"/>
        <v>0</v>
      </c>
      <c r="P32" s="844"/>
      <c r="Q32" s="844"/>
      <c r="R32" s="844"/>
      <c r="S32" s="844"/>
      <c r="T32" s="844"/>
      <c r="U32" s="844"/>
      <c r="V32" s="844"/>
      <c r="W32" s="844"/>
      <c r="X32" s="844"/>
      <c r="Y32" s="844"/>
    </row>
    <row r="33" spans="1:25" s="470" customFormat="1" ht="19.5">
      <c r="A33" s="762"/>
      <c r="B33" s="715"/>
      <c r="C33" s="715"/>
      <c r="D33" s="715"/>
      <c r="E33" s="715"/>
      <c r="F33" s="715"/>
      <c r="G33" s="789"/>
      <c r="H33" s="789"/>
      <c r="I33" s="789"/>
      <c r="J33" s="923"/>
      <c r="K33" s="973"/>
      <c r="L33" s="923"/>
      <c r="M33" s="790"/>
      <c r="N33" s="973">
        <f t="shared" si="0"/>
        <v>0</v>
      </c>
      <c r="O33" s="973">
        <f t="shared" si="1"/>
        <v>0</v>
      </c>
      <c r="P33" s="844"/>
      <c r="Q33" s="844"/>
      <c r="R33" s="844"/>
      <c r="S33" s="844"/>
      <c r="T33" s="844"/>
      <c r="U33" s="844"/>
      <c r="V33" s="844"/>
      <c r="W33" s="844"/>
      <c r="X33" s="844"/>
      <c r="Y33" s="844"/>
    </row>
    <row r="34" spans="1:25" s="470" customFormat="1" ht="19.5">
      <c r="A34" s="762"/>
      <c r="B34" s="715"/>
      <c r="C34" s="715"/>
      <c r="D34" s="715"/>
      <c r="E34" s="715"/>
      <c r="F34" s="715"/>
      <c r="G34" s="789"/>
      <c r="H34" s="789"/>
      <c r="I34" s="789"/>
      <c r="J34" s="923"/>
      <c r="K34" s="973"/>
      <c r="L34" s="923"/>
      <c r="M34" s="790"/>
      <c r="N34" s="973">
        <f t="shared" si="0"/>
        <v>0</v>
      </c>
      <c r="O34" s="973">
        <f t="shared" si="1"/>
        <v>0</v>
      </c>
      <c r="P34" s="844"/>
      <c r="Q34" s="844"/>
      <c r="R34" s="844"/>
      <c r="S34" s="844"/>
      <c r="T34" s="844"/>
      <c r="U34" s="844"/>
      <c r="V34" s="844"/>
      <c r="W34" s="844"/>
      <c r="X34" s="844"/>
      <c r="Y34" s="844"/>
    </row>
    <row r="35" spans="1:25" s="470" customFormat="1" ht="19.5">
      <c r="A35" s="762"/>
      <c r="B35" s="715"/>
      <c r="C35" s="715"/>
      <c r="D35" s="715"/>
      <c r="E35" s="715"/>
      <c r="F35" s="715"/>
      <c r="G35" s="789"/>
      <c r="H35" s="789"/>
      <c r="I35" s="789"/>
      <c r="J35" s="923"/>
      <c r="K35" s="973"/>
      <c r="L35" s="923"/>
      <c r="M35" s="790"/>
      <c r="N35" s="973">
        <f t="shared" si="0"/>
        <v>0</v>
      </c>
      <c r="O35" s="973">
        <f t="shared" si="1"/>
        <v>0</v>
      </c>
      <c r="P35" s="844"/>
      <c r="Q35" s="844"/>
      <c r="R35" s="844"/>
      <c r="S35" s="844"/>
      <c r="T35" s="844"/>
      <c r="U35" s="844"/>
      <c r="V35" s="844"/>
      <c r="W35" s="844"/>
      <c r="X35" s="844"/>
      <c r="Y35" s="844"/>
    </row>
    <row r="36" spans="1:25" s="470" customFormat="1" ht="19.5">
      <c r="A36" s="762"/>
      <c r="B36" s="715"/>
      <c r="C36" s="715"/>
      <c r="D36" s="715"/>
      <c r="E36" s="715"/>
      <c r="F36" s="715"/>
      <c r="G36" s="789"/>
      <c r="H36" s="789"/>
      <c r="I36" s="789"/>
      <c r="J36" s="923"/>
      <c r="K36" s="973"/>
      <c r="L36" s="923"/>
      <c r="M36" s="790"/>
      <c r="N36" s="973">
        <f t="shared" si="0"/>
        <v>0</v>
      </c>
      <c r="O36" s="973">
        <f t="shared" si="1"/>
        <v>0</v>
      </c>
      <c r="P36" s="844"/>
      <c r="Q36" s="844"/>
      <c r="R36" s="844"/>
      <c r="S36" s="844"/>
      <c r="T36" s="844"/>
      <c r="U36" s="844"/>
      <c r="V36" s="844"/>
      <c r="W36" s="844"/>
      <c r="X36" s="844"/>
      <c r="Y36" s="844"/>
    </row>
    <row r="37" spans="1:25" s="470" customFormat="1" ht="19.5">
      <c r="A37" s="762"/>
      <c r="B37" s="715"/>
      <c r="C37" s="715"/>
      <c r="D37" s="715"/>
      <c r="E37" s="715"/>
      <c r="F37" s="715"/>
      <c r="G37" s="789"/>
      <c r="H37" s="789"/>
      <c r="I37" s="789"/>
      <c r="J37" s="923"/>
      <c r="K37" s="973"/>
      <c r="L37" s="923"/>
      <c r="M37" s="790"/>
      <c r="N37" s="973">
        <f t="shared" si="0"/>
        <v>0</v>
      </c>
      <c r="O37" s="973">
        <f t="shared" si="1"/>
        <v>0</v>
      </c>
      <c r="P37" s="844"/>
      <c r="Q37" s="844"/>
      <c r="R37" s="844"/>
      <c r="S37" s="844"/>
      <c r="T37" s="844"/>
      <c r="U37" s="844"/>
      <c r="V37" s="844"/>
      <c r="W37" s="844"/>
      <c r="X37" s="844"/>
      <c r="Y37" s="844"/>
    </row>
    <row r="38" spans="1:25" s="470" customFormat="1" ht="19.5">
      <c r="A38" s="762"/>
      <c r="B38" s="715"/>
      <c r="C38" s="715"/>
      <c r="D38" s="715"/>
      <c r="E38" s="715"/>
      <c r="F38" s="715"/>
      <c r="G38" s="789"/>
      <c r="H38" s="789"/>
      <c r="I38" s="789"/>
      <c r="J38" s="923"/>
      <c r="K38" s="973"/>
      <c r="L38" s="923"/>
      <c r="M38" s="790"/>
      <c r="N38" s="973">
        <f t="shared" si="0"/>
        <v>0</v>
      </c>
      <c r="O38" s="973">
        <f t="shared" si="1"/>
        <v>0</v>
      </c>
      <c r="P38" s="844"/>
      <c r="Q38" s="844"/>
      <c r="R38" s="844"/>
      <c r="S38" s="844"/>
      <c r="T38" s="844"/>
      <c r="U38" s="844"/>
      <c r="V38" s="844"/>
      <c r="W38" s="844"/>
      <c r="X38" s="844"/>
      <c r="Y38" s="844"/>
    </row>
    <row r="39" spans="1:25" s="470" customFormat="1" ht="19.5">
      <c r="A39" s="762"/>
      <c r="B39" s="715"/>
      <c r="C39" s="715"/>
      <c r="D39" s="715"/>
      <c r="E39" s="715"/>
      <c r="F39" s="715"/>
      <c r="G39" s="789"/>
      <c r="H39" s="789"/>
      <c r="I39" s="789"/>
      <c r="J39" s="923"/>
      <c r="K39" s="973"/>
      <c r="L39" s="923"/>
      <c r="M39" s="790"/>
      <c r="N39" s="973">
        <f t="shared" si="0"/>
        <v>0</v>
      </c>
      <c r="O39" s="973">
        <f t="shared" si="1"/>
        <v>0</v>
      </c>
      <c r="P39" s="844"/>
      <c r="Q39" s="844"/>
      <c r="R39" s="844"/>
      <c r="S39" s="844"/>
      <c r="T39" s="844"/>
      <c r="U39" s="844"/>
      <c r="V39" s="844"/>
      <c r="W39" s="844"/>
      <c r="X39" s="844"/>
      <c r="Y39" s="844"/>
    </row>
    <row r="40" spans="1:25" s="470" customFormat="1" ht="19.5">
      <c r="A40" s="762"/>
      <c r="B40" s="715"/>
      <c r="C40" s="715"/>
      <c r="D40" s="715"/>
      <c r="E40" s="715"/>
      <c r="F40" s="715"/>
      <c r="G40" s="789"/>
      <c r="H40" s="789"/>
      <c r="I40" s="789"/>
      <c r="J40" s="923"/>
      <c r="K40" s="973"/>
      <c r="L40" s="923"/>
      <c r="M40" s="790"/>
      <c r="N40" s="973">
        <f t="shared" si="0"/>
        <v>0</v>
      </c>
      <c r="O40" s="973">
        <f t="shared" si="1"/>
        <v>0</v>
      </c>
      <c r="P40" s="844"/>
      <c r="Q40" s="844"/>
      <c r="R40" s="844"/>
      <c r="S40" s="844"/>
      <c r="T40" s="844"/>
      <c r="U40" s="844"/>
      <c r="V40" s="844"/>
      <c r="W40" s="844"/>
      <c r="X40" s="844"/>
      <c r="Y40" s="844"/>
    </row>
    <row r="41" spans="1:25" s="470" customFormat="1" ht="19.5">
      <c r="A41" s="762"/>
      <c r="B41" s="715"/>
      <c r="C41" s="715"/>
      <c r="D41" s="715"/>
      <c r="E41" s="715"/>
      <c r="F41" s="715"/>
      <c r="G41" s="789"/>
      <c r="H41" s="789"/>
      <c r="I41" s="789"/>
      <c r="J41" s="923"/>
      <c r="K41" s="973"/>
      <c r="L41" s="923"/>
      <c r="M41" s="790"/>
      <c r="N41" s="973">
        <f t="shared" si="0"/>
        <v>0</v>
      </c>
      <c r="O41" s="973">
        <f t="shared" si="1"/>
        <v>0</v>
      </c>
      <c r="P41" s="844"/>
      <c r="Q41" s="844"/>
      <c r="R41" s="844"/>
      <c r="S41" s="844"/>
      <c r="T41" s="844"/>
      <c r="U41" s="844"/>
      <c r="V41" s="844"/>
      <c r="W41" s="844"/>
      <c r="X41" s="844"/>
      <c r="Y41" s="844"/>
    </row>
    <row r="42" spans="1:25" s="470" customFormat="1" ht="19.5">
      <c r="A42" s="762"/>
      <c r="B42" s="715"/>
      <c r="C42" s="715"/>
      <c r="D42" s="715"/>
      <c r="E42" s="715"/>
      <c r="F42" s="715"/>
      <c r="G42" s="789"/>
      <c r="H42" s="789"/>
      <c r="I42" s="789"/>
      <c r="J42" s="923"/>
      <c r="K42" s="973"/>
      <c r="L42" s="923"/>
      <c r="M42" s="790"/>
      <c r="N42" s="973">
        <f t="shared" si="0"/>
        <v>0</v>
      </c>
      <c r="O42" s="973">
        <f t="shared" si="1"/>
        <v>0</v>
      </c>
      <c r="P42" s="844"/>
      <c r="Q42" s="844"/>
      <c r="R42" s="844"/>
      <c r="S42" s="844"/>
      <c r="T42" s="844"/>
      <c r="U42" s="844"/>
      <c r="V42" s="844"/>
      <c r="W42" s="844"/>
      <c r="X42" s="844"/>
      <c r="Y42" s="844"/>
    </row>
    <row r="43" spans="1:25" s="470" customFormat="1" ht="19.5">
      <c r="A43" s="762"/>
      <c r="B43" s="715"/>
      <c r="C43" s="715"/>
      <c r="D43" s="715"/>
      <c r="E43" s="715"/>
      <c r="F43" s="715"/>
      <c r="G43" s="789"/>
      <c r="H43" s="789"/>
      <c r="I43" s="789"/>
      <c r="J43" s="923"/>
      <c r="K43" s="973"/>
      <c r="L43" s="923"/>
      <c r="M43" s="790"/>
      <c r="N43" s="973">
        <f t="shared" si="0"/>
        <v>0</v>
      </c>
      <c r="O43" s="973">
        <f t="shared" si="1"/>
        <v>0</v>
      </c>
      <c r="P43" s="844"/>
      <c r="Q43" s="844"/>
      <c r="R43" s="844"/>
      <c r="S43" s="844"/>
      <c r="T43" s="844"/>
      <c r="U43" s="844"/>
      <c r="V43" s="844"/>
      <c r="W43" s="844"/>
      <c r="X43" s="844"/>
      <c r="Y43" s="844"/>
    </row>
    <row r="44" spans="1:25" s="470" customFormat="1" ht="19.5">
      <c r="A44" s="762"/>
      <c r="B44" s="715"/>
      <c r="C44" s="715"/>
      <c r="D44" s="715"/>
      <c r="E44" s="715"/>
      <c r="F44" s="715"/>
      <c r="G44" s="789"/>
      <c r="H44" s="789"/>
      <c r="I44" s="789"/>
      <c r="J44" s="923"/>
      <c r="K44" s="973"/>
      <c r="L44" s="923"/>
      <c r="M44" s="790"/>
      <c r="N44" s="973">
        <f t="shared" ref="N44:N75" si="2">L44+K44</f>
        <v>0</v>
      </c>
      <c r="O44" s="973">
        <f t="shared" ref="O44:O75" si="3">J44-N44</f>
        <v>0</v>
      </c>
      <c r="P44" s="844"/>
      <c r="Q44" s="844"/>
      <c r="R44" s="844"/>
      <c r="S44" s="844"/>
      <c r="T44" s="844"/>
      <c r="U44" s="844"/>
      <c r="V44" s="844"/>
      <c r="W44" s="844"/>
      <c r="X44" s="844"/>
      <c r="Y44" s="844"/>
    </row>
    <row r="45" spans="1:25" s="470" customFormat="1" ht="19.5">
      <c r="A45" s="762"/>
      <c r="B45" s="715"/>
      <c r="C45" s="715"/>
      <c r="D45" s="715"/>
      <c r="E45" s="715"/>
      <c r="F45" s="715"/>
      <c r="G45" s="789"/>
      <c r="H45" s="789"/>
      <c r="I45" s="789"/>
      <c r="J45" s="923"/>
      <c r="K45" s="973"/>
      <c r="L45" s="923"/>
      <c r="M45" s="790"/>
      <c r="N45" s="973">
        <f t="shared" si="2"/>
        <v>0</v>
      </c>
      <c r="O45" s="973">
        <f t="shared" si="3"/>
        <v>0</v>
      </c>
      <c r="P45" s="844"/>
      <c r="Q45" s="844"/>
      <c r="R45" s="844"/>
      <c r="S45" s="844"/>
      <c r="T45" s="844"/>
      <c r="U45" s="844"/>
      <c r="V45" s="844"/>
      <c r="W45" s="844"/>
      <c r="X45" s="844"/>
      <c r="Y45" s="844"/>
    </row>
    <row r="46" spans="1:25" s="470" customFormat="1" ht="19.5">
      <c r="A46" s="762"/>
      <c r="B46" s="715"/>
      <c r="C46" s="715"/>
      <c r="D46" s="715"/>
      <c r="E46" s="715"/>
      <c r="F46" s="715"/>
      <c r="G46" s="789"/>
      <c r="H46" s="789"/>
      <c r="I46" s="789"/>
      <c r="J46" s="923"/>
      <c r="K46" s="973"/>
      <c r="L46" s="923"/>
      <c r="M46" s="790"/>
      <c r="N46" s="973">
        <f t="shared" si="2"/>
        <v>0</v>
      </c>
      <c r="O46" s="973">
        <f t="shared" si="3"/>
        <v>0</v>
      </c>
      <c r="P46" s="844"/>
      <c r="Q46" s="844"/>
      <c r="R46" s="844"/>
      <c r="S46" s="844"/>
      <c r="T46" s="844"/>
      <c r="U46" s="844"/>
      <c r="V46" s="844"/>
      <c r="W46" s="844"/>
      <c r="X46" s="844"/>
      <c r="Y46" s="844"/>
    </row>
    <row r="47" spans="1:25" s="470" customFormat="1" ht="19.5">
      <c r="A47" s="762"/>
      <c r="B47" s="715"/>
      <c r="C47" s="715"/>
      <c r="D47" s="715"/>
      <c r="E47" s="715"/>
      <c r="F47" s="715"/>
      <c r="G47" s="789"/>
      <c r="H47" s="789"/>
      <c r="I47" s="789"/>
      <c r="J47" s="923"/>
      <c r="K47" s="973"/>
      <c r="L47" s="923"/>
      <c r="M47" s="790"/>
      <c r="N47" s="973">
        <f t="shared" si="2"/>
        <v>0</v>
      </c>
      <c r="O47" s="973">
        <f t="shared" si="3"/>
        <v>0</v>
      </c>
      <c r="P47" s="844"/>
      <c r="Q47" s="844"/>
      <c r="R47" s="844"/>
      <c r="S47" s="844"/>
      <c r="T47" s="844"/>
      <c r="U47" s="844"/>
      <c r="V47" s="844"/>
      <c r="W47" s="844"/>
      <c r="X47" s="844"/>
      <c r="Y47" s="844"/>
    </row>
    <row r="48" spans="1:25" s="470" customFormat="1" ht="19.5">
      <c r="A48" s="762"/>
      <c r="B48" s="715"/>
      <c r="C48" s="715"/>
      <c r="D48" s="715"/>
      <c r="E48" s="715"/>
      <c r="F48" s="715"/>
      <c r="G48" s="789"/>
      <c r="H48" s="789"/>
      <c r="I48" s="789"/>
      <c r="J48" s="923"/>
      <c r="K48" s="973"/>
      <c r="L48" s="923"/>
      <c r="M48" s="790"/>
      <c r="N48" s="973">
        <f t="shared" si="2"/>
        <v>0</v>
      </c>
      <c r="O48" s="973">
        <f t="shared" si="3"/>
        <v>0</v>
      </c>
      <c r="P48" s="844"/>
      <c r="Q48" s="844"/>
      <c r="R48" s="844"/>
      <c r="S48" s="844"/>
      <c r="T48" s="844"/>
      <c r="U48" s="844"/>
      <c r="V48" s="844"/>
      <c r="W48" s="844"/>
      <c r="X48" s="844"/>
      <c r="Y48" s="844"/>
    </row>
    <row r="49" spans="1:25" s="470" customFormat="1" ht="19.5">
      <c r="A49" s="762"/>
      <c r="B49" s="715"/>
      <c r="C49" s="715"/>
      <c r="D49" s="715"/>
      <c r="E49" s="715"/>
      <c r="F49" s="715"/>
      <c r="G49" s="789"/>
      <c r="H49" s="789"/>
      <c r="I49" s="789"/>
      <c r="J49" s="923"/>
      <c r="K49" s="973"/>
      <c r="L49" s="923"/>
      <c r="M49" s="790"/>
      <c r="N49" s="973">
        <f t="shared" si="2"/>
        <v>0</v>
      </c>
      <c r="O49" s="973">
        <f t="shared" si="3"/>
        <v>0</v>
      </c>
      <c r="P49" s="844"/>
      <c r="Q49" s="844"/>
      <c r="R49" s="844"/>
      <c r="S49" s="844"/>
      <c r="T49" s="844"/>
      <c r="U49" s="844"/>
      <c r="V49" s="844"/>
      <c r="W49" s="844"/>
      <c r="X49" s="844"/>
      <c r="Y49" s="844"/>
    </row>
    <row r="50" spans="1:25" s="470" customFormat="1" ht="19.5">
      <c r="A50" s="762"/>
      <c r="B50" s="715"/>
      <c r="C50" s="715"/>
      <c r="D50" s="715"/>
      <c r="E50" s="715"/>
      <c r="F50" s="715"/>
      <c r="G50" s="789"/>
      <c r="H50" s="789"/>
      <c r="I50" s="789"/>
      <c r="J50" s="923"/>
      <c r="K50" s="973"/>
      <c r="L50" s="923"/>
      <c r="M50" s="790"/>
      <c r="N50" s="973">
        <f t="shared" si="2"/>
        <v>0</v>
      </c>
      <c r="O50" s="973">
        <f t="shared" si="3"/>
        <v>0</v>
      </c>
      <c r="P50" s="844"/>
      <c r="Q50" s="844"/>
      <c r="R50" s="844"/>
      <c r="S50" s="844"/>
      <c r="T50" s="844"/>
      <c r="U50" s="844"/>
      <c r="V50" s="844"/>
      <c r="W50" s="844"/>
      <c r="X50" s="844"/>
      <c r="Y50" s="844"/>
    </row>
    <row r="51" spans="1:25" s="470" customFormat="1" ht="19.5">
      <c r="A51" s="762"/>
      <c r="B51" s="715"/>
      <c r="C51" s="715"/>
      <c r="D51" s="715"/>
      <c r="E51" s="715"/>
      <c r="F51" s="715"/>
      <c r="G51" s="789"/>
      <c r="H51" s="789"/>
      <c r="I51" s="789"/>
      <c r="J51" s="923"/>
      <c r="K51" s="973"/>
      <c r="L51" s="923"/>
      <c r="M51" s="790"/>
      <c r="N51" s="973">
        <f t="shared" si="2"/>
        <v>0</v>
      </c>
      <c r="O51" s="973">
        <f t="shared" si="3"/>
        <v>0</v>
      </c>
      <c r="P51" s="844"/>
      <c r="Q51" s="844"/>
      <c r="R51" s="844"/>
      <c r="S51" s="844"/>
      <c r="T51" s="844"/>
      <c r="U51" s="844"/>
      <c r="V51" s="844"/>
      <c r="W51" s="844"/>
      <c r="X51" s="844"/>
      <c r="Y51" s="844"/>
    </row>
    <row r="52" spans="1:25" s="470" customFormat="1" ht="19.5">
      <c r="A52" s="762"/>
      <c r="B52" s="715"/>
      <c r="C52" s="715"/>
      <c r="D52" s="715"/>
      <c r="E52" s="715"/>
      <c r="F52" s="715"/>
      <c r="G52" s="789"/>
      <c r="H52" s="789"/>
      <c r="I52" s="789"/>
      <c r="J52" s="923"/>
      <c r="K52" s="973"/>
      <c r="L52" s="923"/>
      <c r="M52" s="790"/>
      <c r="N52" s="973">
        <f t="shared" si="2"/>
        <v>0</v>
      </c>
      <c r="O52" s="973">
        <f t="shared" si="3"/>
        <v>0</v>
      </c>
      <c r="P52" s="844"/>
      <c r="Q52" s="844"/>
      <c r="R52" s="844"/>
      <c r="S52" s="844"/>
      <c r="T52" s="844"/>
      <c r="U52" s="844"/>
      <c r="V52" s="844"/>
      <c r="W52" s="844"/>
      <c r="X52" s="844"/>
      <c r="Y52" s="844"/>
    </row>
    <row r="53" spans="1:25" s="470" customFormat="1" ht="19.5">
      <c r="A53" s="762"/>
      <c r="B53" s="715"/>
      <c r="C53" s="715"/>
      <c r="D53" s="715"/>
      <c r="E53" s="715"/>
      <c r="F53" s="715"/>
      <c r="G53" s="789"/>
      <c r="H53" s="789"/>
      <c r="I53" s="789"/>
      <c r="J53" s="923"/>
      <c r="K53" s="973"/>
      <c r="L53" s="923"/>
      <c r="M53" s="790"/>
      <c r="N53" s="973">
        <f t="shared" si="2"/>
        <v>0</v>
      </c>
      <c r="O53" s="973">
        <f t="shared" si="3"/>
        <v>0</v>
      </c>
      <c r="P53" s="844"/>
      <c r="Q53" s="844"/>
      <c r="R53" s="844"/>
      <c r="S53" s="844"/>
      <c r="T53" s="844"/>
      <c r="U53" s="844"/>
      <c r="V53" s="844"/>
      <c r="W53" s="844"/>
      <c r="X53" s="844"/>
      <c r="Y53" s="844"/>
    </row>
    <row r="54" spans="1:25" s="470" customFormat="1" ht="19.5">
      <c r="A54" s="762"/>
      <c r="B54" s="715"/>
      <c r="C54" s="715"/>
      <c r="D54" s="715"/>
      <c r="E54" s="715"/>
      <c r="F54" s="715"/>
      <c r="G54" s="789"/>
      <c r="H54" s="789"/>
      <c r="I54" s="789"/>
      <c r="J54" s="923"/>
      <c r="K54" s="973"/>
      <c r="L54" s="923"/>
      <c r="M54" s="790"/>
      <c r="N54" s="973">
        <f t="shared" si="2"/>
        <v>0</v>
      </c>
      <c r="O54" s="973">
        <f t="shared" si="3"/>
        <v>0</v>
      </c>
      <c r="P54" s="844"/>
      <c r="Q54" s="844"/>
      <c r="R54" s="844"/>
      <c r="S54" s="844"/>
      <c r="T54" s="844"/>
      <c r="U54" s="844"/>
      <c r="V54" s="844"/>
      <c r="W54" s="844"/>
      <c r="X54" s="844"/>
      <c r="Y54" s="844"/>
    </row>
    <row r="55" spans="1:25" s="470" customFormat="1" ht="19.5">
      <c r="A55" s="762"/>
      <c r="B55" s="715"/>
      <c r="C55" s="715"/>
      <c r="D55" s="715"/>
      <c r="E55" s="715"/>
      <c r="F55" s="715"/>
      <c r="G55" s="789"/>
      <c r="H55" s="789"/>
      <c r="I55" s="789"/>
      <c r="J55" s="923"/>
      <c r="K55" s="973"/>
      <c r="L55" s="923"/>
      <c r="M55" s="790"/>
      <c r="N55" s="973">
        <f t="shared" si="2"/>
        <v>0</v>
      </c>
      <c r="O55" s="973">
        <f t="shared" si="3"/>
        <v>0</v>
      </c>
      <c r="P55" s="844"/>
      <c r="Q55" s="844"/>
      <c r="R55" s="844"/>
      <c r="S55" s="844"/>
      <c r="T55" s="844"/>
      <c r="U55" s="844"/>
      <c r="V55" s="844"/>
      <c r="W55" s="844"/>
      <c r="X55" s="844"/>
      <c r="Y55" s="844"/>
    </row>
    <row r="56" spans="1:25" s="470" customFormat="1" ht="19.5">
      <c r="A56" s="762"/>
      <c r="B56" s="715"/>
      <c r="C56" s="715"/>
      <c r="D56" s="715"/>
      <c r="E56" s="715"/>
      <c r="F56" s="715"/>
      <c r="G56" s="789"/>
      <c r="H56" s="789"/>
      <c r="I56" s="789"/>
      <c r="J56" s="923"/>
      <c r="K56" s="973"/>
      <c r="L56" s="923"/>
      <c r="M56" s="790"/>
      <c r="N56" s="973">
        <f t="shared" si="2"/>
        <v>0</v>
      </c>
      <c r="O56" s="973">
        <f t="shared" si="3"/>
        <v>0</v>
      </c>
      <c r="P56" s="844"/>
      <c r="Q56" s="844"/>
      <c r="R56" s="844"/>
      <c r="S56" s="844"/>
      <c r="T56" s="844"/>
      <c r="U56" s="844"/>
      <c r="V56" s="844"/>
      <c r="W56" s="844"/>
      <c r="X56" s="844"/>
      <c r="Y56" s="844"/>
    </row>
    <row r="57" spans="1:25" s="470" customFormat="1" ht="19.5">
      <c r="A57" s="762"/>
      <c r="B57" s="715"/>
      <c r="C57" s="715"/>
      <c r="D57" s="715"/>
      <c r="E57" s="715"/>
      <c r="F57" s="715"/>
      <c r="G57" s="789"/>
      <c r="H57" s="789"/>
      <c r="I57" s="789"/>
      <c r="J57" s="923"/>
      <c r="K57" s="973"/>
      <c r="L57" s="923"/>
      <c r="M57" s="790"/>
      <c r="N57" s="973">
        <f t="shared" si="2"/>
        <v>0</v>
      </c>
      <c r="O57" s="973">
        <f t="shared" si="3"/>
        <v>0</v>
      </c>
      <c r="P57" s="844"/>
      <c r="Q57" s="844"/>
      <c r="R57" s="844"/>
      <c r="S57" s="844"/>
      <c r="T57" s="844"/>
      <c r="U57" s="844"/>
      <c r="V57" s="844"/>
      <c r="W57" s="844"/>
      <c r="X57" s="844"/>
      <c r="Y57" s="844"/>
    </row>
    <row r="58" spans="1:25" s="470" customFormat="1" ht="19.5">
      <c r="A58" s="762"/>
      <c r="B58" s="715"/>
      <c r="C58" s="715"/>
      <c r="D58" s="715"/>
      <c r="E58" s="715"/>
      <c r="F58" s="715"/>
      <c r="G58" s="789"/>
      <c r="H58" s="789"/>
      <c r="I58" s="789"/>
      <c r="J58" s="923"/>
      <c r="K58" s="973"/>
      <c r="L58" s="923"/>
      <c r="M58" s="790"/>
      <c r="N58" s="973">
        <f t="shared" si="2"/>
        <v>0</v>
      </c>
      <c r="O58" s="973">
        <f t="shared" si="3"/>
        <v>0</v>
      </c>
      <c r="P58" s="844"/>
      <c r="Q58" s="844"/>
      <c r="R58" s="844"/>
      <c r="S58" s="844"/>
      <c r="T58" s="844"/>
      <c r="U58" s="844"/>
      <c r="V58" s="844"/>
      <c r="W58" s="844"/>
      <c r="X58" s="844"/>
      <c r="Y58" s="844"/>
    </row>
    <row r="59" spans="1:25" s="470" customFormat="1" ht="19.5">
      <c r="A59" s="762"/>
      <c r="B59" s="715"/>
      <c r="C59" s="715"/>
      <c r="D59" s="715"/>
      <c r="E59" s="715"/>
      <c r="F59" s="715"/>
      <c r="G59" s="789"/>
      <c r="H59" s="789"/>
      <c r="I59" s="789"/>
      <c r="J59" s="923"/>
      <c r="K59" s="973"/>
      <c r="L59" s="923"/>
      <c r="M59" s="790"/>
      <c r="N59" s="973">
        <f t="shared" si="2"/>
        <v>0</v>
      </c>
      <c r="O59" s="973">
        <f t="shared" si="3"/>
        <v>0</v>
      </c>
      <c r="P59" s="844"/>
      <c r="Q59" s="844"/>
      <c r="R59" s="844"/>
      <c r="S59" s="844"/>
      <c r="T59" s="844"/>
      <c r="U59" s="844"/>
      <c r="V59" s="844"/>
      <c r="W59" s="844"/>
      <c r="X59" s="844"/>
      <c r="Y59" s="844"/>
    </row>
    <row r="60" spans="1:25" s="470" customFormat="1" ht="19.5">
      <c r="A60" s="762"/>
      <c r="B60" s="715"/>
      <c r="C60" s="715"/>
      <c r="D60" s="715"/>
      <c r="E60" s="715"/>
      <c r="F60" s="715"/>
      <c r="G60" s="789"/>
      <c r="H60" s="789"/>
      <c r="I60" s="789"/>
      <c r="J60" s="923"/>
      <c r="K60" s="973"/>
      <c r="L60" s="923"/>
      <c r="M60" s="790"/>
      <c r="N60" s="973">
        <f t="shared" si="2"/>
        <v>0</v>
      </c>
      <c r="O60" s="973">
        <f t="shared" si="3"/>
        <v>0</v>
      </c>
      <c r="P60" s="844"/>
      <c r="Q60" s="844"/>
      <c r="R60" s="844"/>
      <c r="S60" s="844"/>
      <c r="T60" s="844"/>
      <c r="U60" s="844"/>
      <c r="V60" s="844"/>
      <c r="W60" s="844"/>
      <c r="X60" s="844"/>
      <c r="Y60" s="844"/>
    </row>
    <row r="61" spans="1:25" s="470" customFormat="1" ht="19.5">
      <c r="A61" s="762"/>
      <c r="B61" s="715"/>
      <c r="C61" s="715"/>
      <c r="D61" s="715"/>
      <c r="E61" s="715"/>
      <c r="F61" s="715"/>
      <c r="G61" s="789"/>
      <c r="H61" s="789"/>
      <c r="I61" s="789"/>
      <c r="J61" s="923"/>
      <c r="K61" s="973"/>
      <c r="L61" s="923"/>
      <c r="M61" s="790"/>
      <c r="N61" s="973">
        <f t="shared" si="2"/>
        <v>0</v>
      </c>
      <c r="O61" s="973">
        <f t="shared" si="3"/>
        <v>0</v>
      </c>
      <c r="P61" s="844"/>
      <c r="Q61" s="844"/>
      <c r="R61" s="844"/>
      <c r="S61" s="844"/>
      <c r="T61" s="844"/>
      <c r="U61" s="844"/>
      <c r="V61" s="844"/>
      <c r="W61" s="844"/>
      <c r="X61" s="844"/>
      <c r="Y61" s="844"/>
    </row>
    <row r="62" spans="1:25" s="470" customFormat="1" ht="19.5">
      <c r="A62" s="762"/>
      <c r="B62" s="715"/>
      <c r="C62" s="715"/>
      <c r="D62" s="715"/>
      <c r="E62" s="715"/>
      <c r="F62" s="715"/>
      <c r="G62" s="789"/>
      <c r="H62" s="789"/>
      <c r="I62" s="789"/>
      <c r="J62" s="923"/>
      <c r="K62" s="973"/>
      <c r="L62" s="923"/>
      <c r="M62" s="790"/>
      <c r="N62" s="973">
        <f t="shared" si="2"/>
        <v>0</v>
      </c>
      <c r="O62" s="973">
        <f t="shared" si="3"/>
        <v>0</v>
      </c>
      <c r="P62" s="844"/>
      <c r="Q62" s="844"/>
      <c r="R62" s="844"/>
      <c r="S62" s="844"/>
      <c r="T62" s="844"/>
      <c r="U62" s="844"/>
      <c r="V62" s="844"/>
      <c r="W62" s="844"/>
      <c r="X62" s="844"/>
      <c r="Y62" s="844"/>
    </row>
    <row r="63" spans="1:25" s="470" customFormat="1" ht="19.5">
      <c r="A63" s="762"/>
      <c r="B63" s="715"/>
      <c r="C63" s="715"/>
      <c r="D63" s="715"/>
      <c r="E63" s="715"/>
      <c r="F63" s="715"/>
      <c r="G63" s="789"/>
      <c r="H63" s="789"/>
      <c r="I63" s="789"/>
      <c r="J63" s="923"/>
      <c r="K63" s="973"/>
      <c r="L63" s="923"/>
      <c r="M63" s="790"/>
      <c r="N63" s="973">
        <f t="shared" si="2"/>
        <v>0</v>
      </c>
      <c r="O63" s="973">
        <f t="shared" si="3"/>
        <v>0</v>
      </c>
      <c r="P63" s="844"/>
      <c r="Q63" s="844"/>
      <c r="R63" s="844"/>
      <c r="S63" s="844"/>
      <c r="T63" s="844"/>
      <c r="U63" s="844"/>
      <c r="V63" s="844"/>
      <c r="W63" s="844"/>
      <c r="X63" s="844"/>
      <c r="Y63" s="844"/>
    </row>
    <row r="64" spans="1:25" s="470" customFormat="1" ht="19.5">
      <c r="A64" s="762"/>
      <c r="B64" s="715"/>
      <c r="C64" s="715"/>
      <c r="D64" s="715"/>
      <c r="E64" s="715"/>
      <c r="F64" s="715"/>
      <c r="G64" s="789"/>
      <c r="H64" s="789"/>
      <c r="I64" s="789"/>
      <c r="J64" s="923"/>
      <c r="K64" s="973"/>
      <c r="L64" s="923"/>
      <c r="M64" s="790"/>
      <c r="N64" s="973">
        <f t="shared" si="2"/>
        <v>0</v>
      </c>
      <c r="O64" s="973">
        <f t="shared" si="3"/>
        <v>0</v>
      </c>
      <c r="P64" s="844"/>
      <c r="Q64" s="844"/>
      <c r="R64" s="844"/>
      <c r="S64" s="844"/>
      <c r="T64" s="844"/>
      <c r="U64" s="844"/>
      <c r="V64" s="844"/>
      <c r="W64" s="844"/>
      <c r="X64" s="844"/>
      <c r="Y64" s="844"/>
    </row>
    <row r="65" spans="1:25" s="470" customFormat="1" ht="19.5">
      <c r="A65" s="762"/>
      <c r="B65" s="715"/>
      <c r="C65" s="715"/>
      <c r="D65" s="715"/>
      <c r="E65" s="715"/>
      <c r="F65" s="715"/>
      <c r="G65" s="789"/>
      <c r="H65" s="789"/>
      <c r="I65" s="789"/>
      <c r="J65" s="923"/>
      <c r="K65" s="973"/>
      <c r="L65" s="923"/>
      <c r="M65" s="790"/>
      <c r="N65" s="973">
        <f t="shared" si="2"/>
        <v>0</v>
      </c>
      <c r="O65" s="973">
        <f t="shared" si="3"/>
        <v>0</v>
      </c>
      <c r="P65" s="844"/>
      <c r="Q65" s="844"/>
      <c r="R65" s="844"/>
      <c r="S65" s="844"/>
      <c r="T65" s="844"/>
      <c r="U65" s="844"/>
      <c r="V65" s="844"/>
      <c r="W65" s="844"/>
      <c r="X65" s="844"/>
      <c r="Y65" s="844"/>
    </row>
    <row r="66" spans="1:25" s="470" customFormat="1" ht="19.5">
      <c r="A66" s="762"/>
      <c r="B66" s="715"/>
      <c r="C66" s="715"/>
      <c r="D66" s="715"/>
      <c r="E66" s="715"/>
      <c r="F66" s="715"/>
      <c r="G66" s="789"/>
      <c r="H66" s="789"/>
      <c r="I66" s="789"/>
      <c r="J66" s="923"/>
      <c r="K66" s="973"/>
      <c r="L66" s="923"/>
      <c r="M66" s="790"/>
      <c r="N66" s="973">
        <f t="shared" si="2"/>
        <v>0</v>
      </c>
      <c r="O66" s="973">
        <f t="shared" si="3"/>
        <v>0</v>
      </c>
      <c r="P66" s="844"/>
      <c r="Q66" s="844"/>
      <c r="R66" s="844"/>
      <c r="S66" s="844"/>
      <c r="T66" s="844"/>
      <c r="U66" s="844"/>
      <c r="V66" s="844"/>
      <c r="W66" s="844"/>
      <c r="X66" s="844"/>
      <c r="Y66" s="844"/>
    </row>
    <row r="67" spans="1:25" s="470" customFormat="1" ht="19.5">
      <c r="A67" s="762"/>
      <c r="B67" s="715"/>
      <c r="C67" s="715"/>
      <c r="D67" s="715"/>
      <c r="E67" s="715"/>
      <c r="F67" s="715"/>
      <c r="G67" s="789"/>
      <c r="H67" s="789"/>
      <c r="I67" s="789"/>
      <c r="J67" s="923"/>
      <c r="K67" s="973"/>
      <c r="L67" s="923"/>
      <c r="M67" s="790"/>
      <c r="N67" s="973">
        <f t="shared" si="2"/>
        <v>0</v>
      </c>
      <c r="O67" s="973">
        <f t="shared" si="3"/>
        <v>0</v>
      </c>
      <c r="P67" s="844"/>
      <c r="Q67" s="844"/>
      <c r="R67" s="844"/>
      <c r="S67" s="844"/>
      <c r="T67" s="844"/>
      <c r="U67" s="844"/>
      <c r="V67" s="844"/>
      <c r="W67" s="844"/>
      <c r="X67" s="844"/>
      <c r="Y67" s="844"/>
    </row>
    <row r="68" spans="1:25" s="470" customFormat="1" ht="19.5">
      <c r="A68" s="762"/>
      <c r="B68" s="715"/>
      <c r="C68" s="715"/>
      <c r="D68" s="715"/>
      <c r="E68" s="715"/>
      <c r="F68" s="715"/>
      <c r="G68" s="789"/>
      <c r="H68" s="789"/>
      <c r="I68" s="789"/>
      <c r="J68" s="923"/>
      <c r="K68" s="973"/>
      <c r="L68" s="923"/>
      <c r="M68" s="790"/>
      <c r="N68" s="973">
        <f t="shared" si="2"/>
        <v>0</v>
      </c>
      <c r="O68" s="973">
        <f t="shared" si="3"/>
        <v>0</v>
      </c>
      <c r="P68" s="844"/>
      <c r="Q68" s="844"/>
      <c r="R68" s="844"/>
      <c r="S68" s="844"/>
      <c r="T68" s="844"/>
      <c r="U68" s="844"/>
      <c r="V68" s="844"/>
      <c r="W68" s="844"/>
      <c r="X68" s="844"/>
      <c r="Y68" s="844"/>
    </row>
    <row r="69" spans="1:25" s="470" customFormat="1" ht="19.5">
      <c r="A69" s="762"/>
      <c r="B69" s="715"/>
      <c r="C69" s="715"/>
      <c r="D69" s="715"/>
      <c r="E69" s="715"/>
      <c r="F69" s="715"/>
      <c r="G69" s="789"/>
      <c r="H69" s="789"/>
      <c r="I69" s="789"/>
      <c r="J69" s="923"/>
      <c r="K69" s="973"/>
      <c r="L69" s="923"/>
      <c r="M69" s="790"/>
      <c r="N69" s="973">
        <f t="shared" si="2"/>
        <v>0</v>
      </c>
      <c r="O69" s="973">
        <f t="shared" si="3"/>
        <v>0</v>
      </c>
      <c r="P69" s="844"/>
      <c r="Q69" s="844"/>
      <c r="R69" s="844"/>
      <c r="S69" s="844"/>
      <c r="T69" s="844"/>
      <c r="U69" s="844"/>
      <c r="V69" s="844"/>
      <c r="W69" s="844"/>
      <c r="X69" s="844"/>
      <c r="Y69" s="844"/>
    </row>
    <row r="70" spans="1:25" s="470" customFormat="1" ht="19.5">
      <c r="A70" s="762"/>
      <c r="B70" s="715"/>
      <c r="C70" s="715"/>
      <c r="D70" s="715"/>
      <c r="E70" s="715"/>
      <c r="F70" s="715"/>
      <c r="G70" s="789"/>
      <c r="H70" s="789"/>
      <c r="I70" s="789"/>
      <c r="J70" s="923"/>
      <c r="K70" s="973"/>
      <c r="L70" s="923"/>
      <c r="M70" s="790"/>
      <c r="N70" s="973">
        <f t="shared" si="2"/>
        <v>0</v>
      </c>
      <c r="O70" s="973">
        <f t="shared" si="3"/>
        <v>0</v>
      </c>
      <c r="P70" s="844"/>
      <c r="Q70" s="844"/>
      <c r="R70" s="844"/>
      <c r="S70" s="844"/>
      <c r="T70" s="844"/>
      <c r="U70" s="844"/>
      <c r="V70" s="844"/>
      <c r="W70" s="844"/>
      <c r="X70" s="844"/>
      <c r="Y70" s="844"/>
    </row>
    <row r="71" spans="1:25" s="470" customFormat="1" ht="19.5">
      <c r="A71" s="762"/>
      <c r="B71" s="715"/>
      <c r="C71" s="715"/>
      <c r="D71" s="715"/>
      <c r="E71" s="715"/>
      <c r="F71" s="715"/>
      <c r="G71" s="789"/>
      <c r="H71" s="789"/>
      <c r="I71" s="789"/>
      <c r="J71" s="923"/>
      <c r="K71" s="973"/>
      <c r="L71" s="923"/>
      <c r="M71" s="790"/>
      <c r="N71" s="973">
        <f t="shared" si="2"/>
        <v>0</v>
      </c>
      <c r="O71" s="973">
        <f t="shared" si="3"/>
        <v>0</v>
      </c>
      <c r="P71" s="844"/>
      <c r="Q71" s="844"/>
      <c r="R71" s="844"/>
      <c r="S71" s="844"/>
      <c r="T71" s="844"/>
      <c r="U71" s="844"/>
      <c r="V71" s="844"/>
      <c r="W71" s="844"/>
      <c r="X71" s="844"/>
      <c r="Y71" s="844"/>
    </row>
    <row r="72" spans="1:25" s="470" customFormat="1" ht="19.5">
      <c r="A72" s="762"/>
      <c r="B72" s="715"/>
      <c r="C72" s="715"/>
      <c r="D72" s="715"/>
      <c r="E72" s="715"/>
      <c r="F72" s="715"/>
      <c r="G72" s="789"/>
      <c r="H72" s="789"/>
      <c r="I72" s="789"/>
      <c r="J72" s="923"/>
      <c r="K72" s="973"/>
      <c r="L72" s="923"/>
      <c r="M72" s="790"/>
      <c r="N72" s="973">
        <f t="shared" si="2"/>
        <v>0</v>
      </c>
      <c r="O72" s="973">
        <f t="shared" si="3"/>
        <v>0</v>
      </c>
      <c r="P72" s="844"/>
      <c r="Q72" s="844"/>
      <c r="R72" s="844"/>
      <c r="S72" s="844"/>
      <c r="T72" s="844"/>
      <c r="U72" s="844"/>
      <c r="V72" s="844"/>
      <c r="W72" s="844"/>
      <c r="X72" s="844"/>
      <c r="Y72" s="844"/>
    </row>
    <row r="73" spans="1:25" s="470" customFormat="1" ht="19.5">
      <c r="A73" s="762"/>
      <c r="B73" s="715"/>
      <c r="C73" s="715"/>
      <c r="D73" s="715"/>
      <c r="E73" s="715"/>
      <c r="F73" s="715"/>
      <c r="G73" s="789"/>
      <c r="H73" s="789"/>
      <c r="I73" s="789"/>
      <c r="J73" s="923"/>
      <c r="K73" s="973"/>
      <c r="L73" s="923"/>
      <c r="M73" s="790"/>
      <c r="N73" s="973">
        <f t="shared" si="2"/>
        <v>0</v>
      </c>
      <c r="O73" s="973">
        <f t="shared" si="3"/>
        <v>0</v>
      </c>
      <c r="P73" s="844"/>
      <c r="Q73" s="844"/>
      <c r="R73" s="844"/>
      <c r="S73" s="844"/>
      <c r="T73" s="844"/>
      <c r="U73" s="844"/>
      <c r="V73" s="844"/>
      <c r="W73" s="844"/>
      <c r="X73" s="844"/>
      <c r="Y73" s="844"/>
    </row>
    <row r="74" spans="1:25" s="470" customFormat="1" ht="19.5">
      <c r="A74" s="762"/>
      <c r="B74" s="715"/>
      <c r="C74" s="715"/>
      <c r="D74" s="715"/>
      <c r="E74" s="715"/>
      <c r="F74" s="715"/>
      <c r="G74" s="789"/>
      <c r="H74" s="789"/>
      <c r="I74" s="789"/>
      <c r="J74" s="923"/>
      <c r="K74" s="973"/>
      <c r="L74" s="923"/>
      <c r="M74" s="790"/>
      <c r="N74" s="973">
        <f t="shared" si="2"/>
        <v>0</v>
      </c>
      <c r="O74" s="973">
        <f t="shared" si="3"/>
        <v>0</v>
      </c>
      <c r="P74" s="844"/>
      <c r="Q74" s="844"/>
      <c r="R74" s="844"/>
      <c r="S74" s="844"/>
      <c r="T74" s="844"/>
      <c r="U74" s="844"/>
      <c r="V74" s="844"/>
      <c r="W74" s="844"/>
      <c r="X74" s="844"/>
      <c r="Y74" s="844"/>
    </row>
    <row r="75" spans="1:25" s="470" customFormat="1" ht="19.5">
      <c r="A75" s="762"/>
      <c r="B75" s="715"/>
      <c r="C75" s="715"/>
      <c r="D75" s="715"/>
      <c r="E75" s="715"/>
      <c r="F75" s="715"/>
      <c r="G75" s="789"/>
      <c r="H75" s="789"/>
      <c r="I75" s="789"/>
      <c r="J75" s="923"/>
      <c r="K75" s="973"/>
      <c r="L75" s="923"/>
      <c r="M75" s="790"/>
      <c r="N75" s="973">
        <f t="shared" si="2"/>
        <v>0</v>
      </c>
      <c r="O75" s="973">
        <f t="shared" si="3"/>
        <v>0</v>
      </c>
      <c r="P75" s="844"/>
      <c r="Q75" s="844"/>
      <c r="R75" s="844"/>
      <c r="S75" s="844"/>
      <c r="T75" s="844"/>
      <c r="U75" s="844"/>
      <c r="V75" s="844"/>
      <c r="W75" s="844"/>
      <c r="X75" s="844"/>
      <c r="Y75" s="844"/>
    </row>
    <row r="76" spans="1:25" s="470" customFormat="1" ht="19.5">
      <c r="A76" s="762"/>
      <c r="B76" s="715"/>
      <c r="C76" s="715"/>
      <c r="D76" s="715"/>
      <c r="E76" s="715"/>
      <c r="F76" s="715"/>
      <c r="G76" s="789"/>
      <c r="H76" s="789"/>
      <c r="I76" s="789"/>
      <c r="J76" s="923"/>
      <c r="K76" s="973"/>
      <c r="L76" s="923"/>
      <c r="M76" s="790"/>
      <c r="N76" s="973">
        <f t="shared" ref="N76:N84" si="4">L76+K76</f>
        <v>0</v>
      </c>
      <c r="O76" s="973">
        <f t="shared" ref="O76:O84" si="5">J76-N76</f>
        <v>0</v>
      </c>
      <c r="P76" s="844"/>
      <c r="Q76" s="844"/>
      <c r="R76" s="844"/>
      <c r="S76" s="844"/>
      <c r="T76" s="844"/>
      <c r="U76" s="844"/>
      <c r="V76" s="844"/>
      <c r="W76" s="844"/>
      <c r="X76" s="844"/>
      <c r="Y76" s="844"/>
    </row>
    <row r="77" spans="1:25" s="470" customFormat="1" ht="19.5">
      <c r="A77" s="762"/>
      <c r="B77" s="715"/>
      <c r="C77" s="715"/>
      <c r="D77" s="715"/>
      <c r="E77" s="715"/>
      <c r="F77" s="715"/>
      <c r="G77" s="789"/>
      <c r="H77" s="789"/>
      <c r="I77" s="789"/>
      <c r="J77" s="923"/>
      <c r="K77" s="973"/>
      <c r="L77" s="923"/>
      <c r="M77" s="790"/>
      <c r="N77" s="973">
        <f t="shared" si="4"/>
        <v>0</v>
      </c>
      <c r="O77" s="973">
        <f t="shared" si="5"/>
        <v>0</v>
      </c>
      <c r="P77" s="844"/>
      <c r="Q77" s="844"/>
      <c r="R77" s="844"/>
      <c r="S77" s="844"/>
      <c r="T77" s="844"/>
      <c r="U77" s="844"/>
      <c r="V77" s="844"/>
      <c r="W77" s="844"/>
      <c r="X77" s="844"/>
      <c r="Y77" s="844"/>
    </row>
    <row r="78" spans="1:25" s="470" customFormat="1" ht="19.5">
      <c r="A78" s="762"/>
      <c r="B78" s="715"/>
      <c r="C78" s="715"/>
      <c r="D78" s="715"/>
      <c r="E78" s="715"/>
      <c r="F78" s="715"/>
      <c r="G78" s="789"/>
      <c r="H78" s="789"/>
      <c r="I78" s="789"/>
      <c r="J78" s="923"/>
      <c r="K78" s="973"/>
      <c r="L78" s="923"/>
      <c r="M78" s="790"/>
      <c r="N78" s="973">
        <f t="shared" si="4"/>
        <v>0</v>
      </c>
      <c r="O78" s="973">
        <f t="shared" si="5"/>
        <v>0</v>
      </c>
      <c r="P78" s="844"/>
      <c r="Q78" s="844"/>
      <c r="R78" s="844"/>
      <c r="S78" s="844"/>
      <c r="T78" s="844"/>
      <c r="U78" s="844"/>
      <c r="V78" s="844"/>
      <c r="W78" s="844"/>
      <c r="X78" s="844"/>
      <c r="Y78" s="844"/>
    </row>
    <row r="79" spans="1:25" s="470" customFormat="1" ht="19.5">
      <c r="A79" s="762"/>
      <c r="B79" s="715"/>
      <c r="C79" s="715"/>
      <c r="D79" s="715"/>
      <c r="E79" s="715"/>
      <c r="F79" s="715"/>
      <c r="G79" s="789"/>
      <c r="H79" s="789"/>
      <c r="I79" s="789"/>
      <c r="J79" s="923"/>
      <c r="K79" s="973"/>
      <c r="L79" s="923"/>
      <c r="M79" s="790"/>
      <c r="N79" s="973">
        <f t="shared" si="4"/>
        <v>0</v>
      </c>
      <c r="O79" s="973">
        <f t="shared" si="5"/>
        <v>0</v>
      </c>
      <c r="P79" s="844"/>
      <c r="Q79" s="844"/>
      <c r="R79" s="844"/>
      <c r="S79" s="844"/>
      <c r="T79" s="844"/>
      <c r="U79" s="844"/>
      <c r="V79" s="844"/>
      <c r="W79" s="844"/>
      <c r="X79" s="844"/>
      <c r="Y79" s="844"/>
    </row>
    <row r="80" spans="1:25" s="470" customFormat="1" ht="19.5">
      <c r="A80" s="762"/>
      <c r="B80" s="715"/>
      <c r="C80" s="715"/>
      <c r="D80" s="715"/>
      <c r="E80" s="715"/>
      <c r="F80" s="715"/>
      <c r="G80" s="789"/>
      <c r="H80" s="789"/>
      <c r="I80" s="789"/>
      <c r="J80" s="923"/>
      <c r="K80" s="973"/>
      <c r="L80" s="923"/>
      <c r="M80" s="790"/>
      <c r="N80" s="973">
        <f t="shared" si="4"/>
        <v>0</v>
      </c>
      <c r="O80" s="973">
        <f t="shared" si="5"/>
        <v>0</v>
      </c>
      <c r="P80" s="844"/>
      <c r="Q80" s="844"/>
      <c r="R80" s="844"/>
      <c r="S80" s="844"/>
      <c r="T80" s="844"/>
      <c r="U80" s="844"/>
      <c r="V80" s="844"/>
      <c r="W80" s="844"/>
      <c r="X80" s="844"/>
      <c r="Y80" s="844"/>
    </row>
    <row r="81" spans="1:25" s="470" customFormat="1" ht="19.5">
      <c r="A81" s="762"/>
      <c r="B81" s="715"/>
      <c r="C81" s="715"/>
      <c r="D81" s="715"/>
      <c r="E81" s="715"/>
      <c r="F81" s="715"/>
      <c r="G81" s="789"/>
      <c r="H81" s="789"/>
      <c r="I81" s="789"/>
      <c r="J81" s="923"/>
      <c r="K81" s="973"/>
      <c r="L81" s="923"/>
      <c r="M81" s="790"/>
      <c r="N81" s="973">
        <f t="shared" si="4"/>
        <v>0</v>
      </c>
      <c r="O81" s="973">
        <f t="shared" si="5"/>
        <v>0</v>
      </c>
      <c r="P81" s="844"/>
      <c r="Q81" s="844"/>
      <c r="R81" s="844"/>
      <c r="S81" s="844"/>
      <c r="T81" s="844"/>
      <c r="U81" s="844"/>
      <c r="V81" s="844"/>
      <c r="W81" s="844"/>
      <c r="X81" s="844"/>
      <c r="Y81" s="844"/>
    </row>
    <row r="82" spans="1:25" s="470" customFormat="1" ht="19.5">
      <c r="A82" s="762"/>
      <c r="B82" s="715"/>
      <c r="C82" s="715"/>
      <c r="D82" s="715"/>
      <c r="E82" s="715"/>
      <c r="F82" s="715"/>
      <c r="G82" s="789"/>
      <c r="H82" s="789"/>
      <c r="I82" s="789"/>
      <c r="J82" s="923"/>
      <c r="K82" s="973"/>
      <c r="L82" s="923"/>
      <c r="M82" s="790"/>
      <c r="N82" s="973">
        <f t="shared" si="4"/>
        <v>0</v>
      </c>
      <c r="O82" s="973">
        <f t="shared" si="5"/>
        <v>0</v>
      </c>
      <c r="P82" s="844"/>
      <c r="Q82" s="844"/>
      <c r="R82" s="844"/>
      <c r="S82" s="844"/>
      <c r="T82" s="844"/>
      <c r="U82" s="844"/>
      <c r="V82" s="844"/>
      <c r="W82" s="844"/>
      <c r="X82" s="844"/>
      <c r="Y82" s="844"/>
    </row>
    <row r="83" spans="1:25" s="470" customFormat="1" ht="19.5">
      <c r="A83" s="762"/>
      <c r="B83" s="715"/>
      <c r="C83" s="715"/>
      <c r="D83" s="715"/>
      <c r="E83" s="715"/>
      <c r="F83" s="715"/>
      <c r="G83" s="789"/>
      <c r="H83" s="789"/>
      <c r="I83" s="789"/>
      <c r="J83" s="923"/>
      <c r="K83" s="973"/>
      <c r="L83" s="923"/>
      <c r="M83" s="790"/>
      <c r="N83" s="973">
        <f t="shared" si="4"/>
        <v>0</v>
      </c>
      <c r="O83" s="973">
        <f t="shared" si="5"/>
        <v>0</v>
      </c>
      <c r="P83" s="844"/>
      <c r="Q83" s="844"/>
      <c r="R83" s="844"/>
      <c r="S83" s="844"/>
      <c r="T83" s="844"/>
      <c r="U83" s="844"/>
      <c r="V83" s="844"/>
      <c r="W83" s="844"/>
      <c r="X83" s="844"/>
      <c r="Y83" s="844"/>
    </row>
    <row r="84" spans="1:25" s="470" customFormat="1" ht="19.5">
      <c r="A84" s="762"/>
      <c r="B84" s="715"/>
      <c r="C84" s="715"/>
      <c r="D84" s="715"/>
      <c r="E84" s="715"/>
      <c r="F84" s="715"/>
      <c r="G84" s="789"/>
      <c r="H84" s="789"/>
      <c r="I84" s="789"/>
      <c r="J84" s="923"/>
      <c r="K84" s="973"/>
      <c r="L84" s="923"/>
      <c r="M84" s="790"/>
      <c r="N84" s="973">
        <f t="shared" si="4"/>
        <v>0</v>
      </c>
      <c r="O84" s="973">
        <f t="shared" si="5"/>
        <v>0</v>
      </c>
      <c r="P84" s="844"/>
      <c r="Q84" s="844"/>
      <c r="R84" s="844"/>
      <c r="S84" s="844"/>
      <c r="T84" s="844"/>
      <c r="U84" s="844"/>
      <c r="V84" s="844"/>
      <c r="W84" s="844"/>
      <c r="X84" s="844"/>
      <c r="Y84" s="844"/>
    </row>
    <row r="85" spans="1:25" s="470" customFormat="1" ht="17.25">
      <c r="A85" s="475"/>
      <c r="B85" s="475"/>
      <c r="C85" s="475"/>
      <c r="D85" s="475"/>
      <c r="E85" s="475"/>
      <c r="F85" s="475"/>
      <c r="G85" s="475"/>
      <c r="H85" s="475"/>
      <c r="I85" s="475"/>
      <c r="J85" s="475"/>
      <c r="K85" s="475"/>
      <c r="L85" s="475"/>
      <c r="M85" s="475"/>
      <c r="N85" s="475"/>
      <c r="O85" s="475"/>
      <c r="P85" s="479"/>
    </row>
    <row r="86" spans="1:25" s="470" customFormat="1" ht="17.25">
      <c r="A86" s="475"/>
      <c r="B86" s="475"/>
      <c r="C86" s="475"/>
      <c r="D86" s="475"/>
      <c r="E86" s="475"/>
      <c r="F86" s="475"/>
      <c r="G86" s="475"/>
      <c r="H86" s="475"/>
      <c r="I86" s="475"/>
      <c r="J86" s="475"/>
      <c r="K86" s="475"/>
      <c r="L86" s="475"/>
      <c r="M86" s="475"/>
      <c r="N86" s="475"/>
      <c r="O86" s="475"/>
      <c r="P86" s="479"/>
    </row>
    <row r="87" spans="1:25" s="470" customFormat="1" ht="17.25">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row>
    <row r="88" spans="1:25" s="470" customFormat="1" ht="17.25">
      <c r="A88" s="475"/>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28" sqref="J28"/>
      <pageMargins left="0.25" right="0.25" top="0.25" bottom="0.25" header="0.25" footer="0.25"/>
      <printOptions horizontalCentered="1"/>
      <pageSetup scale="63" fitToHeight="0" orientation="landscape" useFirstPageNumber="1" r:id="rId1"/>
      <headerFooter alignWithMargins="0">
        <oddFooter>&amp;L&amp;"Tahoma,Regular"&amp;12FMFW v1.18 - 2018</oddFooter>
      </headerFooter>
    </customSheetView>
  </customSheetViews>
  <mergeCells count="13">
    <mergeCell ref="A8:K8"/>
    <mergeCell ref="M6:O6"/>
    <mergeCell ref="M7:O7"/>
    <mergeCell ref="A3:K3"/>
    <mergeCell ref="A4:K4"/>
    <mergeCell ref="A5:K5"/>
    <mergeCell ref="A6:K6"/>
    <mergeCell ref="A7:K7"/>
    <mergeCell ref="A1:O1"/>
    <mergeCell ref="M3:O3"/>
    <mergeCell ref="M4:O4"/>
    <mergeCell ref="M5:O5"/>
    <mergeCell ref="A2:O2"/>
  </mergeCells>
  <conditionalFormatting sqref="L10 L12:L84">
    <cfRule type="cellIs" dxfId="355" priority="3" operator="notBetween">
      <formula>0</formula>
      <formula>0</formula>
    </cfRule>
  </conditionalFormatting>
  <dataValidations count="13">
    <dataValidation allowBlank="1" showErrorMessage="1" promptTitle="Cal OES ONLY" prompt="For Cal OES use only.  Do not enter." sqref="N8:O8" xr:uid="{00000000-0002-0000-07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M5:O5" xr:uid="{00000000-0002-0000-0700-000001000000}">
      <formula1>0</formula1>
    </dataValidation>
    <dataValidation type="list" allowBlank="1" showInputMessage="1" showErrorMessage="1" sqref="D12:D84" xr:uid="{00000000-0002-0000-0700-000002000000}">
      <formula1>SOURCE_FundingSource</formula1>
    </dataValidation>
    <dataValidation type="list" allowBlank="1" showInputMessage="1" showErrorMessage="1" sqref="F12:F84" xr:uid="{00000000-0002-0000-0700-000003000000}">
      <formula1>SOURCE_SolutionAreaSubCategoryOrganization</formula1>
    </dataValidation>
    <dataValidation type="list" allowBlank="1" showInputMessage="1" showErrorMessage="1" sqref="E12:E84" xr:uid="{00000000-0002-0000-0700-000004000000}">
      <formula1>Source_Discipline</formula1>
    </dataValidation>
    <dataValidation type="list" allowBlank="1" showInputMessage="1" showErrorMessage="1" sqref="H12:H84" xr:uid="{00000000-0002-0000-0700-000005000000}">
      <formula1>"Staffing, Backfill, Overtime, Operational Overtime, N/A"</formula1>
    </dataValidation>
    <dataValidation type="list" allowBlank="1" showErrorMessage="1" errorTitle="Direct/Subaward" error="Please choose from the dropdown list." promptTitle="DIRECT/SUBAWARD" prompt="Use the drop down list to identify if the project is Direct or Subaward" sqref="B12:B84" xr:uid="{00000000-0002-0000-0700-000006000000}">
      <formula1>"Direct,Subaward"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4" xr:uid="{00000000-0002-0000-0700-000007000000}">
      <formula1>0</formula1>
      <formula2>999</formula2>
    </dataValidation>
    <dataValidation type="whole" operator="greaterThan" allowBlank="1" showInputMessage="1" showErrorMessage="1" errorTitle="BUDGETED COST" error="Enter the Budged Cost for this project, rounded DOWN to the nearest dollar." sqref="J12:J84" xr:uid="{00000000-0002-0000-0700-000008000000}">
      <formula1>0</formula1>
    </dataValidation>
    <dataValidation type="list" allowBlank="1" showInputMessage="1" showErrorMessage="1" sqref="I12:I84" xr:uid="{00000000-0002-0000-0700-000009000000}">
      <formula1>"Yes, No, N/A"</formula1>
    </dataValidation>
    <dataValidation type="list" allowBlank="1" showInputMessage="1" showErrorMessage="1" sqref="G12:G84" xr:uid="{00000000-0002-0000-0700-00000A000000}">
      <formula1>INDIRECT(VLOOKUP(F12,Source_OrganizationNameLookup,2,0))</formula1>
    </dataValidation>
    <dataValidation type="whole" operator="lessThanOrEqual" allowBlank="1" showInputMessage="1" showErrorMessage="1" errorTitle="REQUEST AMOUNT" error="Enter a request amount less than or equal to the remaining balance for this project." sqref="L12:L84" xr:uid="{00000000-0002-0000-0700-00000B000000}">
      <formula1>J12-K12</formula1>
    </dataValidation>
    <dataValidation type="list" allowBlank="1" showInputMessage="1" showErrorMessage="1" sqref="M3:O3" xr:uid="{00000000-0002-0000-0700-00000C000000}">
      <formula1>"Initial Application, Modification, Reimbursement, Final Reimbursement, Advance"</formula1>
    </dataValidation>
  </dataValidations>
  <printOptions horizontalCentered="1"/>
  <pageMargins left="0.25" right="0.25" top="0.5" bottom="0.25" header="0.25" footer="0.25"/>
  <pageSetup scale="40"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theme="3" tint="0.59999389629810485"/>
    <pageSetUpPr fitToPage="1"/>
  </sheetPr>
  <dimension ref="A1:AG366"/>
  <sheetViews>
    <sheetView showGridLines="0" showZeros="0" zoomScale="55" zoomScaleNormal="55" zoomScaleSheetLayoutView="55" workbookViewId="0">
      <selection sqref="A1:W1"/>
    </sheetView>
  </sheetViews>
  <sheetFormatPr defaultColWidth="9.140625" defaultRowHeight="12.75"/>
  <cols>
    <col min="1" max="1" width="13.28515625" style="475" customWidth="1"/>
    <col min="2" max="2" width="32.5703125" style="475" customWidth="1"/>
    <col min="3" max="3" width="22.5703125" style="475" customWidth="1"/>
    <col min="4" max="4" width="23.42578125" style="475" customWidth="1"/>
    <col min="5" max="5" width="16.7109375" style="475" customWidth="1"/>
    <col min="6" max="6" width="17.7109375" style="475" customWidth="1"/>
    <col min="7" max="7" width="24.140625" style="475" customWidth="1"/>
    <col min="8" max="8" width="18.7109375" style="475" customWidth="1"/>
    <col min="9" max="14" width="21.140625" style="475" customWidth="1"/>
    <col min="15" max="15" width="24.28515625" style="475" customWidth="1"/>
    <col min="16" max="16" width="17.140625" style="475" customWidth="1"/>
    <col min="17" max="17" width="17.85546875" style="475" customWidth="1"/>
    <col min="18" max="20" width="20.7109375" style="475" customWidth="1"/>
    <col min="21" max="21" width="24" style="475" customWidth="1"/>
    <col min="22" max="23" width="20.7109375" style="475" customWidth="1"/>
    <col min="24" max="33" width="15.7109375" style="475" hidden="1" customWidth="1"/>
    <col min="34" max="16384" width="9.140625" style="475"/>
  </cols>
  <sheetData>
    <row r="1" spans="1:33" ht="30" customHeight="1">
      <c r="A1" s="1232" t="s">
        <v>1290</v>
      </c>
      <c r="B1" s="1233"/>
      <c r="C1" s="1233"/>
      <c r="D1" s="1233"/>
      <c r="E1" s="1233"/>
      <c r="F1" s="1233"/>
      <c r="G1" s="1233"/>
      <c r="H1" s="1233"/>
      <c r="I1" s="1234"/>
      <c r="J1" s="1233"/>
      <c r="K1" s="1233"/>
      <c r="L1" s="1233"/>
      <c r="M1" s="1233"/>
      <c r="N1" s="1233"/>
      <c r="O1" s="1233"/>
      <c r="P1" s="1233"/>
      <c r="Q1" s="1233"/>
      <c r="R1" s="1233"/>
      <c r="S1" s="1233"/>
      <c r="T1" s="1233"/>
      <c r="U1" s="1233"/>
      <c r="V1" s="1233"/>
      <c r="W1" s="1235"/>
    </row>
    <row r="2" spans="1:33" ht="20.100000000000001" customHeight="1">
      <c r="A2" s="1238" t="s">
        <v>1327</v>
      </c>
      <c r="B2" s="1239"/>
      <c r="C2" s="1239"/>
      <c r="D2" s="1239"/>
      <c r="E2" s="1239"/>
      <c r="F2" s="1239"/>
      <c r="G2" s="1239"/>
      <c r="H2" s="1239"/>
      <c r="I2" s="1240"/>
      <c r="J2" s="1239"/>
      <c r="K2" s="1239"/>
      <c r="L2" s="1239"/>
      <c r="M2" s="1239"/>
      <c r="N2" s="1239"/>
      <c r="O2" s="1239"/>
      <c r="P2" s="1239"/>
      <c r="Q2" s="1239"/>
      <c r="R2" s="1239"/>
      <c r="S2" s="1239"/>
      <c r="T2" s="1239"/>
      <c r="U2" s="1239"/>
      <c r="V2" s="1239"/>
      <c r="W2" s="1239"/>
    </row>
    <row r="3" spans="1:33" ht="24.95" customHeight="1">
      <c r="A3" s="1202">
        <f>SubrecipientName</f>
        <v>0</v>
      </c>
      <c r="B3" s="1202"/>
      <c r="C3" s="1202"/>
      <c r="D3" s="1202"/>
      <c r="E3" s="1202"/>
      <c r="F3" s="1202"/>
      <c r="G3" s="1202"/>
      <c r="H3" s="1202"/>
      <c r="I3" s="1202"/>
      <c r="J3" s="1202"/>
      <c r="K3" s="1202"/>
      <c r="L3" s="1202"/>
      <c r="M3" s="1202"/>
      <c r="N3" s="1202"/>
      <c r="O3" s="1202"/>
      <c r="P3" s="1202"/>
      <c r="Q3" s="1202"/>
      <c r="R3" s="1202"/>
      <c r="S3" s="1202"/>
      <c r="T3" s="1056" t="s">
        <v>34</v>
      </c>
      <c r="U3" s="1242"/>
      <c r="V3" s="1242"/>
      <c r="W3" s="1242"/>
    </row>
    <row r="4" spans="1:33" ht="24.95" customHeight="1">
      <c r="A4" s="1173">
        <f>FIPSNumber</f>
        <v>0</v>
      </c>
      <c r="B4" s="1173"/>
      <c r="C4" s="1173"/>
      <c r="D4" s="1173"/>
      <c r="E4" s="1173"/>
      <c r="F4" s="1173"/>
      <c r="G4" s="1173"/>
      <c r="H4" s="1173"/>
      <c r="I4" s="1173"/>
      <c r="J4" s="1173"/>
      <c r="K4" s="1173"/>
      <c r="L4" s="1173"/>
      <c r="M4" s="1173"/>
      <c r="N4" s="1173"/>
      <c r="O4" s="1173"/>
      <c r="P4" s="1173"/>
      <c r="Q4" s="1173"/>
      <c r="R4" s="1173"/>
      <c r="S4" s="1173"/>
      <c r="T4" s="1057" t="s">
        <v>10</v>
      </c>
      <c r="U4" s="1236"/>
      <c r="V4" s="1237"/>
      <c r="W4" s="1237"/>
    </row>
    <row r="5" spans="1:33" s="495" customFormat="1" ht="24.95" customHeight="1">
      <c r="A5" s="1243">
        <f>SubawardNumber</f>
        <v>0</v>
      </c>
      <c r="B5" s="1243"/>
      <c r="C5" s="1243"/>
      <c r="D5" s="1243"/>
      <c r="E5" s="1243"/>
      <c r="F5" s="1243"/>
      <c r="G5" s="1243"/>
      <c r="H5" s="1243"/>
      <c r="I5" s="1243"/>
      <c r="J5" s="1243"/>
      <c r="K5" s="1243"/>
      <c r="L5" s="1243"/>
      <c r="M5" s="1243"/>
      <c r="N5" s="1243"/>
      <c r="O5" s="1243"/>
      <c r="P5" s="1243"/>
      <c r="Q5" s="1243"/>
      <c r="R5" s="1243"/>
      <c r="S5" s="1243"/>
      <c r="T5" s="1057" t="s">
        <v>549</v>
      </c>
      <c r="U5" s="1241"/>
      <c r="V5" s="1241"/>
      <c r="W5" s="1241"/>
    </row>
    <row r="6" spans="1:33" ht="24.95" customHeight="1">
      <c r="A6" s="1244"/>
      <c r="B6" s="1244"/>
      <c r="C6" s="1244"/>
      <c r="D6" s="1244"/>
      <c r="E6" s="1244"/>
      <c r="F6" s="1244"/>
      <c r="G6" s="1244"/>
      <c r="H6" s="1244"/>
      <c r="I6" s="1244"/>
      <c r="J6" s="1244"/>
      <c r="K6" s="1244"/>
      <c r="L6" s="1244"/>
      <c r="M6" s="1244"/>
      <c r="N6" s="1244"/>
      <c r="O6" s="1244"/>
      <c r="P6" s="1244"/>
      <c r="Q6" s="1244"/>
      <c r="R6" s="1244"/>
      <c r="S6" s="1244"/>
      <c r="T6" s="360"/>
      <c r="U6" s="1206"/>
      <c r="V6" s="1206"/>
      <c r="W6" s="1206"/>
    </row>
    <row r="7" spans="1:33" ht="24.95" customHeight="1">
      <c r="A7" s="1244"/>
      <c r="B7" s="1244"/>
      <c r="C7" s="1244"/>
      <c r="D7" s="1244"/>
      <c r="E7" s="1244"/>
      <c r="F7" s="1244"/>
      <c r="G7" s="1244"/>
      <c r="H7" s="1244"/>
      <c r="I7" s="1244"/>
      <c r="J7" s="1244"/>
      <c r="K7" s="1244"/>
      <c r="L7" s="1244"/>
      <c r="M7" s="1244"/>
      <c r="N7" s="1244"/>
      <c r="O7" s="1244"/>
      <c r="P7" s="1244"/>
      <c r="Q7" s="1244"/>
      <c r="R7" s="1244"/>
      <c r="S7" s="1244"/>
      <c r="T7" s="360"/>
      <c r="U7" s="1245"/>
      <c r="V7" s="1245"/>
      <c r="W7" s="1245"/>
      <c r="X7" s="5"/>
    </row>
    <row r="8" spans="1:33" s="484" customFormat="1" ht="39.950000000000003" customHeight="1">
      <c r="A8" s="1230"/>
      <c r="B8" s="1230"/>
      <c r="C8" s="1230"/>
      <c r="D8" s="1230"/>
      <c r="E8" s="1230"/>
      <c r="F8" s="1230"/>
      <c r="G8" s="1230"/>
      <c r="H8" s="1230"/>
      <c r="I8" s="1230"/>
      <c r="J8" s="1230"/>
      <c r="K8" s="1230"/>
      <c r="L8" s="1230"/>
      <c r="M8" s="1230"/>
      <c r="N8" s="1230"/>
      <c r="O8" s="1230"/>
      <c r="P8" s="1230"/>
      <c r="Q8" s="1230"/>
      <c r="R8" s="1230"/>
      <c r="S8" s="1231"/>
      <c r="T8" s="723" t="s">
        <v>641</v>
      </c>
      <c r="U8" s="724" t="s">
        <v>728</v>
      </c>
      <c r="V8" s="480"/>
      <c r="W8" s="481"/>
    </row>
    <row r="9" spans="1:33" s="677" customFormat="1" ht="50.1" customHeight="1">
      <c r="A9" s="907" t="s">
        <v>1147</v>
      </c>
      <c r="B9" s="908" t="s">
        <v>662</v>
      </c>
      <c r="C9" s="908" t="s">
        <v>275</v>
      </c>
      <c r="D9" s="908" t="s">
        <v>705</v>
      </c>
      <c r="E9" s="908" t="s">
        <v>639</v>
      </c>
      <c r="F9" s="908" t="s">
        <v>274</v>
      </c>
      <c r="G9" s="908" t="s">
        <v>640</v>
      </c>
      <c r="H9" s="908" t="s">
        <v>1229</v>
      </c>
      <c r="I9" s="909" t="s">
        <v>1151</v>
      </c>
      <c r="J9" s="908" t="s">
        <v>48</v>
      </c>
      <c r="K9" s="908" t="s">
        <v>719</v>
      </c>
      <c r="L9" s="908" t="s">
        <v>706</v>
      </c>
      <c r="M9" s="908" t="s">
        <v>707</v>
      </c>
      <c r="N9" s="908" t="s">
        <v>1074</v>
      </c>
      <c r="O9" s="908" t="s">
        <v>1149</v>
      </c>
      <c r="P9" s="908" t="s">
        <v>703</v>
      </c>
      <c r="Q9" s="908" t="s">
        <v>702</v>
      </c>
      <c r="R9" s="910" t="s">
        <v>697</v>
      </c>
      <c r="S9" s="910" t="s">
        <v>714</v>
      </c>
      <c r="T9" s="911" t="s">
        <v>693</v>
      </c>
      <c r="U9" s="910" t="s">
        <v>694</v>
      </c>
      <c r="V9" s="910" t="s">
        <v>695</v>
      </c>
      <c r="W9" s="912" t="s">
        <v>667</v>
      </c>
      <c r="X9" s="850" t="s">
        <v>1302</v>
      </c>
      <c r="Y9" s="850" t="s">
        <v>1303</v>
      </c>
      <c r="Z9" s="850" t="s">
        <v>1304</v>
      </c>
      <c r="AA9" s="850" t="s">
        <v>1305</v>
      </c>
      <c r="AB9" s="850" t="s">
        <v>1306</v>
      </c>
      <c r="AC9" s="850" t="s">
        <v>1307</v>
      </c>
      <c r="AD9" s="850" t="s">
        <v>1308</v>
      </c>
      <c r="AE9" s="850" t="s">
        <v>1309</v>
      </c>
      <c r="AF9" s="850" t="s">
        <v>1310</v>
      </c>
      <c r="AG9" s="850" t="s">
        <v>1311</v>
      </c>
    </row>
    <row r="10" spans="1:33" s="478" customFormat="1" ht="20.25">
      <c r="A10" s="821">
        <v>0</v>
      </c>
      <c r="B10" s="822"/>
      <c r="C10" s="506"/>
      <c r="D10" s="506"/>
      <c r="E10" s="506">
        <v>0</v>
      </c>
      <c r="F10" s="506">
        <v>0</v>
      </c>
      <c r="G10" s="823"/>
      <c r="H10" s="823"/>
      <c r="I10" s="824"/>
      <c r="J10" s="825"/>
      <c r="K10" s="826"/>
      <c r="L10" s="826"/>
      <c r="M10" s="826"/>
      <c r="N10" s="826"/>
      <c r="O10" s="506"/>
      <c r="P10" s="825"/>
      <c r="Q10" s="505"/>
      <c r="R10" s="928">
        <f>SUM(RangeCost)</f>
        <v>0</v>
      </c>
      <c r="S10" s="928">
        <f>SUM(RangePrevious)</f>
        <v>0</v>
      </c>
      <c r="T10" s="928">
        <f>SUM(RangeThisRequest)</f>
        <v>0</v>
      </c>
      <c r="U10" s="712"/>
      <c r="V10" s="928">
        <f>SUM(RangeApproved)</f>
        <v>0</v>
      </c>
      <c r="W10" s="929">
        <f>SUM(RangeBalance)</f>
        <v>0</v>
      </c>
      <c r="X10" s="851"/>
      <c r="Y10" s="851"/>
      <c r="Z10" s="851"/>
      <c r="AA10" s="851"/>
      <c r="AB10" s="851"/>
      <c r="AC10" s="851"/>
      <c r="AD10" s="851"/>
      <c r="AE10" s="851"/>
      <c r="AF10" s="851"/>
      <c r="AG10" s="851"/>
    </row>
    <row r="11" spans="1:33" s="478" customFormat="1" ht="0.2" customHeight="1">
      <c r="A11" s="589">
        <v>0</v>
      </c>
      <c r="B11" s="590">
        <v>0</v>
      </c>
      <c r="C11" s="591">
        <v>0</v>
      </c>
      <c r="D11" s="591">
        <v>0</v>
      </c>
      <c r="E11" s="591">
        <v>0</v>
      </c>
      <c r="F11" s="592">
        <v>0</v>
      </c>
      <c r="G11" s="591">
        <v>0</v>
      </c>
      <c r="H11" s="591">
        <v>0</v>
      </c>
      <c r="I11" s="591">
        <v>0</v>
      </c>
      <c r="J11" s="593">
        <v>0</v>
      </c>
      <c r="K11" s="593">
        <v>0</v>
      </c>
      <c r="L11" s="593">
        <v>0</v>
      </c>
      <c r="M11" s="593">
        <v>0</v>
      </c>
      <c r="N11" s="593">
        <v>0</v>
      </c>
      <c r="O11" s="593">
        <v>0</v>
      </c>
      <c r="P11" s="593">
        <v>0</v>
      </c>
      <c r="Q11" s="593">
        <v>0</v>
      </c>
      <c r="R11" s="594">
        <v>0</v>
      </c>
      <c r="S11" s="595">
        <v>0</v>
      </c>
      <c r="T11" s="596">
        <v>0</v>
      </c>
      <c r="U11" s="593">
        <v>0</v>
      </c>
      <c r="V11" s="596">
        <v>0</v>
      </c>
      <c r="W11" s="849">
        <v>0</v>
      </c>
      <c r="X11" s="766">
        <v>0</v>
      </c>
      <c r="Y11" s="766">
        <v>0</v>
      </c>
      <c r="Z11" s="766">
        <v>0</v>
      </c>
      <c r="AA11" s="766">
        <v>0</v>
      </c>
      <c r="AB11" s="766">
        <v>0</v>
      </c>
      <c r="AC11" s="766">
        <v>0</v>
      </c>
      <c r="AD11" s="766">
        <v>0</v>
      </c>
      <c r="AE11" s="766">
        <v>0</v>
      </c>
      <c r="AF11" s="766">
        <v>0</v>
      </c>
      <c r="AG11" s="766">
        <v>0</v>
      </c>
    </row>
    <row r="12" spans="1:33" s="470" customFormat="1" ht="19.5">
      <c r="A12" s="765"/>
      <c r="B12" s="764"/>
      <c r="C12" s="792"/>
      <c r="D12" s="793"/>
      <c r="E12" s="793"/>
      <c r="F12" s="794"/>
      <c r="G12" s="793"/>
      <c r="H12" s="793"/>
      <c r="I12" s="793"/>
      <c r="J12" s="792"/>
      <c r="K12" s="792"/>
      <c r="L12" s="792"/>
      <c r="M12" s="792"/>
      <c r="N12" s="792"/>
      <c r="O12" s="792"/>
      <c r="P12" s="792"/>
      <c r="Q12" s="792"/>
      <c r="R12" s="923"/>
      <c r="S12" s="973"/>
      <c r="T12" s="923"/>
      <c r="U12" s="792"/>
      <c r="V12" s="973">
        <f t="shared" ref="V12:V26" si="0">T12+S12</f>
        <v>0</v>
      </c>
      <c r="W12" s="973">
        <f t="shared" ref="W12:W26" si="1">R12-V12</f>
        <v>0</v>
      </c>
      <c r="X12" s="766"/>
      <c r="Y12" s="766"/>
      <c r="Z12" s="766"/>
      <c r="AA12" s="766"/>
      <c r="AB12" s="766"/>
      <c r="AC12" s="766"/>
      <c r="AD12" s="766"/>
      <c r="AE12" s="766"/>
      <c r="AF12" s="766"/>
      <c r="AG12" s="766"/>
    </row>
    <row r="13" spans="1:33" s="470" customFormat="1" ht="19.5">
      <c r="A13" s="765"/>
      <c r="B13" s="764"/>
      <c r="C13" s="792"/>
      <c r="D13" s="793"/>
      <c r="E13" s="793"/>
      <c r="F13" s="794"/>
      <c r="G13" s="793"/>
      <c r="H13" s="793"/>
      <c r="I13" s="793"/>
      <c r="J13" s="792"/>
      <c r="K13" s="792"/>
      <c r="L13" s="792"/>
      <c r="M13" s="792"/>
      <c r="N13" s="792"/>
      <c r="O13" s="792"/>
      <c r="P13" s="792"/>
      <c r="Q13" s="792"/>
      <c r="R13" s="942"/>
      <c r="S13" s="973"/>
      <c r="T13" s="923"/>
      <c r="U13" s="792"/>
      <c r="V13" s="973">
        <f t="shared" si="0"/>
        <v>0</v>
      </c>
      <c r="W13" s="974">
        <f t="shared" si="1"/>
        <v>0</v>
      </c>
      <c r="X13" s="766"/>
      <c r="Y13" s="766"/>
      <c r="Z13" s="766"/>
      <c r="AA13" s="766"/>
      <c r="AB13" s="766"/>
      <c r="AC13" s="766"/>
      <c r="AD13" s="766"/>
      <c r="AE13" s="766"/>
      <c r="AF13" s="766"/>
      <c r="AG13" s="766"/>
    </row>
    <row r="14" spans="1:33" s="470" customFormat="1" ht="19.5">
      <c r="A14" s="765"/>
      <c r="B14" s="764"/>
      <c r="C14" s="792"/>
      <c r="D14" s="793"/>
      <c r="E14" s="793"/>
      <c r="F14" s="794"/>
      <c r="G14" s="793"/>
      <c r="H14" s="793"/>
      <c r="I14" s="793"/>
      <c r="J14" s="792"/>
      <c r="K14" s="792"/>
      <c r="L14" s="792"/>
      <c r="M14" s="792"/>
      <c r="N14" s="792"/>
      <c r="O14" s="792"/>
      <c r="P14" s="792"/>
      <c r="Q14" s="792"/>
      <c r="R14" s="942"/>
      <c r="S14" s="973"/>
      <c r="T14" s="923"/>
      <c r="U14" s="792"/>
      <c r="V14" s="973">
        <f t="shared" si="0"/>
        <v>0</v>
      </c>
      <c r="W14" s="974">
        <f t="shared" si="1"/>
        <v>0</v>
      </c>
      <c r="X14" s="766"/>
      <c r="Y14" s="766"/>
      <c r="Z14" s="766"/>
      <c r="AA14" s="766"/>
      <c r="AB14" s="766"/>
      <c r="AC14" s="766"/>
      <c r="AD14" s="766"/>
      <c r="AE14" s="766"/>
      <c r="AF14" s="766"/>
      <c r="AG14" s="766"/>
    </row>
    <row r="15" spans="1:33" s="470" customFormat="1" ht="19.5">
      <c r="A15" s="765"/>
      <c r="B15" s="764"/>
      <c r="C15" s="792"/>
      <c r="D15" s="793"/>
      <c r="E15" s="793"/>
      <c r="F15" s="794"/>
      <c r="G15" s="793"/>
      <c r="H15" s="793"/>
      <c r="I15" s="793"/>
      <c r="J15" s="792"/>
      <c r="K15" s="792"/>
      <c r="L15" s="792"/>
      <c r="M15" s="792"/>
      <c r="N15" s="792"/>
      <c r="O15" s="792"/>
      <c r="P15" s="792"/>
      <c r="Q15" s="792"/>
      <c r="R15" s="923"/>
      <c r="S15" s="973"/>
      <c r="T15" s="923"/>
      <c r="U15" s="792"/>
      <c r="V15" s="973">
        <f t="shared" si="0"/>
        <v>0</v>
      </c>
      <c r="W15" s="973">
        <f t="shared" si="1"/>
        <v>0</v>
      </c>
      <c r="X15" s="766"/>
      <c r="Y15" s="766"/>
      <c r="Z15" s="766"/>
      <c r="AA15" s="766"/>
      <c r="AB15" s="766"/>
      <c r="AC15" s="766"/>
      <c r="AD15" s="766"/>
      <c r="AE15" s="766"/>
      <c r="AF15" s="766"/>
      <c r="AG15" s="766"/>
    </row>
    <row r="16" spans="1:33" s="470" customFormat="1" ht="19.5">
      <c r="A16" s="765"/>
      <c r="B16" s="764"/>
      <c r="C16" s="792"/>
      <c r="D16" s="793"/>
      <c r="E16" s="793"/>
      <c r="F16" s="794"/>
      <c r="G16" s="793"/>
      <c r="H16" s="793"/>
      <c r="I16" s="793"/>
      <c r="J16" s="792"/>
      <c r="K16" s="792"/>
      <c r="L16" s="792"/>
      <c r="M16" s="792"/>
      <c r="N16" s="792"/>
      <c r="O16" s="792"/>
      <c r="P16" s="792"/>
      <c r="Q16" s="792"/>
      <c r="R16" s="923"/>
      <c r="S16" s="973"/>
      <c r="T16" s="923"/>
      <c r="U16" s="792"/>
      <c r="V16" s="973">
        <f t="shared" si="0"/>
        <v>0</v>
      </c>
      <c r="W16" s="973">
        <f t="shared" si="1"/>
        <v>0</v>
      </c>
      <c r="X16" s="834"/>
      <c r="Y16" s="834"/>
      <c r="Z16" s="834"/>
      <c r="AA16" s="834"/>
      <c r="AB16" s="834"/>
      <c r="AC16" s="834"/>
      <c r="AD16" s="834"/>
      <c r="AE16" s="834"/>
      <c r="AF16" s="834"/>
      <c r="AG16" s="834"/>
    </row>
    <row r="17" spans="1:33" s="485" customFormat="1" ht="19.5">
      <c r="A17" s="765"/>
      <c r="B17" s="764"/>
      <c r="C17" s="792"/>
      <c r="D17" s="793"/>
      <c r="E17" s="793"/>
      <c r="F17" s="794"/>
      <c r="G17" s="793"/>
      <c r="H17" s="793"/>
      <c r="I17" s="793"/>
      <c r="J17" s="792"/>
      <c r="K17" s="792"/>
      <c r="L17" s="792"/>
      <c r="M17" s="792"/>
      <c r="N17" s="792"/>
      <c r="O17" s="792"/>
      <c r="P17" s="792"/>
      <c r="Q17" s="792"/>
      <c r="R17" s="923"/>
      <c r="S17" s="973"/>
      <c r="T17" s="923"/>
      <c r="U17" s="792"/>
      <c r="V17" s="973">
        <f t="shared" si="0"/>
        <v>0</v>
      </c>
      <c r="W17" s="973">
        <f t="shared" si="1"/>
        <v>0</v>
      </c>
      <c r="X17" s="834"/>
      <c r="Y17" s="834"/>
      <c r="Z17" s="834"/>
      <c r="AA17" s="834"/>
      <c r="AB17" s="834"/>
      <c r="AC17" s="834"/>
      <c r="AD17" s="834"/>
      <c r="AE17" s="834"/>
      <c r="AF17" s="834"/>
      <c r="AG17" s="834"/>
    </row>
    <row r="18" spans="1:33" s="485" customFormat="1" ht="19.5">
      <c r="A18" s="765"/>
      <c r="B18" s="764"/>
      <c r="C18" s="792"/>
      <c r="D18" s="793"/>
      <c r="E18" s="793"/>
      <c r="F18" s="794"/>
      <c r="G18" s="793"/>
      <c r="H18" s="793"/>
      <c r="I18" s="793"/>
      <c r="J18" s="792"/>
      <c r="K18" s="792"/>
      <c r="L18" s="792"/>
      <c r="M18" s="792"/>
      <c r="N18" s="792"/>
      <c r="O18" s="792"/>
      <c r="P18" s="792"/>
      <c r="Q18" s="792"/>
      <c r="R18" s="923"/>
      <c r="S18" s="973"/>
      <c r="T18" s="923"/>
      <c r="U18" s="792"/>
      <c r="V18" s="973">
        <f t="shared" si="0"/>
        <v>0</v>
      </c>
      <c r="W18" s="973">
        <f t="shared" si="1"/>
        <v>0</v>
      </c>
      <c r="X18" s="766"/>
      <c r="Y18" s="766"/>
      <c r="Z18" s="766"/>
      <c r="AA18" s="766"/>
      <c r="AB18" s="766"/>
      <c r="AC18" s="766"/>
      <c r="AD18" s="766"/>
      <c r="AE18" s="766"/>
      <c r="AF18" s="766"/>
      <c r="AG18" s="766"/>
    </row>
    <row r="19" spans="1:33" s="470" customFormat="1" ht="19.5">
      <c r="A19" s="765"/>
      <c r="B19" s="764"/>
      <c r="C19" s="792"/>
      <c r="D19" s="793"/>
      <c r="E19" s="793"/>
      <c r="F19" s="794"/>
      <c r="G19" s="793"/>
      <c r="H19" s="793"/>
      <c r="I19" s="793"/>
      <c r="J19" s="792"/>
      <c r="K19" s="792"/>
      <c r="L19" s="792"/>
      <c r="M19" s="792"/>
      <c r="N19" s="792"/>
      <c r="O19" s="792"/>
      <c r="P19" s="792"/>
      <c r="Q19" s="792"/>
      <c r="R19" s="923"/>
      <c r="S19" s="973"/>
      <c r="T19" s="923"/>
      <c r="U19" s="792"/>
      <c r="V19" s="973">
        <f t="shared" si="0"/>
        <v>0</v>
      </c>
      <c r="W19" s="973">
        <f t="shared" si="1"/>
        <v>0</v>
      </c>
      <c r="X19" s="766"/>
      <c r="Y19" s="766"/>
      <c r="Z19" s="766"/>
      <c r="AA19" s="766"/>
      <c r="AB19" s="766"/>
      <c r="AC19" s="766"/>
      <c r="AD19" s="766"/>
      <c r="AE19" s="766"/>
      <c r="AF19" s="766"/>
      <c r="AG19" s="766"/>
    </row>
    <row r="20" spans="1:33" s="470" customFormat="1" ht="19.5">
      <c r="A20" s="765"/>
      <c r="B20" s="764"/>
      <c r="C20" s="792"/>
      <c r="D20" s="793"/>
      <c r="E20" s="793"/>
      <c r="F20" s="794"/>
      <c r="G20" s="793"/>
      <c r="H20" s="793"/>
      <c r="I20" s="793"/>
      <c r="J20" s="792"/>
      <c r="K20" s="792"/>
      <c r="L20" s="792"/>
      <c r="M20" s="792"/>
      <c r="N20" s="792"/>
      <c r="O20" s="792"/>
      <c r="P20" s="792"/>
      <c r="Q20" s="792"/>
      <c r="R20" s="923"/>
      <c r="S20" s="973"/>
      <c r="T20" s="923"/>
      <c r="U20" s="792"/>
      <c r="V20" s="973">
        <f t="shared" si="0"/>
        <v>0</v>
      </c>
      <c r="W20" s="973">
        <f t="shared" si="1"/>
        <v>0</v>
      </c>
      <c r="X20" s="834"/>
      <c r="Y20" s="834"/>
      <c r="Z20" s="834"/>
      <c r="AA20" s="834"/>
      <c r="AB20" s="834"/>
      <c r="AC20" s="834"/>
      <c r="AD20" s="834"/>
      <c r="AE20" s="834"/>
      <c r="AF20" s="834"/>
      <c r="AG20" s="834"/>
    </row>
    <row r="21" spans="1:33" s="485" customFormat="1" ht="19.5">
      <c r="A21" s="765"/>
      <c r="B21" s="764"/>
      <c r="C21" s="792"/>
      <c r="D21" s="793"/>
      <c r="E21" s="793"/>
      <c r="F21" s="794"/>
      <c r="G21" s="793"/>
      <c r="H21" s="793"/>
      <c r="I21" s="793"/>
      <c r="J21" s="792"/>
      <c r="K21" s="792"/>
      <c r="L21" s="792"/>
      <c r="M21" s="792"/>
      <c r="N21" s="792"/>
      <c r="O21" s="792"/>
      <c r="P21" s="792"/>
      <c r="Q21" s="792"/>
      <c r="R21" s="923"/>
      <c r="S21" s="973"/>
      <c r="T21" s="923"/>
      <c r="U21" s="792"/>
      <c r="V21" s="973">
        <f t="shared" si="0"/>
        <v>0</v>
      </c>
      <c r="W21" s="973">
        <f t="shared" si="1"/>
        <v>0</v>
      </c>
      <c r="X21" s="766"/>
      <c r="Y21" s="766"/>
      <c r="Z21" s="766"/>
      <c r="AA21" s="766"/>
      <c r="AB21" s="766"/>
      <c r="AC21" s="766"/>
      <c r="AD21" s="766"/>
      <c r="AE21" s="766"/>
      <c r="AF21" s="766"/>
      <c r="AG21" s="766"/>
    </row>
    <row r="22" spans="1:33" s="470" customFormat="1" ht="19.5">
      <c r="A22" s="765"/>
      <c r="B22" s="764"/>
      <c r="C22" s="792"/>
      <c r="D22" s="793"/>
      <c r="E22" s="793"/>
      <c r="F22" s="794"/>
      <c r="G22" s="793"/>
      <c r="H22" s="793"/>
      <c r="I22" s="793"/>
      <c r="J22" s="792"/>
      <c r="K22" s="792"/>
      <c r="L22" s="792"/>
      <c r="M22" s="792"/>
      <c r="N22" s="792"/>
      <c r="O22" s="792"/>
      <c r="P22" s="792"/>
      <c r="Q22" s="792"/>
      <c r="R22" s="923"/>
      <c r="S22" s="973"/>
      <c r="T22" s="923"/>
      <c r="U22" s="792"/>
      <c r="V22" s="973">
        <f t="shared" si="0"/>
        <v>0</v>
      </c>
      <c r="W22" s="973">
        <f t="shared" si="1"/>
        <v>0</v>
      </c>
      <c r="X22" s="766"/>
      <c r="Y22" s="766"/>
      <c r="Z22" s="766"/>
      <c r="AA22" s="766"/>
      <c r="AB22" s="766"/>
      <c r="AC22" s="766"/>
      <c r="AD22" s="766"/>
      <c r="AE22" s="766"/>
      <c r="AF22" s="766"/>
      <c r="AG22" s="766"/>
    </row>
    <row r="23" spans="1:33" s="470" customFormat="1" ht="19.5">
      <c r="A23" s="765"/>
      <c r="B23" s="764"/>
      <c r="C23" s="792"/>
      <c r="D23" s="793"/>
      <c r="E23" s="793"/>
      <c r="F23" s="794"/>
      <c r="G23" s="793"/>
      <c r="H23" s="793"/>
      <c r="I23" s="793"/>
      <c r="J23" s="792"/>
      <c r="K23" s="792"/>
      <c r="L23" s="792"/>
      <c r="M23" s="792"/>
      <c r="N23" s="792"/>
      <c r="O23" s="792"/>
      <c r="P23" s="792"/>
      <c r="Q23" s="792"/>
      <c r="R23" s="923"/>
      <c r="S23" s="973"/>
      <c r="T23" s="923"/>
      <c r="U23" s="792"/>
      <c r="V23" s="973">
        <f t="shared" si="0"/>
        <v>0</v>
      </c>
      <c r="W23" s="973">
        <f t="shared" si="1"/>
        <v>0</v>
      </c>
      <c r="X23" s="766"/>
      <c r="Y23" s="766"/>
      <c r="Z23" s="766"/>
      <c r="AA23" s="766"/>
      <c r="AB23" s="766"/>
      <c r="AC23" s="766"/>
      <c r="AD23" s="766"/>
      <c r="AE23" s="766"/>
      <c r="AF23" s="766"/>
      <c r="AG23" s="766"/>
    </row>
    <row r="24" spans="1:33" s="470" customFormat="1" ht="19.5">
      <c r="A24" s="765"/>
      <c r="B24" s="764"/>
      <c r="C24" s="792"/>
      <c r="D24" s="793"/>
      <c r="E24" s="793"/>
      <c r="F24" s="794"/>
      <c r="G24" s="793"/>
      <c r="H24" s="793"/>
      <c r="I24" s="793"/>
      <c r="J24" s="792"/>
      <c r="K24" s="792"/>
      <c r="L24" s="792"/>
      <c r="M24" s="792"/>
      <c r="N24" s="792"/>
      <c r="O24" s="792"/>
      <c r="P24" s="792"/>
      <c r="Q24" s="792"/>
      <c r="R24" s="923"/>
      <c r="S24" s="973"/>
      <c r="T24" s="923"/>
      <c r="U24" s="792"/>
      <c r="V24" s="973">
        <f t="shared" si="0"/>
        <v>0</v>
      </c>
      <c r="W24" s="973">
        <f t="shared" si="1"/>
        <v>0</v>
      </c>
      <c r="X24" s="766"/>
      <c r="Y24" s="766"/>
      <c r="Z24" s="766"/>
      <c r="AA24" s="766"/>
      <c r="AB24" s="766"/>
      <c r="AC24" s="766"/>
      <c r="AD24" s="766"/>
      <c r="AE24" s="766"/>
      <c r="AF24" s="766"/>
      <c r="AG24" s="766"/>
    </row>
    <row r="25" spans="1:33" s="470" customFormat="1" ht="19.5">
      <c r="A25" s="765"/>
      <c r="B25" s="764"/>
      <c r="C25" s="792"/>
      <c r="D25" s="793"/>
      <c r="E25" s="793"/>
      <c r="F25" s="794"/>
      <c r="G25" s="793"/>
      <c r="H25" s="793"/>
      <c r="I25" s="793"/>
      <c r="J25" s="792"/>
      <c r="K25" s="792"/>
      <c r="L25" s="792"/>
      <c r="M25" s="792"/>
      <c r="N25" s="792"/>
      <c r="O25" s="792"/>
      <c r="P25" s="792"/>
      <c r="Q25" s="792"/>
      <c r="R25" s="923"/>
      <c r="S25" s="973"/>
      <c r="T25" s="923"/>
      <c r="U25" s="792"/>
      <c r="V25" s="973">
        <f t="shared" si="0"/>
        <v>0</v>
      </c>
      <c r="W25" s="973">
        <f t="shared" si="1"/>
        <v>0</v>
      </c>
      <c r="X25" s="766"/>
      <c r="Y25" s="766"/>
      <c r="Z25" s="766"/>
      <c r="AA25" s="766"/>
      <c r="AB25" s="766"/>
      <c r="AC25" s="766"/>
      <c r="AD25" s="766"/>
      <c r="AE25" s="766"/>
      <c r="AF25" s="766"/>
      <c r="AG25" s="766"/>
    </row>
    <row r="26" spans="1:33" s="470" customFormat="1" ht="19.5">
      <c r="A26" s="765"/>
      <c r="B26" s="764"/>
      <c r="C26" s="792"/>
      <c r="D26" s="793"/>
      <c r="E26" s="793"/>
      <c r="F26" s="794"/>
      <c r="G26" s="793"/>
      <c r="H26" s="793"/>
      <c r="I26" s="793"/>
      <c r="J26" s="792"/>
      <c r="K26" s="792"/>
      <c r="L26" s="792"/>
      <c r="M26" s="792"/>
      <c r="N26" s="792"/>
      <c r="O26" s="792"/>
      <c r="P26" s="792"/>
      <c r="Q26" s="792"/>
      <c r="R26" s="923"/>
      <c r="S26" s="973"/>
      <c r="T26" s="923"/>
      <c r="U26" s="792"/>
      <c r="V26" s="973">
        <f t="shared" si="0"/>
        <v>0</v>
      </c>
      <c r="W26" s="973">
        <f t="shared" si="1"/>
        <v>0</v>
      </c>
      <c r="X26" s="766"/>
      <c r="Y26" s="766"/>
      <c r="Z26" s="766"/>
      <c r="AA26" s="766"/>
      <c r="AB26" s="766"/>
      <c r="AC26" s="766"/>
      <c r="AD26" s="766"/>
      <c r="AE26" s="766"/>
      <c r="AF26" s="766"/>
      <c r="AG26" s="766"/>
    </row>
    <row r="27" spans="1:33" s="470" customFormat="1" ht="19.5">
      <c r="A27" s="765"/>
      <c r="B27" s="764"/>
      <c r="C27" s="792"/>
      <c r="D27" s="793"/>
      <c r="E27" s="793"/>
      <c r="F27" s="794"/>
      <c r="G27" s="793"/>
      <c r="H27" s="793"/>
      <c r="I27" s="793"/>
      <c r="J27" s="792"/>
      <c r="K27" s="792"/>
      <c r="L27" s="792"/>
      <c r="M27" s="792"/>
      <c r="N27" s="792"/>
      <c r="O27" s="792"/>
      <c r="P27" s="792"/>
      <c r="Q27" s="792"/>
      <c r="R27" s="923"/>
      <c r="S27" s="973"/>
      <c r="T27" s="923"/>
      <c r="U27" s="792"/>
      <c r="V27" s="973">
        <f t="shared" ref="V27:V43" si="2">T27+S27</f>
        <v>0</v>
      </c>
      <c r="W27" s="973">
        <f t="shared" ref="W27:W43" si="3">R27-V27</f>
        <v>0</v>
      </c>
      <c r="X27" s="766"/>
      <c r="Y27" s="766"/>
      <c r="Z27" s="766"/>
      <c r="AA27" s="766"/>
      <c r="AB27" s="766"/>
      <c r="AC27" s="766"/>
      <c r="AD27" s="766"/>
      <c r="AE27" s="766"/>
      <c r="AF27" s="766"/>
      <c r="AG27" s="766"/>
    </row>
    <row r="28" spans="1:33" s="470" customFormat="1" ht="19.5">
      <c r="A28" s="765"/>
      <c r="B28" s="764"/>
      <c r="C28" s="792"/>
      <c r="D28" s="793"/>
      <c r="E28" s="793"/>
      <c r="F28" s="794"/>
      <c r="G28" s="793"/>
      <c r="H28" s="793"/>
      <c r="I28" s="793"/>
      <c r="J28" s="792"/>
      <c r="K28" s="792"/>
      <c r="L28" s="792"/>
      <c r="M28" s="792"/>
      <c r="N28" s="792"/>
      <c r="O28" s="792"/>
      <c r="P28" s="792"/>
      <c r="Q28" s="792"/>
      <c r="R28" s="923"/>
      <c r="S28" s="973"/>
      <c r="T28" s="923"/>
      <c r="U28" s="792"/>
      <c r="V28" s="973">
        <f t="shared" si="2"/>
        <v>0</v>
      </c>
      <c r="W28" s="973">
        <f t="shared" si="3"/>
        <v>0</v>
      </c>
      <c r="X28" s="766"/>
      <c r="Y28" s="766"/>
      <c r="Z28" s="766"/>
      <c r="AA28" s="766"/>
      <c r="AB28" s="766"/>
      <c r="AC28" s="766"/>
      <c r="AD28" s="766"/>
      <c r="AE28" s="766"/>
      <c r="AF28" s="766"/>
      <c r="AG28" s="766"/>
    </row>
    <row r="29" spans="1:33" s="470" customFormat="1" ht="19.5">
      <c r="A29" s="765"/>
      <c r="B29" s="764"/>
      <c r="C29" s="792"/>
      <c r="D29" s="793"/>
      <c r="E29" s="793"/>
      <c r="F29" s="794"/>
      <c r="G29" s="793"/>
      <c r="H29" s="793"/>
      <c r="I29" s="793"/>
      <c r="J29" s="792"/>
      <c r="K29" s="792"/>
      <c r="L29" s="792"/>
      <c r="M29" s="792"/>
      <c r="N29" s="792"/>
      <c r="O29" s="792"/>
      <c r="P29" s="792"/>
      <c r="Q29" s="792"/>
      <c r="R29" s="923"/>
      <c r="S29" s="973"/>
      <c r="T29" s="923"/>
      <c r="U29" s="792"/>
      <c r="V29" s="973">
        <f t="shared" si="2"/>
        <v>0</v>
      </c>
      <c r="W29" s="973">
        <f t="shared" si="3"/>
        <v>0</v>
      </c>
      <c r="X29" s="766"/>
      <c r="Y29" s="766"/>
      <c r="Z29" s="766"/>
      <c r="AA29" s="766"/>
      <c r="AB29" s="766"/>
      <c r="AC29" s="766"/>
      <c r="AD29" s="766"/>
      <c r="AE29" s="766"/>
      <c r="AF29" s="766"/>
      <c r="AG29" s="766"/>
    </row>
    <row r="30" spans="1:33" s="470" customFormat="1" ht="19.5">
      <c r="A30" s="765"/>
      <c r="B30" s="764"/>
      <c r="C30" s="792"/>
      <c r="D30" s="793"/>
      <c r="E30" s="793"/>
      <c r="F30" s="794"/>
      <c r="G30" s="793"/>
      <c r="H30" s="793"/>
      <c r="I30" s="793"/>
      <c r="J30" s="792"/>
      <c r="K30" s="792"/>
      <c r="L30" s="792"/>
      <c r="M30" s="792"/>
      <c r="N30" s="792"/>
      <c r="O30" s="792"/>
      <c r="P30" s="792"/>
      <c r="Q30" s="792"/>
      <c r="R30" s="923"/>
      <c r="S30" s="973"/>
      <c r="T30" s="923"/>
      <c r="U30" s="792"/>
      <c r="V30" s="973">
        <f t="shared" si="2"/>
        <v>0</v>
      </c>
      <c r="W30" s="973">
        <f t="shared" si="3"/>
        <v>0</v>
      </c>
      <c r="X30" s="766"/>
      <c r="Y30" s="766"/>
      <c r="Z30" s="766"/>
      <c r="AA30" s="766"/>
      <c r="AB30" s="766"/>
      <c r="AC30" s="766"/>
      <c r="AD30" s="766"/>
      <c r="AE30" s="766"/>
      <c r="AF30" s="766"/>
      <c r="AG30" s="766"/>
    </row>
    <row r="31" spans="1:33" s="470" customFormat="1" ht="19.5">
      <c r="A31" s="765"/>
      <c r="B31" s="764"/>
      <c r="C31" s="792"/>
      <c r="D31" s="793"/>
      <c r="E31" s="793"/>
      <c r="F31" s="794"/>
      <c r="G31" s="793"/>
      <c r="H31" s="793"/>
      <c r="I31" s="793"/>
      <c r="J31" s="792"/>
      <c r="K31" s="792"/>
      <c r="L31" s="792"/>
      <c r="M31" s="792"/>
      <c r="N31" s="792"/>
      <c r="O31" s="792"/>
      <c r="P31" s="792"/>
      <c r="Q31" s="792"/>
      <c r="R31" s="923"/>
      <c r="S31" s="973"/>
      <c r="T31" s="923"/>
      <c r="U31" s="792"/>
      <c r="V31" s="973">
        <f t="shared" si="2"/>
        <v>0</v>
      </c>
      <c r="W31" s="973">
        <f t="shared" si="3"/>
        <v>0</v>
      </c>
      <c r="X31" s="766"/>
      <c r="Y31" s="766"/>
      <c r="Z31" s="766"/>
      <c r="AA31" s="766"/>
      <c r="AB31" s="766"/>
      <c r="AC31" s="766"/>
      <c r="AD31" s="766"/>
      <c r="AE31" s="766"/>
      <c r="AF31" s="766"/>
      <c r="AG31" s="766"/>
    </row>
    <row r="32" spans="1:33" s="470" customFormat="1" ht="19.5">
      <c r="A32" s="765"/>
      <c r="B32" s="764"/>
      <c r="C32" s="792"/>
      <c r="D32" s="793"/>
      <c r="E32" s="793"/>
      <c r="F32" s="794"/>
      <c r="G32" s="793"/>
      <c r="H32" s="793"/>
      <c r="I32" s="793"/>
      <c r="J32" s="792"/>
      <c r="K32" s="792"/>
      <c r="L32" s="792"/>
      <c r="M32" s="792"/>
      <c r="N32" s="792"/>
      <c r="O32" s="792"/>
      <c r="P32" s="792"/>
      <c r="Q32" s="792"/>
      <c r="R32" s="923"/>
      <c r="S32" s="973"/>
      <c r="T32" s="923"/>
      <c r="U32" s="792"/>
      <c r="V32" s="973">
        <f t="shared" si="2"/>
        <v>0</v>
      </c>
      <c r="W32" s="973">
        <f t="shared" si="3"/>
        <v>0</v>
      </c>
      <c r="X32" s="766"/>
      <c r="Y32" s="766"/>
      <c r="Z32" s="766"/>
      <c r="AA32" s="766"/>
      <c r="AB32" s="766"/>
      <c r="AC32" s="766"/>
      <c r="AD32" s="766"/>
      <c r="AE32" s="766"/>
      <c r="AF32" s="766"/>
      <c r="AG32" s="766"/>
    </row>
    <row r="33" spans="1:33" s="470" customFormat="1" ht="19.5">
      <c r="A33" s="765"/>
      <c r="B33" s="764"/>
      <c r="C33" s="792"/>
      <c r="D33" s="793"/>
      <c r="E33" s="793"/>
      <c r="F33" s="794"/>
      <c r="G33" s="793"/>
      <c r="H33" s="793"/>
      <c r="I33" s="793"/>
      <c r="J33" s="792"/>
      <c r="K33" s="792"/>
      <c r="L33" s="792"/>
      <c r="M33" s="792"/>
      <c r="N33" s="792"/>
      <c r="O33" s="792"/>
      <c r="P33" s="792"/>
      <c r="Q33" s="792"/>
      <c r="R33" s="923"/>
      <c r="S33" s="973"/>
      <c r="T33" s="923"/>
      <c r="U33" s="792"/>
      <c r="V33" s="973">
        <f t="shared" si="2"/>
        <v>0</v>
      </c>
      <c r="W33" s="973">
        <f t="shared" si="3"/>
        <v>0</v>
      </c>
      <c r="X33" s="766"/>
      <c r="Y33" s="766"/>
      <c r="Z33" s="766"/>
      <c r="AA33" s="766"/>
      <c r="AB33" s="766"/>
      <c r="AC33" s="766"/>
      <c r="AD33" s="766"/>
      <c r="AE33" s="766"/>
      <c r="AF33" s="766"/>
      <c r="AG33" s="766"/>
    </row>
    <row r="34" spans="1:33" s="470" customFormat="1" ht="19.5">
      <c r="A34" s="765"/>
      <c r="B34" s="764"/>
      <c r="C34" s="792"/>
      <c r="D34" s="793"/>
      <c r="E34" s="793"/>
      <c r="F34" s="794"/>
      <c r="G34" s="793"/>
      <c r="H34" s="793"/>
      <c r="I34" s="793"/>
      <c r="J34" s="792"/>
      <c r="K34" s="792"/>
      <c r="L34" s="792"/>
      <c r="M34" s="792"/>
      <c r="N34" s="792"/>
      <c r="O34" s="792"/>
      <c r="P34" s="792"/>
      <c r="Q34" s="792"/>
      <c r="R34" s="923"/>
      <c r="S34" s="973"/>
      <c r="T34" s="923"/>
      <c r="U34" s="792"/>
      <c r="V34" s="973">
        <f t="shared" si="2"/>
        <v>0</v>
      </c>
      <c r="W34" s="973">
        <f t="shared" si="3"/>
        <v>0</v>
      </c>
      <c r="X34" s="766"/>
      <c r="Y34" s="766"/>
      <c r="Z34" s="766"/>
      <c r="AA34" s="766"/>
      <c r="AB34" s="766"/>
      <c r="AC34" s="766"/>
      <c r="AD34" s="766"/>
      <c r="AE34" s="766"/>
      <c r="AF34" s="766"/>
      <c r="AG34" s="766"/>
    </row>
    <row r="35" spans="1:33" s="470" customFormat="1" ht="19.5">
      <c r="A35" s="765"/>
      <c r="B35" s="764"/>
      <c r="C35" s="792"/>
      <c r="D35" s="793"/>
      <c r="E35" s="793"/>
      <c r="F35" s="794"/>
      <c r="G35" s="793"/>
      <c r="H35" s="793"/>
      <c r="I35" s="793"/>
      <c r="J35" s="792"/>
      <c r="K35" s="792"/>
      <c r="L35" s="792"/>
      <c r="M35" s="792"/>
      <c r="N35" s="792"/>
      <c r="O35" s="792"/>
      <c r="P35" s="792"/>
      <c r="Q35" s="792"/>
      <c r="R35" s="923"/>
      <c r="S35" s="973"/>
      <c r="T35" s="923"/>
      <c r="U35" s="792"/>
      <c r="V35" s="973">
        <f t="shared" si="2"/>
        <v>0</v>
      </c>
      <c r="W35" s="973">
        <f t="shared" si="3"/>
        <v>0</v>
      </c>
      <c r="X35" s="766"/>
      <c r="Y35" s="766"/>
      <c r="Z35" s="766"/>
      <c r="AA35" s="766"/>
      <c r="AB35" s="766"/>
      <c r="AC35" s="766"/>
      <c r="AD35" s="766"/>
      <c r="AE35" s="766"/>
      <c r="AF35" s="766"/>
      <c r="AG35" s="766"/>
    </row>
    <row r="36" spans="1:33" s="470" customFormat="1" ht="19.5">
      <c r="A36" s="765"/>
      <c r="B36" s="764"/>
      <c r="C36" s="792"/>
      <c r="D36" s="793"/>
      <c r="E36" s="793"/>
      <c r="F36" s="794"/>
      <c r="G36" s="793"/>
      <c r="H36" s="793"/>
      <c r="I36" s="793"/>
      <c r="J36" s="792"/>
      <c r="K36" s="792"/>
      <c r="L36" s="792"/>
      <c r="M36" s="792"/>
      <c r="N36" s="792"/>
      <c r="O36" s="792"/>
      <c r="P36" s="792"/>
      <c r="Q36" s="792"/>
      <c r="R36" s="923"/>
      <c r="S36" s="973"/>
      <c r="T36" s="923"/>
      <c r="U36" s="792"/>
      <c r="V36" s="973">
        <f t="shared" si="2"/>
        <v>0</v>
      </c>
      <c r="W36" s="973">
        <f t="shared" si="3"/>
        <v>0</v>
      </c>
      <c r="X36" s="766"/>
      <c r="Y36" s="766"/>
      <c r="Z36" s="766"/>
      <c r="AA36" s="766"/>
      <c r="AB36" s="766"/>
      <c r="AC36" s="766"/>
      <c r="AD36" s="766"/>
      <c r="AE36" s="766"/>
      <c r="AF36" s="766"/>
      <c r="AG36" s="766"/>
    </row>
    <row r="37" spans="1:33" s="470" customFormat="1" ht="19.5">
      <c r="A37" s="765"/>
      <c r="B37" s="764"/>
      <c r="C37" s="792"/>
      <c r="D37" s="793"/>
      <c r="E37" s="793"/>
      <c r="F37" s="794"/>
      <c r="G37" s="793"/>
      <c r="H37" s="793"/>
      <c r="I37" s="793"/>
      <c r="J37" s="792"/>
      <c r="K37" s="792"/>
      <c r="L37" s="792"/>
      <c r="M37" s="792"/>
      <c r="N37" s="792"/>
      <c r="O37" s="792"/>
      <c r="P37" s="792"/>
      <c r="Q37" s="792"/>
      <c r="R37" s="923"/>
      <c r="S37" s="973"/>
      <c r="T37" s="923"/>
      <c r="U37" s="792"/>
      <c r="V37" s="973">
        <f t="shared" si="2"/>
        <v>0</v>
      </c>
      <c r="W37" s="973">
        <f t="shared" si="3"/>
        <v>0</v>
      </c>
      <c r="X37" s="766"/>
      <c r="Y37" s="766"/>
      <c r="Z37" s="766"/>
      <c r="AA37" s="766"/>
      <c r="AB37" s="766"/>
      <c r="AC37" s="766"/>
      <c r="AD37" s="766"/>
      <c r="AE37" s="766"/>
      <c r="AF37" s="766"/>
      <c r="AG37" s="766"/>
    </row>
    <row r="38" spans="1:33" s="470" customFormat="1" ht="19.5">
      <c r="A38" s="765"/>
      <c r="B38" s="764"/>
      <c r="C38" s="792"/>
      <c r="D38" s="793"/>
      <c r="E38" s="793"/>
      <c r="F38" s="794"/>
      <c r="G38" s="793"/>
      <c r="H38" s="793"/>
      <c r="I38" s="793"/>
      <c r="J38" s="792"/>
      <c r="K38" s="792"/>
      <c r="L38" s="792"/>
      <c r="M38" s="792"/>
      <c r="N38" s="792"/>
      <c r="O38" s="792"/>
      <c r="P38" s="792"/>
      <c r="Q38" s="792"/>
      <c r="R38" s="923"/>
      <c r="S38" s="973"/>
      <c r="T38" s="923"/>
      <c r="U38" s="792"/>
      <c r="V38" s="973">
        <f t="shared" si="2"/>
        <v>0</v>
      </c>
      <c r="W38" s="973">
        <f t="shared" si="3"/>
        <v>0</v>
      </c>
      <c r="X38" s="766"/>
      <c r="Y38" s="766"/>
      <c r="Z38" s="766"/>
      <c r="AA38" s="766"/>
      <c r="AB38" s="766"/>
      <c r="AC38" s="766"/>
      <c r="AD38" s="766"/>
      <c r="AE38" s="766"/>
      <c r="AF38" s="766"/>
      <c r="AG38" s="766"/>
    </row>
    <row r="39" spans="1:33" s="470" customFormat="1" ht="19.5">
      <c r="A39" s="765"/>
      <c r="B39" s="764"/>
      <c r="C39" s="792"/>
      <c r="D39" s="793"/>
      <c r="E39" s="793"/>
      <c r="F39" s="794"/>
      <c r="G39" s="793"/>
      <c r="H39" s="793"/>
      <c r="I39" s="793"/>
      <c r="J39" s="792"/>
      <c r="K39" s="792"/>
      <c r="L39" s="792"/>
      <c r="M39" s="792"/>
      <c r="N39" s="792"/>
      <c r="O39" s="792"/>
      <c r="P39" s="792"/>
      <c r="Q39" s="792"/>
      <c r="R39" s="923"/>
      <c r="S39" s="973"/>
      <c r="T39" s="923"/>
      <c r="U39" s="792"/>
      <c r="V39" s="973">
        <f t="shared" si="2"/>
        <v>0</v>
      </c>
      <c r="W39" s="973">
        <f t="shared" si="3"/>
        <v>0</v>
      </c>
      <c r="X39" s="766"/>
      <c r="Y39" s="766"/>
      <c r="Z39" s="766"/>
      <c r="AA39" s="766"/>
      <c r="AB39" s="766"/>
      <c r="AC39" s="766"/>
      <c r="AD39" s="766"/>
      <c r="AE39" s="766"/>
      <c r="AF39" s="766"/>
      <c r="AG39" s="766"/>
    </row>
    <row r="40" spans="1:33" s="470" customFormat="1" ht="19.5">
      <c r="A40" s="765"/>
      <c r="B40" s="764"/>
      <c r="C40" s="792"/>
      <c r="D40" s="793"/>
      <c r="E40" s="793"/>
      <c r="F40" s="794"/>
      <c r="G40" s="793"/>
      <c r="H40" s="793"/>
      <c r="I40" s="793"/>
      <c r="J40" s="792"/>
      <c r="K40" s="792"/>
      <c r="L40" s="792"/>
      <c r="M40" s="792"/>
      <c r="N40" s="792"/>
      <c r="O40" s="792"/>
      <c r="P40" s="792"/>
      <c r="Q40" s="792"/>
      <c r="R40" s="923"/>
      <c r="S40" s="973"/>
      <c r="T40" s="923"/>
      <c r="U40" s="792"/>
      <c r="V40" s="973">
        <f t="shared" si="2"/>
        <v>0</v>
      </c>
      <c r="W40" s="973">
        <f t="shared" si="3"/>
        <v>0</v>
      </c>
      <c r="X40" s="766"/>
      <c r="Y40" s="766"/>
      <c r="Z40" s="766"/>
      <c r="AA40" s="766"/>
      <c r="AB40" s="766"/>
      <c r="AC40" s="766"/>
      <c r="AD40" s="766"/>
      <c r="AE40" s="766"/>
      <c r="AF40" s="766"/>
      <c r="AG40" s="766"/>
    </row>
    <row r="41" spans="1:33" s="470" customFormat="1" ht="19.5">
      <c r="A41" s="765"/>
      <c r="B41" s="764"/>
      <c r="C41" s="792"/>
      <c r="D41" s="793"/>
      <c r="E41" s="793"/>
      <c r="F41" s="794"/>
      <c r="G41" s="793"/>
      <c r="H41" s="793"/>
      <c r="I41" s="793"/>
      <c r="J41" s="792"/>
      <c r="K41" s="792"/>
      <c r="L41" s="792"/>
      <c r="M41" s="792"/>
      <c r="N41" s="792"/>
      <c r="O41" s="792"/>
      <c r="P41" s="792"/>
      <c r="Q41" s="792"/>
      <c r="R41" s="923"/>
      <c r="S41" s="973"/>
      <c r="T41" s="923"/>
      <c r="U41" s="792"/>
      <c r="V41" s="973">
        <f t="shared" si="2"/>
        <v>0</v>
      </c>
      <c r="W41" s="973">
        <f t="shared" si="3"/>
        <v>0</v>
      </c>
      <c r="X41" s="766"/>
      <c r="Y41" s="766"/>
      <c r="Z41" s="766"/>
      <c r="AA41" s="766"/>
      <c r="AB41" s="766"/>
      <c r="AC41" s="766"/>
      <c r="AD41" s="766"/>
      <c r="AE41" s="766"/>
      <c r="AF41" s="766"/>
      <c r="AG41" s="766"/>
    </row>
    <row r="42" spans="1:33" s="470" customFormat="1" ht="19.5">
      <c r="A42" s="765"/>
      <c r="B42" s="764"/>
      <c r="C42" s="792"/>
      <c r="D42" s="793"/>
      <c r="E42" s="793"/>
      <c r="F42" s="794"/>
      <c r="G42" s="793"/>
      <c r="H42" s="793"/>
      <c r="I42" s="793"/>
      <c r="J42" s="792"/>
      <c r="K42" s="792"/>
      <c r="L42" s="792"/>
      <c r="M42" s="792"/>
      <c r="N42" s="792"/>
      <c r="O42" s="792"/>
      <c r="P42" s="792"/>
      <c r="Q42" s="792"/>
      <c r="R42" s="923"/>
      <c r="S42" s="973"/>
      <c r="T42" s="923"/>
      <c r="U42" s="792"/>
      <c r="V42" s="973">
        <f t="shared" si="2"/>
        <v>0</v>
      </c>
      <c r="W42" s="973">
        <f t="shared" si="3"/>
        <v>0</v>
      </c>
      <c r="X42" s="766"/>
      <c r="Y42" s="766"/>
      <c r="Z42" s="766"/>
      <c r="AA42" s="766"/>
      <c r="AB42" s="766"/>
      <c r="AC42" s="766"/>
      <c r="AD42" s="766"/>
      <c r="AE42" s="766"/>
      <c r="AF42" s="766"/>
      <c r="AG42" s="766"/>
    </row>
    <row r="43" spans="1:33" s="470" customFormat="1" ht="19.5">
      <c r="A43" s="765"/>
      <c r="B43" s="764"/>
      <c r="C43" s="792"/>
      <c r="D43" s="793"/>
      <c r="E43" s="793"/>
      <c r="F43" s="794"/>
      <c r="G43" s="793"/>
      <c r="H43" s="793"/>
      <c r="I43" s="793"/>
      <c r="J43" s="792"/>
      <c r="K43" s="792"/>
      <c r="L43" s="792"/>
      <c r="M43" s="792"/>
      <c r="N43" s="792"/>
      <c r="O43" s="792"/>
      <c r="P43" s="792"/>
      <c r="Q43" s="792"/>
      <c r="R43" s="923"/>
      <c r="S43" s="973"/>
      <c r="T43" s="923"/>
      <c r="U43" s="792"/>
      <c r="V43" s="973">
        <f t="shared" si="2"/>
        <v>0</v>
      </c>
      <c r="W43" s="973">
        <f t="shared" si="3"/>
        <v>0</v>
      </c>
      <c r="X43" s="766"/>
      <c r="Y43" s="766"/>
      <c r="Z43" s="766"/>
      <c r="AA43" s="766"/>
      <c r="AB43" s="766"/>
      <c r="AC43" s="766"/>
      <c r="AD43" s="766"/>
      <c r="AE43" s="766"/>
      <c r="AF43" s="766"/>
      <c r="AG43" s="766"/>
    </row>
    <row r="44" spans="1:33" s="470" customFormat="1" ht="19.5">
      <c r="A44" s="765"/>
      <c r="B44" s="764"/>
      <c r="C44" s="792"/>
      <c r="D44" s="793"/>
      <c r="E44" s="793"/>
      <c r="F44" s="794"/>
      <c r="G44" s="793"/>
      <c r="H44" s="793"/>
      <c r="I44" s="793"/>
      <c r="J44" s="792"/>
      <c r="K44" s="792"/>
      <c r="L44" s="792"/>
      <c r="M44" s="792"/>
      <c r="N44" s="792"/>
      <c r="O44" s="792"/>
      <c r="P44" s="792"/>
      <c r="Q44" s="792"/>
      <c r="R44" s="923"/>
      <c r="S44" s="973"/>
      <c r="T44" s="923"/>
      <c r="U44" s="792"/>
      <c r="V44" s="973">
        <f t="shared" ref="V44:V75" si="4">T44+S44</f>
        <v>0</v>
      </c>
      <c r="W44" s="973">
        <f t="shared" ref="W44:W75" si="5">R44-V44</f>
        <v>0</v>
      </c>
      <c r="X44" s="766"/>
      <c r="Y44" s="766"/>
      <c r="Z44" s="766"/>
      <c r="AA44" s="766"/>
      <c r="AB44" s="766"/>
      <c r="AC44" s="766"/>
      <c r="AD44" s="766"/>
      <c r="AE44" s="766"/>
      <c r="AF44" s="766"/>
      <c r="AG44" s="766"/>
    </row>
    <row r="45" spans="1:33" s="470" customFormat="1" ht="19.5">
      <c r="A45" s="765"/>
      <c r="B45" s="764"/>
      <c r="C45" s="792"/>
      <c r="D45" s="793"/>
      <c r="E45" s="793"/>
      <c r="F45" s="794"/>
      <c r="G45" s="793"/>
      <c r="H45" s="793"/>
      <c r="I45" s="793"/>
      <c r="J45" s="792"/>
      <c r="K45" s="792"/>
      <c r="L45" s="792"/>
      <c r="M45" s="792"/>
      <c r="N45" s="792"/>
      <c r="O45" s="792"/>
      <c r="P45" s="792"/>
      <c r="Q45" s="792"/>
      <c r="R45" s="923"/>
      <c r="S45" s="973"/>
      <c r="T45" s="923"/>
      <c r="U45" s="792"/>
      <c r="V45" s="973">
        <f t="shared" si="4"/>
        <v>0</v>
      </c>
      <c r="W45" s="973">
        <f t="shared" si="5"/>
        <v>0</v>
      </c>
      <c r="X45" s="766"/>
      <c r="Y45" s="766"/>
      <c r="Z45" s="766"/>
      <c r="AA45" s="766"/>
      <c r="AB45" s="766"/>
      <c r="AC45" s="766"/>
      <c r="AD45" s="766"/>
      <c r="AE45" s="766"/>
      <c r="AF45" s="766"/>
      <c r="AG45" s="766"/>
    </row>
    <row r="46" spans="1:33" s="470" customFormat="1" ht="19.5">
      <c r="A46" s="765"/>
      <c r="B46" s="764"/>
      <c r="C46" s="792"/>
      <c r="D46" s="793"/>
      <c r="E46" s="793"/>
      <c r="F46" s="794"/>
      <c r="G46" s="793"/>
      <c r="H46" s="793"/>
      <c r="I46" s="793"/>
      <c r="J46" s="792"/>
      <c r="K46" s="792"/>
      <c r="L46" s="792"/>
      <c r="M46" s="792"/>
      <c r="N46" s="792"/>
      <c r="O46" s="792"/>
      <c r="P46" s="792"/>
      <c r="Q46" s="792"/>
      <c r="R46" s="923"/>
      <c r="S46" s="973"/>
      <c r="T46" s="923"/>
      <c r="U46" s="792"/>
      <c r="V46" s="973">
        <f t="shared" si="4"/>
        <v>0</v>
      </c>
      <c r="W46" s="973">
        <f t="shared" si="5"/>
        <v>0</v>
      </c>
      <c r="X46" s="766"/>
      <c r="Y46" s="766"/>
      <c r="Z46" s="766"/>
      <c r="AA46" s="766"/>
      <c r="AB46" s="766"/>
      <c r="AC46" s="766"/>
      <c r="AD46" s="766"/>
      <c r="AE46" s="766"/>
      <c r="AF46" s="766"/>
      <c r="AG46" s="766"/>
    </row>
    <row r="47" spans="1:33" s="470" customFormat="1" ht="19.5">
      <c r="A47" s="765"/>
      <c r="B47" s="764"/>
      <c r="C47" s="792"/>
      <c r="D47" s="793"/>
      <c r="E47" s="793"/>
      <c r="F47" s="794"/>
      <c r="G47" s="793"/>
      <c r="H47" s="793"/>
      <c r="I47" s="793"/>
      <c r="J47" s="792"/>
      <c r="K47" s="792"/>
      <c r="L47" s="792"/>
      <c r="M47" s="792"/>
      <c r="N47" s="792"/>
      <c r="O47" s="792"/>
      <c r="P47" s="792"/>
      <c r="Q47" s="792"/>
      <c r="R47" s="923"/>
      <c r="S47" s="973"/>
      <c r="T47" s="923"/>
      <c r="U47" s="792"/>
      <c r="V47" s="973">
        <f t="shared" si="4"/>
        <v>0</v>
      </c>
      <c r="W47" s="973">
        <f t="shared" si="5"/>
        <v>0</v>
      </c>
      <c r="X47" s="766"/>
      <c r="Y47" s="766"/>
      <c r="Z47" s="766"/>
      <c r="AA47" s="766"/>
      <c r="AB47" s="766"/>
      <c r="AC47" s="766"/>
      <c r="AD47" s="766"/>
      <c r="AE47" s="766"/>
      <c r="AF47" s="766"/>
      <c r="AG47" s="766"/>
    </row>
    <row r="48" spans="1:33" s="470" customFormat="1" ht="19.5">
      <c r="A48" s="765"/>
      <c r="B48" s="764"/>
      <c r="C48" s="792"/>
      <c r="D48" s="793"/>
      <c r="E48" s="793"/>
      <c r="F48" s="794"/>
      <c r="G48" s="793"/>
      <c r="H48" s="793"/>
      <c r="I48" s="793"/>
      <c r="J48" s="792"/>
      <c r="K48" s="792"/>
      <c r="L48" s="792"/>
      <c r="M48" s="792"/>
      <c r="N48" s="792"/>
      <c r="O48" s="792"/>
      <c r="P48" s="792"/>
      <c r="Q48" s="792"/>
      <c r="R48" s="923"/>
      <c r="S48" s="973"/>
      <c r="T48" s="923"/>
      <c r="U48" s="792"/>
      <c r="V48" s="973">
        <f t="shared" si="4"/>
        <v>0</v>
      </c>
      <c r="W48" s="973">
        <f t="shared" si="5"/>
        <v>0</v>
      </c>
      <c r="X48" s="766"/>
      <c r="Y48" s="766"/>
      <c r="Z48" s="766"/>
      <c r="AA48" s="766"/>
      <c r="AB48" s="766"/>
      <c r="AC48" s="766"/>
      <c r="AD48" s="766"/>
      <c r="AE48" s="766"/>
      <c r="AF48" s="766"/>
      <c r="AG48" s="766"/>
    </row>
    <row r="49" spans="1:33" s="470" customFormat="1" ht="19.5">
      <c r="A49" s="765"/>
      <c r="B49" s="764"/>
      <c r="C49" s="792"/>
      <c r="D49" s="793"/>
      <c r="E49" s="793"/>
      <c r="F49" s="794"/>
      <c r="G49" s="793"/>
      <c r="H49" s="793"/>
      <c r="I49" s="793"/>
      <c r="J49" s="792"/>
      <c r="K49" s="792"/>
      <c r="L49" s="792"/>
      <c r="M49" s="792"/>
      <c r="N49" s="792"/>
      <c r="O49" s="792"/>
      <c r="P49" s="792"/>
      <c r="Q49" s="792"/>
      <c r="R49" s="923"/>
      <c r="S49" s="973"/>
      <c r="T49" s="923"/>
      <c r="U49" s="792"/>
      <c r="V49" s="973">
        <f t="shared" si="4"/>
        <v>0</v>
      </c>
      <c r="W49" s="973">
        <f t="shared" si="5"/>
        <v>0</v>
      </c>
      <c r="X49" s="766"/>
      <c r="Y49" s="766"/>
      <c r="Z49" s="766"/>
      <c r="AA49" s="766"/>
      <c r="AB49" s="766"/>
      <c r="AC49" s="766"/>
      <c r="AD49" s="766"/>
      <c r="AE49" s="766"/>
      <c r="AF49" s="766"/>
      <c r="AG49" s="766"/>
    </row>
    <row r="50" spans="1:33" s="470" customFormat="1" ht="19.5">
      <c r="A50" s="765"/>
      <c r="B50" s="764"/>
      <c r="C50" s="792"/>
      <c r="D50" s="793"/>
      <c r="E50" s="793"/>
      <c r="F50" s="794"/>
      <c r="G50" s="793"/>
      <c r="H50" s="793"/>
      <c r="I50" s="793"/>
      <c r="J50" s="792"/>
      <c r="K50" s="792"/>
      <c r="L50" s="792"/>
      <c r="M50" s="792"/>
      <c r="N50" s="792"/>
      <c r="O50" s="792"/>
      <c r="P50" s="792"/>
      <c r="Q50" s="792"/>
      <c r="R50" s="923"/>
      <c r="S50" s="973"/>
      <c r="T50" s="923"/>
      <c r="U50" s="792"/>
      <c r="V50" s="973">
        <f t="shared" si="4"/>
        <v>0</v>
      </c>
      <c r="W50" s="973">
        <f t="shared" si="5"/>
        <v>0</v>
      </c>
      <c r="X50" s="766"/>
      <c r="Y50" s="766"/>
      <c r="Z50" s="766"/>
      <c r="AA50" s="766"/>
      <c r="AB50" s="766"/>
      <c r="AC50" s="766"/>
      <c r="AD50" s="766"/>
      <c r="AE50" s="766"/>
      <c r="AF50" s="766"/>
      <c r="AG50" s="766"/>
    </row>
    <row r="51" spans="1:33" s="470" customFormat="1" ht="19.5">
      <c r="A51" s="765"/>
      <c r="B51" s="764"/>
      <c r="C51" s="792"/>
      <c r="D51" s="793"/>
      <c r="E51" s="793"/>
      <c r="F51" s="794"/>
      <c r="G51" s="793"/>
      <c r="H51" s="793"/>
      <c r="I51" s="793"/>
      <c r="J51" s="792"/>
      <c r="K51" s="792"/>
      <c r="L51" s="792"/>
      <c r="M51" s="792"/>
      <c r="N51" s="792"/>
      <c r="O51" s="792"/>
      <c r="P51" s="792"/>
      <c r="Q51" s="792"/>
      <c r="R51" s="923"/>
      <c r="S51" s="973"/>
      <c r="T51" s="923"/>
      <c r="U51" s="792"/>
      <c r="V51" s="973">
        <f t="shared" si="4"/>
        <v>0</v>
      </c>
      <c r="W51" s="973">
        <f t="shared" si="5"/>
        <v>0</v>
      </c>
      <c r="X51" s="766"/>
      <c r="Y51" s="766"/>
      <c r="Z51" s="766"/>
      <c r="AA51" s="766"/>
      <c r="AB51" s="766"/>
      <c r="AC51" s="766"/>
      <c r="AD51" s="766"/>
      <c r="AE51" s="766"/>
      <c r="AF51" s="766"/>
      <c r="AG51" s="766"/>
    </row>
    <row r="52" spans="1:33" s="470" customFormat="1" ht="19.5">
      <c r="A52" s="765"/>
      <c r="B52" s="764"/>
      <c r="C52" s="792"/>
      <c r="D52" s="793"/>
      <c r="E52" s="793"/>
      <c r="F52" s="794"/>
      <c r="G52" s="793"/>
      <c r="H52" s="793"/>
      <c r="I52" s="793"/>
      <c r="J52" s="792"/>
      <c r="K52" s="792"/>
      <c r="L52" s="792"/>
      <c r="M52" s="792"/>
      <c r="N52" s="792"/>
      <c r="O52" s="792"/>
      <c r="P52" s="792"/>
      <c r="Q52" s="792"/>
      <c r="R52" s="923"/>
      <c r="S52" s="973"/>
      <c r="T52" s="923"/>
      <c r="U52" s="792"/>
      <c r="V52" s="973">
        <f t="shared" si="4"/>
        <v>0</v>
      </c>
      <c r="W52" s="973">
        <f t="shared" si="5"/>
        <v>0</v>
      </c>
      <c r="X52" s="766"/>
      <c r="Y52" s="766"/>
      <c r="Z52" s="766"/>
      <c r="AA52" s="766"/>
      <c r="AB52" s="766"/>
      <c r="AC52" s="766"/>
      <c r="AD52" s="766"/>
      <c r="AE52" s="766"/>
      <c r="AF52" s="766"/>
      <c r="AG52" s="766"/>
    </row>
    <row r="53" spans="1:33" s="470" customFormat="1" ht="19.5">
      <c r="A53" s="765"/>
      <c r="B53" s="764"/>
      <c r="C53" s="792"/>
      <c r="D53" s="793"/>
      <c r="E53" s="793"/>
      <c r="F53" s="794"/>
      <c r="G53" s="793"/>
      <c r="H53" s="793"/>
      <c r="I53" s="793"/>
      <c r="J53" s="792"/>
      <c r="K53" s="792"/>
      <c r="L53" s="792"/>
      <c r="M53" s="792"/>
      <c r="N53" s="792"/>
      <c r="O53" s="792"/>
      <c r="P53" s="792"/>
      <c r="Q53" s="792"/>
      <c r="R53" s="923"/>
      <c r="S53" s="973"/>
      <c r="T53" s="923"/>
      <c r="U53" s="792"/>
      <c r="V53" s="973">
        <f t="shared" si="4"/>
        <v>0</v>
      </c>
      <c r="W53" s="973">
        <f t="shared" si="5"/>
        <v>0</v>
      </c>
      <c r="X53" s="766"/>
      <c r="Y53" s="766"/>
      <c r="Z53" s="766"/>
      <c r="AA53" s="766"/>
      <c r="AB53" s="766"/>
      <c r="AC53" s="766"/>
      <c r="AD53" s="766"/>
      <c r="AE53" s="766"/>
      <c r="AF53" s="766"/>
      <c r="AG53" s="766"/>
    </row>
    <row r="54" spans="1:33" s="470" customFormat="1" ht="19.5">
      <c r="A54" s="765"/>
      <c r="B54" s="764"/>
      <c r="C54" s="792"/>
      <c r="D54" s="793"/>
      <c r="E54" s="793"/>
      <c r="F54" s="794"/>
      <c r="G54" s="793"/>
      <c r="H54" s="793"/>
      <c r="I54" s="793"/>
      <c r="J54" s="792"/>
      <c r="K54" s="792"/>
      <c r="L54" s="792"/>
      <c r="M54" s="792"/>
      <c r="N54" s="792"/>
      <c r="O54" s="792"/>
      <c r="P54" s="792"/>
      <c r="Q54" s="792"/>
      <c r="R54" s="923"/>
      <c r="S54" s="973"/>
      <c r="T54" s="923"/>
      <c r="U54" s="792"/>
      <c r="V54" s="973">
        <f t="shared" si="4"/>
        <v>0</v>
      </c>
      <c r="W54" s="973">
        <f t="shared" si="5"/>
        <v>0</v>
      </c>
      <c r="X54" s="766"/>
      <c r="Y54" s="766"/>
      <c r="Z54" s="766"/>
      <c r="AA54" s="766"/>
      <c r="AB54" s="766"/>
      <c r="AC54" s="766"/>
      <c r="AD54" s="766"/>
      <c r="AE54" s="766"/>
      <c r="AF54" s="766"/>
      <c r="AG54" s="766"/>
    </row>
    <row r="55" spans="1:33" s="470" customFormat="1" ht="19.5">
      <c r="A55" s="765"/>
      <c r="B55" s="764"/>
      <c r="C55" s="792"/>
      <c r="D55" s="793"/>
      <c r="E55" s="793"/>
      <c r="F55" s="794"/>
      <c r="G55" s="793"/>
      <c r="H55" s="793"/>
      <c r="I55" s="793"/>
      <c r="J55" s="792"/>
      <c r="K55" s="792"/>
      <c r="L55" s="792"/>
      <c r="M55" s="792"/>
      <c r="N55" s="792"/>
      <c r="O55" s="792"/>
      <c r="P55" s="792"/>
      <c r="Q55" s="792"/>
      <c r="R55" s="923"/>
      <c r="S55" s="973"/>
      <c r="T55" s="923"/>
      <c r="U55" s="792"/>
      <c r="V55" s="973">
        <f t="shared" si="4"/>
        <v>0</v>
      </c>
      <c r="W55" s="973">
        <f t="shared" si="5"/>
        <v>0</v>
      </c>
      <c r="X55" s="766"/>
      <c r="Y55" s="766"/>
      <c r="Z55" s="766"/>
      <c r="AA55" s="766"/>
      <c r="AB55" s="766"/>
      <c r="AC55" s="766"/>
      <c r="AD55" s="766"/>
      <c r="AE55" s="766"/>
      <c r="AF55" s="766"/>
      <c r="AG55" s="766"/>
    </row>
    <row r="56" spans="1:33" s="470" customFormat="1" ht="19.5">
      <c r="A56" s="765"/>
      <c r="B56" s="764"/>
      <c r="C56" s="792"/>
      <c r="D56" s="793"/>
      <c r="E56" s="793"/>
      <c r="F56" s="794"/>
      <c r="G56" s="793"/>
      <c r="H56" s="793"/>
      <c r="I56" s="793"/>
      <c r="J56" s="792"/>
      <c r="K56" s="792"/>
      <c r="L56" s="792"/>
      <c r="M56" s="792"/>
      <c r="N56" s="792"/>
      <c r="O56" s="792"/>
      <c r="P56" s="792"/>
      <c r="Q56" s="792"/>
      <c r="R56" s="923"/>
      <c r="S56" s="973"/>
      <c r="T56" s="923"/>
      <c r="U56" s="792"/>
      <c r="V56" s="973">
        <f t="shared" si="4"/>
        <v>0</v>
      </c>
      <c r="W56" s="973">
        <f t="shared" si="5"/>
        <v>0</v>
      </c>
      <c r="X56" s="766"/>
      <c r="Y56" s="766"/>
      <c r="Z56" s="766"/>
      <c r="AA56" s="766"/>
      <c r="AB56" s="766"/>
      <c r="AC56" s="766"/>
      <c r="AD56" s="766"/>
      <c r="AE56" s="766"/>
      <c r="AF56" s="766"/>
      <c r="AG56" s="766"/>
    </row>
    <row r="57" spans="1:33" s="470" customFormat="1" ht="19.5">
      <c r="A57" s="765"/>
      <c r="B57" s="764"/>
      <c r="C57" s="792"/>
      <c r="D57" s="793"/>
      <c r="E57" s="793"/>
      <c r="F57" s="794"/>
      <c r="G57" s="793"/>
      <c r="H57" s="793"/>
      <c r="I57" s="793"/>
      <c r="J57" s="792"/>
      <c r="K57" s="792"/>
      <c r="L57" s="792"/>
      <c r="M57" s="792"/>
      <c r="N57" s="792"/>
      <c r="O57" s="792"/>
      <c r="P57" s="792"/>
      <c r="Q57" s="792"/>
      <c r="R57" s="923"/>
      <c r="S57" s="973"/>
      <c r="T57" s="923"/>
      <c r="U57" s="792"/>
      <c r="V57" s="973">
        <f t="shared" si="4"/>
        <v>0</v>
      </c>
      <c r="W57" s="973">
        <f t="shared" si="5"/>
        <v>0</v>
      </c>
      <c r="X57" s="766"/>
      <c r="Y57" s="766"/>
      <c r="Z57" s="766"/>
      <c r="AA57" s="766"/>
      <c r="AB57" s="766"/>
      <c r="AC57" s="766"/>
      <c r="AD57" s="766"/>
      <c r="AE57" s="766"/>
      <c r="AF57" s="766"/>
      <c r="AG57" s="766"/>
    </row>
    <row r="58" spans="1:33" s="470" customFormat="1" ht="19.5">
      <c r="A58" s="765"/>
      <c r="B58" s="764"/>
      <c r="C58" s="792"/>
      <c r="D58" s="793"/>
      <c r="E58" s="793"/>
      <c r="F58" s="794"/>
      <c r="G58" s="793"/>
      <c r="H58" s="793"/>
      <c r="I58" s="793"/>
      <c r="J58" s="792"/>
      <c r="K58" s="792"/>
      <c r="L58" s="792"/>
      <c r="M58" s="792"/>
      <c r="N58" s="792"/>
      <c r="O58" s="792"/>
      <c r="P58" s="792"/>
      <c r="Q58" s="792"/>
      <c r="R58" s="923"/>
      <c r="S58" s="973"/>
      <c r="T58" s="923"/>
      <c r="U58" s="792"/>
      <c r="V58" s="973">
        <f t="shared" si="4"/>
        <v>0</v>
      </c>
      <c r="W58" s="973">
        <f t="shared" si="5"/>
        <v>0</v>
      </c>
      <c r="X58" s="766"/>
      <c r="Y58" s="766"/>
      <c r="Z58" s="766"/>
      <c r="AA58" s="766"/>
      <c r="AB58" s="766"/>
      <c r="AC58" s="766"/>
      <c r="AD58" s="766"/>
      <c r="AE58" s="766"/>
      <c r="AF58" s="766"/>
      <c r="AG58" s="766"/>
    </row>
    <row r="59" spans="1:33" s="470" customFormat="1" ht="19.5">
      <c r="A59" s="765"/>
      <c r="B59" s="764"/>
      <c r="C59" s="792"/>
      <c r="D59" s="793"/>
      <c r="E59" s="793"/>
      <c r="F59" s="794"/>
      <c r="G59" s="793"/>
      <c r="H59" s="793"/>
      <c r="I59" s="793"/>
      <c r="J59" s="792"/>
      <c r="K59" s="792"/>
      <c r="L59" s="792"/>
      <c r="M59" s="792"/>
      <c r="N59" s="792"/>
      <c r="O59" s="792"/>
      <c r="P59" s="792"/>
      <c r="Q59" s="792"/>
      <c r="R59" s="923"/>
      <c r="S59" s="973"/>
      <c r="T59" s="923"/>
      <c r="U59" s="792"/>
      <c r="V59" s="973">
        <f t="shared" si="4"/>
        <v>0</v>
      </c>
      <c r="W59" s="973">
        <f t="shared" si="5"/>
        <v>0</v>
      </c>
      <c r="X59" s="766"/>
      <c r="Y59" s="766"/>
      <c r="Z59" s="766"/>
      <c r="AA59" s="766"/>
      <c r="AB59" s="766"/>
      <c r="AC59" s="766"/>
      <c r="AD59" s="766"/>
      <c r="AE59" s="766"/>
      <c r="AF59" s="766"/>
      <c r="AG59" s="766"/>
    </row>
    <row r="60" spans="1:33" s="470" customFormat="1" ht="19.5">
      <c r="A60" s="765"/>
      <c r="B60" s="764"/>
      <c r="C60" s="792"/>
      <c r="D60" s="793"/>
      <c r="E60" s="793"/>
      <c r="F60" s="794"/>
      <c r="G60" s="793"/>
      <c r="H60" s="793"/>
      <c r="I60" s="793"/>
      <c r="J60" s="792"/>
      <c r="K60" s="792"/>
      <c r="L60" s="792"/>
      <c r="M60" s="792"/>
      <c r="N60" s="792"/>
      <c r="O60" s="792"/>
      <c r="P60" s="792"/>
      <c r="Q60" s="792"/>
      <c r="R60" s="923"/>
      <c r="S60" s="973"/>
      <c r="T60" s="923"/>
      <c r="U60" s="792"/>
      <c r="V60" s="973">
        <f t="shared" si="4"/>
        <v>0</v>
      </c>
      <c r="W60" s="973">
        <f t="shared" si="5"/>
        <v>0</v>
      </c>
      <c r="X60" s="766"/>
      <c r="Y60" s="766"/>
      <c r="Z60" s="766"/>
      <c r="AA60" s="766"/>
      <c r="AB60" s="766"/>
      <c r="AC60" s="766"/>
      <c r="AD60" s="766"/>
      <c r="AE60" s="766"/>
      <c r="AF60" s="766"/>
      <c r="AG60" s="766"/>
    </row>
    <row r="61" spans="1:33" s="470" customFormat="1" ht="19.5">
      <c r="A61" s="765"/>
      <c r="B61" s="764"/>
      <c r="C61" s="792"/>
      <c r="D61" s="793"/>
      <c r="E61" s="793"/>
      <c r="F61" s="794"/>
      <c r="G61" s="793"/>
      <c r="H61" s="793"/>
      <c r="I61" s="793"/>
      <c r="J61" s="792"/>
      <c r="K61" s="792"/>
      <c r="L61" s="792"/>
      <c r="M61" s="792"/>
      <c r="N61" s="792"/>
      <c r="O61" s="792"/>
      <c r="P61" s="792"/>
      <c r="Q61" s="792"/>
      <c r="R61" s="923"/>
      <c r="S61" s="973"/>
      <c r="T61" s="923"/>
      <c r="U61" s="792"/>
      <c r="V61" s="973">
        <f t="shared" si="4"/>
        <v>0</v>
      </c>
      <c r="W61" s="973">
        <f t="shared" si="5"/>
        <v>0</v>
      </c>
      <c r="X61" s="766"/>
      <c r="Y61" s="766"/>
      <c r="Z61" s="766"/>
      <c r="AA61" s="766"/>
      <c r="AB61" s="766"/>
      <c r="AC61" s="766"/>
      <c r="AD61" s="766"/>
      <c r="AE61" s="766"/>
      <c r="AF61" s="766"/>
      <c r="AG61" s="766"/>
    </row>
    <row r="62" spans="1:33" s="470" customFormat="1" ht="19.5">
      <c r="A62" s="765"/>
      <c r="B62" s="764"/>
      <c r="C62" s="792"/>
      <c r="D62" s="793"/>
      <c r="E62" s="793"/>
      <c r="F62" s="794"/>
      <c r="G62" s="793"/>
      <c r="H62" s="793"/>
      <c r="I62" s="793"/>
      <c r="J62" s="792"/>
      <c r="K62" s="792"/>
      <c r="L62" s="792"/>
      <c r="M62" s="792"/>
      <c r="N62" s="792"/>
      <c r="O62" s="792"/>
      <c r="P62" s="792"/>
      <c r="Q62" s="792"/>
      <c r="R62" s="923"/>
      <c r="S62" s="973"/>
      <c r="T62" s="923"/>
      <c r="U62" s="792"/>
      <c r="V62" s="973">
        <f t="shared" si="4"/>
        <v>0</v>
      </c>
      <c r="W62" s="973">
        <f t="shared" si="5"/>
        <v>0</v>
      </c>
      <c r="X62" s="766"/>
      <c r="Y62" s="766"/>
      <c r="Z62" s="766"/>
      <c r="AA62" s="766"/>
      <c r="AB62" s="766"/>
      <c r="AC62" s="766"/>
      <c r="AD62" s="766"/>
      <c r="AE62" s="766"/>
      <c r="AF62" s="766"/>
      <c r="AG62" s="766"/>
    </row>
    <row r="63" spans="1:33" s="470" customFormat="1" ht="19.5">
      <c r="A63" s="765"/>
      <c r="B63" s="764"/>
      <c r="C63" s="792"/>
      <c r="D63" s="793"/>
      <c r="E63" s="793"/>
      <c r="F63" s="794"/>
      <c r="G63" s="793"/>
      <c r="H63" s="793"/>
      <c r="I63" s="793"/>
      <c r="J63" s="792"/>
      <c r="K63" s="792"/>
      <c r="L63" s="792"/>
      <c r="M63" s="792"/>
      <c r="N63" s="792"/>
      <c r="O63" s="792"/>
      <c r="P63" s="792"/>
      <c r="Q63" s="792"/>
      <c r="R63" s="923"/>
      <c r="S63" s="973"/>
      <c r="T63" s="923"/>
      <c r="U63" s="792"/>
      <c r="V63" s="973">
        <f t="shared" si="4"/>
        <v>0</v>
      </c>
      <c r="W63" s="973">
        <f t="shared" si="5"/>
        <v>0</v>
      </c>
      <c r="X63" s="766"/>
      <c r="Y63" s="766"/>
      <c r="Z63" s="766"/>
      <c r="AA63" s="766"/>
      <c r="AB63" s="766"/>
      <c r="AC63" s="766"/>
      <c r="AD63" s="766"/>
      <c r="AE63" s="766"/>
      <c r="AF63" s="766"/>
      <c r="AG63" s="766"/>
    </row>
    <row r="64" spans="1:33" s="470" customFormat="1" ht="19.5">
      <c r="A64" s="765"/>
      <c r="B64" s="764"/>
      <c r="C64" s="792"/>
      <c r="D64" s="793"/>
      <c r="E64" s="793"/>
      <c r="F64" s="794"/>
      <c r="G64" s="793"/>
      <c r="H64" s="793"/>
      <c r="I64" s="793"/>
      <c r="J64" s="792"/>
      <c r="K64" s="792"/>
      <c r="L64" s="792"/>
      <c r="M64" s="792"/>
      <c r="N64" s="792"/>
      <c r="O64" s="792"/>
      <c r="P64" s="792"/>
      <c r="Q64" s="792"/>
      <c r="R64" s="923"/>
      <c r="S64" s="973"/>
      <c r="T64" s="923"/>
      <c r="U64" s="792"/>
      <c r="V64" s="973">
        <f t="shared" si="4"/>
        <v>0</v>
      </c>
      <c r="W64" s="973">
        <f t="shared" si="5"/>
        <v>0</v>
      </c>
      <c r="X64" s="766"/>
      <c r="Y64" s="766"/>
      <c r="Z64" s="766"/>
      <c r="AA64" s="766"/>
      <c r="AB64" s="766"/>
      <c r="AC64" s="766"/>
      <c r="AD64" s="766"/>
      <c r="AE64" s="766"/>
      <c r="AF64" s="766"/>
      <c r="AG64" s="766"/>
    </row>
    <row r="65" spans="1:33" s="470" customFormat="1" ht="19.5">
      <c r="A65" s="765"/>
      <c r="B65" s="764"/>
      <c r="C65" s="792"/>
      <c r="D65" s="793"/>
      <c r="E65" s="793"/>
      <c r="F65" s="794"/>
      <c r="G65" s="793"/>
      <c r="H65" s="793"/>
      <c r="I65" s="793"/>
      <c r="J65" s="792"/>
      <c r="K65" s="792"/>
      <c r="L65" s="792"/>
      <c r="M65" s="792"/>
      <c r="N65" s="792"/>
      <c r="O65" s="792"/>
      <c r="P65" s="792"/>
      <c r="Q65" s="792"/>
      <c r="R65" s="923"/>
      <c r="S65" s="973"/>
      <c r="T65" s="923"/>
      <c r="U65" s="792"/>
      <c r="V65" s="973">
        <f t="shared" si="4"/>
        <v>0</v>
      </c>
      <c r="W65" s="973">
        <f t="shared" si="5"/>
        <v>0</v>
      </c>
      <c r="X65" s="766"/>
      <c r="Y65" s="766"/>
      <c r="Z65" s="766"/>
      <c r="AA65" s="766"/>
      <c r="AB65" s="766"/>
      <c r="AC65" s="766"/>
      <c r="AD65" s="766"/>
      <c r="AE65" s="766"/>
      <c r="AF65" s="766"/>
      <c r="AG65" s="766"/>
    </row>
    <row r="66" spans="1:33" s="470" customFormat="1" ht="19.5">
      <c r="A66" s="765"/>
      <c r="B66" s="764"/>
      <c r="C66" s="792"/>
      <c r="D66" s="793"/>
      <c r="E66" s="793"/>
      <c r="F66" s="794"/>
      <c r="G66" s="793"/>
      <c r="H66" s="793"/>
      <c r="I66" s="793"/>
      <c r="J66" s="792"/>
      <c r="K66" s="792"/>
      <c r="L66" s="792"/>
      <c r="M66" s="792"/>
      <c r="N66" s="792"/>
      <c r="O66" s="792"/>
      <c r="P66" s="792"/>
      <c r="Q66" s="792"/>
      <c r="R66" s="923"/>
      <c r="S66" s="973"/>
      <c r="T66" s="923"/>
      <c r="U66" s="792"/>
      <c r="V66" s="973">
        <f t="shared" si="4"/>
        <v>0</v>
      </c>
      <c r="W66" s="973">
        <f t="shared" si="5"/>
        <v>0</v>
      </c>
      <c r="X66" s="766"/>
      <c r="Y66" s="766"/>
      <c r="Z66" s="766"/>
      <c r="AA66" s="766"/>
      <c r="AB66" s="766"/>
      <c r="AC66" s="766"/>
      <c r="AD66" s="766"/>
      <c r="AE66" s="766"/>
      <c r="AF66" s="766"/>
      <c r="AG66" s="766"/>
    </row>
    <row r="67" spans="1:33" s="470" customFormat="1" ht="19.5">
      <c r="A67" s="765"/>
      <c r="B67" s="764"/>
      <c r="C67" s="792"/>
      <c r="D67" s="793"/>
      <c r="E67" s="793"/>
      <c r="F67" s="794"/>
      <c r="G67" s="793"/>
      <c r="H67" s="793"/>
      <c r="I67" s="793"/>
      <c r="J67" s="792"/>
      <c r="K67" s="792"/>
      <c r="L67" s="792"/>
      <c r="M67" s="792"/>
      <c r="N67" s="792"/>
      <c r="O67" s="792"/>
      <c r="P67" s="792"/>
      <c r="Q67" s="792"/>
      <c r="R67" s="923"/>
      <c r="S67" s="973"/>
      <c r="T67" s="923"/>
      <c r="U67" s="792"/>
      <c r="V67" s="973">
        <f t="shared" si="4"/>
        <v>0</v>
      </c>
      <c r="W67" s="973">
        <f t="shared" si="5"/>
        <v>0</v>
      </c>
      <c r="X67" s="766"/>
      <c r="Y67" s="766"/>
      <c r="Z67" s="766"/>
      <c r="AA67" s="766"/>
      <c r="AB67" s="766"/>
      <c r="AC67" s="766"/>
      <c r="AD67" s="766"/>
      <c r="AE67" s="766"/>
      <c r="AF67" s="766"/>
      <c r="AG67" s="766"/>
    </row>
    <row r="68" spans="1:33" s="470" customFormat="1" ht="19.5">
      <c r="A68" s="765"/>
      <c r="B68" s="764"/>
      <c r="C68" s="792"/>
      <c r="D68" s="793"/>
      <c r="E68" s="793"/>
      <c r="F68" s="794"/>
      <c r="G68" s="793"/>
      <c r="H68" s="793"/>
      <c r="I68" s="793"/>
      <c r="J68" s="792"/>
      <c r="K68" s="792"/>
      <c r="L68" s="792"/>
      <c r="M68" s="792"/>
      <c r="N68" s="792"/>
      <c r="O68" s="792"/>
      <c r="P68" s="792"/>
      <c r="Q68" s="792"/>
      <c r="R68" s="923"/>
      <c r="S68" s="973"/>
      <c r="T68" s="923"/>
      <c r="U68" s="792"/>
      <c r="V68" s="973">
        <f t="shared" si="4"/>
        <v>0</v>
      </c>
      <c r="W68" s="973">
        <f t="shared" si="5"/>
        <v>0</v>
      </c>
      <c r="X68" s="766"/>
      <c r="Y68" s="766"/>
      <c r="Z68" s="766"/>
      <c r="AA68" s="766"/>
      <c r="AB68" s="766"/>
      <c r="AC68" s="766"/>
      <c r="AD68" s="766"/>
      <c r="AE68" s="766"/>
      <c r="AF68" s="766"/>
      <c r="AG68" s="766"/>
    </row>
    <row r="69" spans="1:33" s="470" customFormat="1" ht="19.5">
      <c r="A69" s="765"/>
      <c r="B69" s="764"/>
      <c r="C69" s="792"/>
      <c r="D69" s="793"/>
      <c r="E69" s="793"/>
      <c r="F69" s="794"/>
      <c r="G69" s="793"/>
      <c r="H69" s="793"/>
      <c r="I69" s="793"/>
      <c r="J69" s="792"/>
      <c r="K69" s="792"/>
      <c r="L69" s="792"/>
      <c r="M69" s="792"/>
      <c r="N69" s="792"/>
      <c r="O69" s="792"/>
      <c r="P69" s="792"/>
      <c r="Q69" s="792"/>
      <c r="R69" s="923"/>
      <c r="S69" s="973"/>
      <c r="T69" s="923"/>
      <c r="U69" s="792"/>
      <c r="V69" s="973">
        <f t="shared" si="4"/>
        <v>0</v>
      </c>
      <c r="W69" s="973">
        <f t="shared" si="5"/>
        <v>0</v>
      </c>
      <c r="X69" s="766"/>
      <c r="Y69" s="766"/>
      <c r="Z69" s="766"/>
      <c r="AA69" s="766"/>
      <c r="AB69" s="766"/>
      <c r="AC69" s="766"/>
      <c r="AD69" s="766"/>
      <c r="AE69" s="766"/>
      <c r="AF69" s="766"/>
      <c r="AG69" s="766"/>
    </row>
    <row r="70" spans="1:33" s="470" customFormat="1" ht="19.5">
      <c r="A70" s="765"/>
      <c r="B70" s="764"/>
      <c r="C70" s="792"/>
      <c r="D70" s="793"/>
      <c r="E70" s="793"/>
      <c r="F70" s="794"/>
      <c r="G70" s="793"/>
      <c r="H70" s="793"/>
      <c r="I70" s="793"/>
      <c r="J70" s="792"/>
      <c r="K70" s="792"/>
      <c r="L70" s="792"/>
      <c r="M70" s="792"/>
      <c r="N70" s="792"/>
      <c r="O70" s="792"/>
      <c r="P70" s="792"/>
      <c r="Q70" s="792"/>
      <c r="R70" s="923"/>
      <c r="S70" s="973"/>
      <c r="T70" s="923"/>
      <c r="U70" s="792"/>
      <c r="V70" s="973">
        <f t="shared" si="4"/>
        <v>0</v>
      </c>
      <c r="W70" s="973">
        <f t="shared" si="5"/>
        <v>0</v>
      </c>
      <c r="X70" s="766"/>
      <c r="Y70" s="766"/>
      <c r="Z70" s="766"/>
      <c r="AA70" s="766"/>
      <c r="AB70" s="766"/>
      <c r="AC70" s="766"/>
      <c r="AD70" s="766"/>
      <c r="AE70" s="766"/>
      <c r="AF70" s="766"/>
      <c r="AG70" s="766"/>
    </row>
    <row r="71" spans="1:33" s="470" customFormat="1" ht="19.5">
      <c r="A71" s="765"/>
      <c r="B71" s="764"/>
      <c r="C71" s="792"/>
      <c r="D71" s="793"/>
      <c r="E71" s="793"/>
      <c r="F71" s="794"/>
      <c r="G71" s="793"/>
      <c r="H71" s="793"/>
      <c r="I71" s="793"/>
      <c r="J71" s="792"/>
      <c r="K71" s="792"/>
      <c r="L71" s="792"/>
      <c r="M71" s="792"/>
      <c r="N71" s="792"/>
      <c r="O71" s="792"/>
      <c r="P71" s="792"/>
      <c r="Q71" s="792"/>
      <c r="R71" s="923"/>
      <c r="S71" s="973"/>
      <c r="T71" s="923"/>
      <c r="U71" s="792"/>
      <c r="V71" s="973">
        <f t="shared" si="4"/>
        <v>0</v>
      </c>
      <c r="W71" s="973">
        <f t="shared" si="5"/>
        <v>0</v>
      </c>
      <c r="X71" s="766"/>
      <c r="Y71" s="766"/>
      <c r="Z71" s="766"/>
      <c r="AA71" s="766"/>
      <c r="AB71" s="766"/>
      <c r="AC71" s="766"/>
      <c r="AD71" s="766"/>
      <c r="AE71" s="766"/>
      <c r="AF71" s="766"/>
      <c r="AG71" s="766"/>
    </row>
    <row r="72" spans="1:33" s="470" customFormat="1" ht="19.5">
      <c r="A72" s="765"/>
      <c r="B72" s="764"/>
      <c r="C72" s="792"/>
      <c r="D72" s="793"/>
      <c r="E72" s="793"/>
      <c r="F72" s="794"/>
      <c r="G72" s="793"/>
      <c r="H72" s="793"/>
      <c r="I72" s="793"/>
      <c r="J72" s="792"/>
      <c r="K72" s="792"/>
      <c r="L72" s="792"/>
      <c r="M72" s="792"/>
      <c r="N72" s="792"/>
      <c r="O72" s="792"/>
      <c r="P72" s="792"/>
      <c r="Q72" s="792"/>
      <c r="R72" s="923"/>
      <c r="S72" s="973"/>
      <c r="T72" s="923"/>
      <c r="U72" s="792"/>
      <c r="V72" s="973">
        <f t="shared" si="4"/>
        <v>0</v>
      </c>
      <c r="W72" s="973">
        <f t="shared" si="5"/>
        <v>0</v>
      </c>
      <c r="X72" s="766"/>
      <c r="Y72" s="766"/>
      <c r="Z72" s="766"/>
      <c r="AA72" s="766"/>
      <c r="AB72" s="766"/>
      <c r="AC72" s="766"/>
      <c r="AD72" s="766"/>
      <c r="AE72" s="766"/>
      <c r="AF72" s="766"/>
      <c r="AG72" s="766"/>
    </row>
    <row r="73" spans="1:33" s="470" customFormat="1" ht="19.5">
      <c r="A73" s="765"/>
      <c r="B73" s="764"/>
      <c r="C73" s="792"/>
      <c r="D73" s="793"/>
      <c r="E73" s="793"/>
      <c r="F73" s="794"/>
      <c r="G73" s="793"/>
      <c r="H73" s="793"/>
      <c r="I73" s="793"/>
      <c r="J73" s="792"/>
      <c r="K73" s="792"/>
      <c r="L73" s="792"/>
      <c r="M73" s="792"/>
      <c r="N73" s="792"/>
      <c r="O73" s="792"/>
      <c r="P73" s="792"/>
      <c r="Q73" s="792"/>
      <c r="R73" s="923"/>
      <c r="S73" s="973"/>
      <c r="T73" s="923"/>
      <c r="U73" s="792"/>
      <c r="V73" s="973">
        <f t="shared" si="4"/>
        <v>0</v>
      </c>
      <c r="W73" s="973">
        <f t="shared" si="5"/>
        <v>0</v>
      </c>
      <c r="X73" s="766"/>
      <c r="Y73" s="766"/>
      <c r="Z73" s="766"/>
      <c r="AA73" s="766"/>
      <c r="AB73" s="766"/>
      <c r="AC73" s="766"/>
      <c r="AD73" s="766"/>
      <c r="AE73" s="766"/>
      <c r="AF73" s="766"/>
      <c r="AG73" s="766"/>
    </row>
    <row r="74" spans="1:33" s="470" customFormat="1" ht="19.5">
      <c r="A74" s="765"/>
      <c r="B74" s="764"/>
      <c r="C74" s="792"/>
      <c r="D74" s="793"/>
      <c r="E74" s="793"/>
      <c r="F74" s="794"/>
      <c r="G74" s="793"/>
      <c r="H74" s="793"/>
      <c r="I74" s="793"/>
      <c r="J74" s="792"/>
      <c r="K74" s="792"/>
      <c r="L74" s="792"/>
      <c r="M74" s="792"/>
      <c r="N74" s="792"/>
      <c r="O74" s="792"/>
      <c r="P74" s="792"/>
      <c r="Q74" s="792"/>
      <c r="R74" s="923"/>
      <c r="S74" s="973"/>
      <c r="T74" s="923"/>
      <c r="U74" s="792"/>
      <c r="V74" s="973">
        <f t="shared" si="4"/>
        <v>0</v>
      </c>
      <c r="W74" s="973">
        <f t="shared" si="5"/>
        <v>0</v>
      </c>
      <c r="X74" s="766"/>
      <c r="Y74" s="766"/>
      <c r="Z74" s="766"/>
      <c r="AA74" s="766"/>
      <c r="AB74" s="766"/>
      <c r="AC74" s="766"/>
      <c r="AD74" s="766"/>
      <c r="AE74" s="766"/>
      <c r="AF74" s="766"/>
      <c r="AG74" s="766"/>
    </row>
    <row r="75" spans="1:33" s="470" customFormat="1" ht="19.5">
      <c r="A75" s="765"/>
      <c r="B75" s="764"/>
      <c r="C75" s="792"/>
      <c r="D75" s="793"/>
      <c r="E75" s="793"/>
      <c r="F75" s="794"/>
      <c r="G75" s="793"/>
      <c r="H75" s="793"/>
      <c r="I75" s="793"/>
      <c r="J75" s="792"/>
      <c r="K75" s="792"/>
      <c r="L75" s="792"/>
      <c r="M75" s="792"/>
      <c r="N75" s="792"/>
      <c r="O75" s="792"/>
      <c r="P75" s="792"/>
      <c r="Q75" s="792"/>
      <c r="R75" s="923"/>
      <c r="S75" s="973"/>
      <c r="T75" s="923"/>
      <c r="U75" s="792"/>
      <c r="V75" s="973">
        <f t="shared" si="4"/>
        <v>0</v>
      </c>
      <c r="W75" s="973">
        <f t="shared" si="5"/>
        <v>0</v>
      </c>
      <c r="X75" s="766"/>
      <c r="Y75" s="766"/>
      <c r="Z75" s="766"/>
      <c r="AA75" s="766"/>
      <c r="AB75" s="766"/>
      <c r="AC75" s="766"/>
      <c r="AD75" s="766"/>
      <c r="AE75" s="766"/>
      <c r="AF75" s="766"/>
      <c r="AG75" s="766"/>
    </row>
    <row r="76" spans="1:33" s="470" customFormat="1" ht="19.5">
      <c r="A76" s="765"/>
      <c r="B76" s="764"/>
      <c r="C76" s="792"/>
      <c r="D76" s="793"/>
      <c r="E76" s="793"/>
      <c r="F76" s="794"/>
      <c r="G76" s="793"/>
      <c r="H76" s="793"/>
      <c r="I76" s="793"/>
      <c r="J76" s="792"/>
      <c r="K76" s="792"/>
      <c r="L76" s="792"/>
      <c r="M76" s="792"/>
      <c r="N76" s="792"/>
      <c r="O76" s="792"/>
      <c r="P76" s="792"/>
      <c r="Q76" s="792"/>
      <c r="R76" s="923"/>
      <c r="S76" s="973"/>
      <c r="T76" s="923"/>
      <c r="U76" s="792"/>
      <c r="V76" s="973">
        <f t="shared" ref="V76:V83" si="6">T76+S76</f>
        <v>0</v>
      </c>
      <c r="W76" s="973">
        <f t="shared" ref="W76:W83" si="7">R76-V76</f>
        <v>0</v>
      </c>
      <c r="X76" s="766"/>
      <c r="Y76" s="766"/>
      <c r="Z76" s="766"/>
      <c r="AA76" s="766"/>
      <c r="AB76" s="766"/>
      <c r="AC76" s="766"/>
      <c r="AD76" s="766"/>
      <c r="AE76" s="766"/>
      <c r="AF76" s="766"/>
      <c r="AG76" s="766"/>
    </row>
    <row r="77" spans="1:33" s="470" customFormat="1" ht="19.5">
      <c r="A77" s="765"/>
      <c r="B77" s="764"/>
      <c r="C77" s="792"/>
      <c r="D77" s="793"/>
      <c r="E77" s="793"/>
      <c r="F77" s="794"/>
      <c r="G77" s="793"/>
      <c r="H77" s="793"/>
      <c r="I77" s="793"/>
      <c r="J77" s="792"/>
      <c r="K77" s="792"/>
      <c r="L77" s="792"/>
      <c r="M77" s="792"/>
      <c r="N77" s="792"/>
      <c r="O77" s="792"/>
      <c r="P77" s="792"/>
      <c r="Q77" s="792"/>
      <c r="R77" s="923"/>
      <c r="S77" s="973"/>
      <c r="T77" s="923"/>
      <c r="U77" s="792"/>
      <c r="V77" s="973">
        <f t="shared" si="6"/>
        <v>0</v>
      </c>
      <c r="W77" s="973">
        <f t="shared" si="7"/>
        <v>0</v>
      </c>
      <c r="X77" s="766"/>
      <c r="Y77" s="766"/>
      <c r="Z77" s="766"/>
      <c r="AA77" s="766"/>
      <c r="AB77" s="766"/>
      <c r="AC77" s="766"/>
      <c r="AD77" s="766"/>
      <c r="AE77" s="766"/>
      <c r="AF77" s="766"/>
      <c r="AG77" s="766"/>
    </row>
    <row r="78" spans="1:33" s="470" customFormat="1" ht="19.5">
      <c r="A78" s="765"/>
      <c r="B78" s="764"/>
      <c r="C78" s="792"/>
      <c r="D78" s="793"/>
      <c r="E78" s="793"/>
      <c r="F78" s="794"/>
      <c r="G78" s="793"/>
      <c r="H78" s="793"/>
      <c r="I78" s="793"/>
      <c r="J78" s="792"/>
      <c r="K78" s="792"/>
      <c r="L78" s="792"/>
      <c r="M78" s="792"/>
      <c r="N78" s="792"/>
      <c r="O78" s="792"/>
      <c r="P78" s="792"/>
      <c r="Q78" s="792"/>
      <c r="R78" s="923"/>
      <c r="S78" s="973"/>
      <c r="T78" s="923"/>
      <c r="U78" s="792"/>
      <c r="V78" s="973">
        <f t="shared" si="6"/>
        <v>0</v>
      </c>
      <c r="W78" s="973">
        <f t="shared" si="7"/>
        <v>0</v>
      </c>
      <c r="X78" s="766"/>
      <c r="Y78" s="766"/>
      <c r="Z78" s="766"/>
      <c r="AA78" s="766"/>
      <c r="AB78" s="766"/>
      <c r="AC78" s="766"/>
      <c r="AD78" s="766"/>
      <c r="AE78" s="766"/>
      <c r="AF78" s="766"/>
      <c r="AG78" s="766"/>
    </row>
    <row r="79" spans="1:33" s="470" customFormat="1" ht="19.5">
      <c r="A79" s="765"/>
      <c r="B79" s="764"/>
      <c r="C79" s="792"/>
      <c r="D79" s="793"/>
      <c r="E79" s="793"/>
      <c r="F79" s="794"/>
      <c r="G79" s="793"/>
      <c r="H79" s="793"/>
      <c r="I79" s="793"/>
      <c r="J79" s="792"/>
      <c r="K79" s="792"/>
      <c r="L79" s="792"/>
      <c r="M79" s="792"/>
      <c r="N79" s="792"/>
      <c r="O79" s="792"/>
      <c r="P79" s="792"/>
      <c r="Q79" s="792"/>
      <c r="R79" s="923"/>
      <c r="S79" s="973"/>
      <c r="T79" s="923"/>
      <c r="U79" s="792"/>
      <c r="V79" s="973">
        <f t="shared" si="6"/>
        <v>0</v>
      </c>
      <c r="W79" s="973">
        <f t="shared" si="7"/>
        <v>0</v>
      </c>
      <c r="X79" s="766"/>
      <c r="Y79" s="766"/>
      <c r="Z79" s="766"/>
      <c r="AA79" s="766"/>
      <c r="AB79" s="766"/>
      <c r="AC79" s="766"/>
      <c r="AD79" s="766"/>
      <c r="AE79" s="766"/>
      <c r="AF79" s="766"/>
      <c r="AG79" s="766"/>
    </row>
    <row r="80" spans="1:33" s="470" customFormat="1" ht="19.5">
      <c r="A80" s="765"/>
      <c r="B80" s="764"/>
      <c r="C80" s="792"/>
      <c r="D80" s="793"/>
      <c r="E80" s="793"/>
      <c r="F80" s="794"/>
      <c r="G80" s="793"/>
      <c r="H80" s="793"/>
      <c r="I80" s="793"/>
      <c r="J80" s="792"/>
      <c r="K80" s="792"/>
      <c r="L80" s="792"/>
      <c r="M80" s="792"/>
      <c r="N80" s="792"/>
      <c r="O80" s="792"/>
      <c r="P80" s="792"/>
      <c r="Q80" s="792"/>
      <c r="R80" s="923"/>
      <c r="S80" s="973"/>
      <c r="T80" s="923"/>
      <c r="U80" s="792"/>
      <c r="V80" s="973">
        <f t="shared" si="6"/>
        <v>0</v>
      </c>
      <c r="W80" s="973">
        <f t="shared" si="7"/>
        <v>0</v>
      </c>
      <c r="X80" s="766"/>
      <c r="Y80" s="766"/>
      <c r="Z80" s="766"/>
      <c r="AA80" s="766"/>
      <c r="AB80" s="766"/>
      <c r="AC80" s="766"/>
      <c r="AD80" s="766"/>
      <c r="AE80" s="766"/>
      <c r="AF80" s="766"/>
      <c r="AG80" s="766"/>
    </row>
    <row r="81" spans="1:33" s="470" customFormat="1" ht="19.5">
      <c r="A81" s="765"/>
      <c r="B81" s="764"/>
      <c r="C81" s="792"/>
      <c r="D81" s="793"/>
      <c r="E81" s="793"/>
      <c r="F81" s="794"/>
      <c r="G81" s="793"/>
      <c r="H81" s="793"/>
      <c r="I81" s="793"/>
      <c r="J81" s="792"/>
      <c r="K81" s="792"/>
      <c r="L81" s="792"/>
      <c r="M81" s="792"/>
      <c r="N81" s="792"/>
      <c r="O81" s="792"/>
      <c r="P81" s="792"/>
      <c r="Q81" s="792"/>
      <c r="R81" s="923"/>
      <c r="S81" s="973"/>
      <c r="T81" s="923"/>
      <c r="U81" s="792"/>
      <c r="V81" s="973">
        <f t="shared" si="6"/>
        <v>0</v>
      </c>
      <c r="W81" s="973">
        <f t="shared" si="7"/>
        <v>0</v>
      </c>
      <c r="X81" s="766"/>
      <c r="Y81" s="766"/>
      <c r="Z81" s="766"/>
      <c r="AA81" s="766"/>
      <c r="AB81" s="766"/>
      <c r="AC81" s="766"/>
      <c r="AD81" s="766"/>
      <c r="AE81" s="766"/>
      <c r="AF81" s="766"/>
      <c r="AG81" s="766"/>
    </row>
    <row r="82" spans="1:33" s="470" customFormat="1" ht="19.5">
      <c r="A82" s="765"/>
      <c r="B82" s="764"/>
      <c r="C82" s="792"/>
      <c r="D82" s="793"/>
      <c r="E82" s="793"/>
      <c r="F82" s="794"/>
      <c r="G82" s="793"/>
      <c r="H82" s="793"/>
      <c r="I82" s="793"/>
      <c r="J82" s="792"/>
      <c r="K82" s="792"/>
      <c r="L82" s="792"/>
      <c r="M82" s="792"/>
      <c r="N82" s="792"/>
      <c r="O82" s="792"/>
      <c r="P82" s="792"/>
      <c r="Q82" s="792"/>
      <c r="R82" s="923"/>
      <c r="S82" s="973"/>
      <c r="T82" s="923"/>
      <c r="U82" s="792"/>
      <c r="V82" s="973">
        <f t="shared" si="6"/>
        <v>0</v>
      </c>
      <c r="W82" s="973">
        <f t="shared" si="7"/>
        <v>0</v>
      </c>
      <c r="X82" s="766"/>
      <c r="Y82" s="766"/>
      <c r="Z82" s="766"/>
      <c r="AA82" s="766"/>
      <c r="AB82" s="766"/>
      <c r="AC82" s="766"/>
      <c r="AD82" s="766"/>
      <c r="AE82" s="766"/>
      <c r="AF82" s="766"/>
      <c r="AG82" s="766"/>
    </row>
    <row r="83" spans="1:33" s="470" customFormat="1" ht="19.5">
      <c r="A83" s="765"/>
      <c r="B83" s="764"/>
      <c r="C83" s="792"/>
      <c r="D83" s="793"/>
      <c r="E83" s="793"/>
      <c r="F83" s="794"/>
      <c r="G83" s="793"/>
      <c r="H83" s="793"/>
      <c r="I83" s="793"/>
      <c r="J83" s="792"/>
      <c r="K83" s="792"/>
      <c r="L83" s="792"/>
      <c r="M83" s="792"/>
      <c r="N83" s="792"/>
      <c r="O83" s="792"/>
      <c r="P83" s="792"/>
      <c r="Q83" s="792"/>
      <c r="R83" s="923"/>
      <c r="S83" s="973"/>
      <c r="T83" s="923"/>
      <c r="U83" s="792"/>
      <c r="V83" s="973">
        <f t="shared" si="6"/>
        <v>0</v>
      </c>
      <c r="W83" s="973">
        <f t="shared" si="7"/>
        <v>0</v>
      </c>
      <c r="X83" s="766"/>
      <c r="Y83" s="766"/>
      <c r="Z83" s="766"/>
      <c r="AA83" s="766"/>
      <c r="AB83" s="766"/>
      <c r="AC83" s="766"/>
      <c r="AD83" s="766"/>
      <c r="AE83" s="766"/>
      <c r="AF83" s="766"/>
      <c r="AG83" s="766"/>
    </row>
    <row r="84" spans="1:33" s="470" customFormat="1" ht="17.25">
      <c r="A84" s="475"/>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row>
    <row r="362" ht="12.75" customHeight="1"/>
    <row r="363" ht="12.75" customHeight="1"/>
    <row r="364" ht="12.75" customHeight="1"/>
    <row r="365" ht="12.75" customHeight="1"/>
    <row r="366" ht="12.75" customHeight="1"/>
  </sheetData>
  <sheetProtection formatColumns="0" autoFilter="0"/>
  <customSheetViews>
    <customSheetView guid="{864452AF-FE8B-4AB5-A77B-41D8DD524B81}" scale="70" showPageBreaks="1" showGridLines="0" zeroValues="0" fitToPage="1" printArea="1" hiddenRows="1" topLeftCell="H1">
      <pane ySplit="21" topLeftCell="A189" activePane="bottomLeft" state="frozen"/>
      <selection pane="bottomLeft" activeCell="I7" sqref="I7"/>
      <rowBreaks count="1" manualBreakCount="1">
        <brk id="61" max="23" man="1"/>
      </rowBreaks>
      <pageMargins left="0.25" right="0.25" top="0.25" bottom="0.25" header="0.25" footer="0.25"/>
      <printOptions horizontalCentered="1"/>
      <pageSetup scale="35" fitToHeight="0" orientation="landscape" useFirstPageNumber="1" r:id="rId1"/>
      <headerFooter alignWithMargins="0">
        <oddFooter>&amp;L&amp;"Tahoma,Regular"&amp;12FMFW v1.18 - 2018</oddFooter>
      </headerFooter>
    </customSheetView>
  </customSheetViews>
  <mergeCells count="13">
    <mergeCell ref="A8:S8"/>
    <mergeCell ref="A1:W1"/>
    <mergeCell ref="U4:W4"/>
    <mergeCell ref="A2:W2"/>
    <mergeCell ref="U5:W5"/>
    <mergeCell ref="A3:S3"/>
    <mergeCell ref="U3:W3"/>
    <mergeCell ref="A4:S4"/>
    <mergeCell ref="A5:S5"/>
    <mergeCell ref="A6:S6"/>
    <mergeCell ref="A7:S7"/>
    <mergeCell ref="U6:W6"/>
    <mergeCell ref="U7:W7"/>
  </mergeCells>
  <conditionalFormatting sqref="T10 T12:T83">
    <cfRule type="cellIs" dxfId="324" priority="31" stopIfTrue="1" operator="notBetween">
      <formula>0</formula>
      <formula>0</formula>
    </cfRule>
  </conditionalFormatting>
  <dataValidations xWindow="67" yWindow="512" count="14">
    <dataValidation allowBlank="1" showErrorMessage="1" promptTitle="Cal OES ONLY" prompt="For Cal OES use only.  Do not enter." sqref="V8:W8" xr:uid="{00000000-0002-0000-08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U5:W5" xr:uid="{00000000-0002-0000-0800-000001000000}">
      <formula1>0</formula1>
    </dataValidation>
    <dataValidation type="list" operator="greaterThanOrEqual" allowBlank="1" showInputMessage="1" sqref="P12:P22" xr:uid="{00000000-0002-0000-0800-000002000000}">
      <formula1>Source_EquipmentHoldTrigger</formula1>
    </dataValidation>
    <dataValidation type="list" operator="greaterThanOrEqual" allowBlank="1" showInputMessage="1" showErrorMessage="1" sqref="P23:P83" xr:uid="{00000000-0002-0000-0800-000003000000}">
      <formula1>Source_EquipmentHoldTrigger</formula1>
    </dataValidation>
    <dataValidation type="list" allowBlank="1" showInputMessage="1" showErrorMessage="1" sqref="F12:F83" xr:uid="{00000000-0002-0000-0800-000004000000}">
      <formula1>Source_Discipline</formula1>
    </dataValidation>
    <dataValidation type="list" allowBlank="1" showInputMessage="1" showErrorMessage="1" sqref="G12:G83" xr:uid="{00000000-0002-0000-0800-000005000000}">
      <formula1>SOURCE_EquipmentSolutionAreaSubCategoryProjectLedger</formula1>
    </dataValidation>
    <dataValidation type="list" allowBlank="1" showInputMessage="1" showErrorMessage="1" sqref="E12:E83" xr:uid="{00000000-0002-0000-0800-000006000000}">
      <formula1>SOURCE_FundingSource</formula1>
    </dataValidation>
    <dataValidation type="list" allowBlank="1" showInputMessage="1" showErrorMessage="1" sqref="H12:H83" xr:uid="{00000000-0002-0000-0800-000007000000}">
      <formula1>"Deployable, Shareable, Both, N/A"</formula1>
    </dataValidation>
    <dataValidation type="list" allowBlank="1" showInputMessage="1" showErrorMessage="1" sqref="O12:O83" xr:uid="{00000000-0002-0000-0800-000008000000}">
      <formula1>"Yes, No"</formula1>
    </dataValidation>
    <dataValidation type="list" allowBlank="1" showInputMessage="1" showErrorMessage="1" sqref="L12:L83" xr:uid="{00000000-0002-0000-0800-000009000000}">
      <formula1>"NEW - in use, USED - in use"</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3" xr:uid="{00000000-0002-0000-0800-00000A000000}">
      <formula1>0</formula1>
      <formula2>999</formula2>
    </dataValidation>
    <dataValidation type="whole" operator="greaterThan" allowBlank="1" showInputMessage="1" showErrorMessage="1" errorTitle="BUDGETED COST" error="Enter the Budged Cost for this project, rounded DOWN to the nearest dollar." sqref="R12:R83" xr:uid="{00000000-0002-0000-0800-00000B000000}">
      <formula1>0</formula1>
    </dataValidation>
    <dataValidation type="whole" operator="lessThanOrEqual" allowBlank="1" showInputMessage="1" showErrorMessage="1" errorTitle="REQUEST AMOUNT" error="Enter a request amount less than or equal to the remaining balance for this project." sqref="T12:T83" xr:uid="{00000000-0002-0000-0800-00000C000000}">
      <formula1>R12-S12</formula1>
    </dataValidation>
    <dataValidation type="list" allowBlank="1" showInputMessage="1" showErrorMessage="1" sqref="U3:W3" xr:uid="{00000000-0002-0000-0800-00000D000000}">
      <formula1>"Initial Application, Modification, Reimbursement, Final Reimbursement, Advance"</formula1>
    </dataValidation>
  </dataValidations>
  <printOptions horizontalCentered="1"/>
  <pageMargins left="0.25" right="0.25" top="0.5" bottom="0.25" header="0.25" footer="0.25"/>
  <pageSetup scale="28"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rowBreaks count="1" manualBreakCount="1">
    <brk id="53" max="23" man="1"/>
  </rowBreaks>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99"/>
    <pageSetUpPr fitToPage="1"/>
  </sheetPr>
  <dimension ref="A1:AD76"/>
  <sheetViews>
    <sheetView showGridLines="0" showZeros="0" zoomScale="65" zoomScaleNormal="65" workbookViewId="0">
      <selection sqref="A1:N1"/>
    </sheetView>
  </sheetViews>
  <sheetFormatPr defaultColWidth="9.140625" defaultRowHeight="12.75"/>
  <cols>
    <col min="1" max="1" width="12" style="475" customWidth="1"/>
    <col min="2" max="2" width="14.7109375" style="475" customWidth="1"/>
    <col min="3" max="3" width="35.85546875" style="475" customWidth="1"/>
    <col min="4" max="4" width="16.5703125" style="475" bestFit="1" customWidth="1"/>
    <col min="5" max="5" width="18" style="475" customWidth="1"/>
    <col min="6" max="6" width="22.7109375" style="475" customWidth="1"/>
    <col min="7" max="7" width="21.85546875" style="475" customWidth="1"/>
    <col min="8" max="8" width="17.85546875" style="475" customWidth="1"/>
    <col min="9" max="9" width="26.7109375" style="475" customWidth="1"/>
    <col min="10" max="10" width="14.7109375" style="475" customWidth="1"/>
    <col min="11" max="11" width="18.28515625" style="475" customWidth="1"/>
    <col min="12" max="12" width="23" style="475" bestFit="1" customWidth="1"/>
    <col min="13" max="13" width="10.7109375" style="475" customWidth="1"/>
    <col min="14" max="14" width="14.85546875" style="475" customWidth="1"/>
    <col min="15" max="17" width="20.7109375" style="475" customWidth="1"/>
    <col min="18" max="18" width="22.7109375" style="475" bestFit="1" customWidth="1"/>
    <col min="19" max="20" width="20.7109375" style="475" customWidth="1"/>
    <col min="21" max="30" width="15.7109375" style="475" hidden="1" customWidth="1"/>
    <col min="31" max="16384" width="9.140625" style="475"/>
  </cols>
  <sheetData>
    <row r="1" spans="1:30" ht="30" customHeight="1">
      <c r="A1" s="1246" t="s">
        <v>1291</v>
      </c>
      <c r="B1" s="1246"/>
      <c r="C1" s="1246"/>
      <c r="D1" s="1246"/>
      <c r="E1" s="1246"/>
      <c r="F1" s="1246"/>
      <c r="G1" s="1246"/>
      <c r="H1" s="1246"/>
      <c r="I1" s="1246"/>
      <c r="J1" s="1246"/>
      <c r="K1" s="1246"/>
      <c r="L1" s="1246"/>
      <c r="M1" s="1246"/>
      <c r="N1" s="1246"/>
      <c r="O1" s="1246"/>
      <c r="P1" s="1246"/>
      <c r="Q1" s="1246"/>
      <c r="R1" s="1246"/>
      <c r="S1" s="1246"/>
      <c r="T1" s="1247"/>
    </row>
    <row r="2" spans="1:30" s="476" customFormat="1" ht="20.100000000000001" customHeight="1">
      <c r="A2" s="1260" t="s">
        <v>1328</v>
      </c>
      <c r="B2" s="1261"/>
      <c r="C2" s="1261"/>
      <c r="D2" s="1261"/>
      <c r="E2" s="1261"/>
      <c r="F2" s="1261"/>
      <c r="G2" s="1261"/>
      <c r="H2" s="1261"/>
      <c r="I2" s="1261"/>
      <c r="J2" s="1261"/>
      <c r="K2" s="1261"/>
      <c r="L2" s="1261"/>
      <c r="M2" s="1261"/>
      <c r="N2" s="1261"/>
      <c r="O2" s="1261"/>
      <c r="P2" s="1261"/>
      <c r="Q2" s="1261"/>
      <c r="R2" s="1261"/>
      <c r="S2" s="1261"/>
      <c r="T2" s="1261"/>
      <c r="U2" s="507"/>
      <c r="V2" s="507"/>
      <c r="W2" s="507"/>
    </row>
    <row r="3" spans="1:30" ht="15" customHeight="1">
      <c r="A3" s="1248"/>
      <c r="B3" s="1248"/>
      <c r="C3" s="1248"/>
      <c r="D3" s="1248"/>
      <c r="E3" s="1248"/>
      <c r="F3" s="1248"/>
      <c r="G3" s="1248"/>
      <c r="H3" s="1248"/>
      <c r="I3" s="1248"/>
      <c r="J3" s="1248"/>
      <c r="K3" s="1248"/>
      <c r="L3" s="1248"/>
      <c r="M3" s="1248"/>
      <c r="N3" s="1248"/>
      <c r="O3" s="1248"/>
      <c r="P3" s="1248"/>
      <c r="Q3" s="1248"/>
      <c r="R3" s="1248"/>
      <c r="S3" s="1248"/>
      <c r="T3" s="1248"/>
    </row>
    <row r="4" spans="1:30" ht="24.95" customHeight="1">
      <c r="A4" s="1253">
        <f>SubrecipientName</f>
        <v>0</v>
      </c>
      <c r="B4" s="1253"/>
      <c r="C4" s="1253"/>
      <c r="D4" s="1253"/>
      <c r="E4" s="1253"/>
      <c r="F4" s="1253"/>
      <c r="G4" s="1253"/>
      <c r="H4" s="1253"/>
      <c r="I4" s="1253"/>
      <c r="J4" s="1253"/>
      <c r="K4" s="1253"/>
      <c r="L4" s="1253"/>
      <c r="M4" s="1253"/>
      <c r="N4" s="1253"/>
      <c r="O4" s="1253"/>
      <c r="P4" s="1253"/>
      <c r="Q4" s="1058" t="s">
        <v>34</v>
      </c>
      <c r="R4" s="1249"/>
      <c r="S4" s="1250"/>
      <c r="T4" s="1250"/>
    </row>
    <row r="5" spans="1:30" ht="24.95" customHeight="1">
      <c r="A5" s="1254">
        <f>FIPSNumber</f>
        <v>0</v>
      </c>
      <c r="B5" s="1254"/>
      <c r="C5" s="1254"/>
      <c r="D5" s="1254"/>
      <c r="E5" s="1254"/>
      <c r="F5" s="1254"/>
      <c r="G5" s="1254"/>
      <c r="H5" s="1254"/>
      <c r="I5" s="1254"/>
      <c r="J5" s="1254"/>
      <c r="K5" s="1254"/>
      <c r="L5" s="1254"/>
      <c r="M5" s="1254"/>
      <c r="N5" s="1254"/>
      <c r="O5" s="1254"/>
      <c r="P5" s="1254"/>
      <c r="Q5" s="1059" t="s">
        <v>10</v>
      </c>
      <c r="R5" s="1259"/>
      <c r="S5" s="1259"/>
      <c r="T5" s="1259"/>
    </row>
    <row r="6" spans="1:30" ht="24.95" customHeight="1">
      <c r="A6" s="1255">
        <f>SubawardNumber</f>
        <v>0</v>
      </c>
      <c r="B6" s="1256"/>
      <c r="C6" s="1256"/>
      <c r="D6" s="1256"/>
      <c r="E6" s="1256"/>
      <c r="F6" s="1256"/>
      <c r="G6" s="1256"/>
      <c r="H6" s="1256"/>
      <c r="I6" s="1256"/>
      <c r="J6" s="1256"/>
      <c r="K6" s="1256"/>
      <c r="L6" s="1256"/>
      <c r="M6" s="1256"/>
      <c r="N6" s="1256"/>
      <c r="O6" s="1256"/>
      <c r="P6" s="1257"/>
      <c r="Q6" s="1060" t="s">
        <v>549</v>
      </c>
      <c r="R6" s="1258"/>
      <c r="S6" s="1258"/>
      <c r="T6" s="1258"/>
    </row>
    <row r="7" spans="1:30" s="466" customFormat="1" ht="24.95" customHeight="1">
      <c r="A7" s="1262"/>
      <c r="B7" s="1262"/>
      <c r="C7" s="1262"/>
      <c r="D7" s="1262"/>
      <c r="E7" s="1262"/>
      <c r="F7" s="1262"/>
      <c r="G7" s="1262"/>
      <c r="H7" s="1262"/>
      <c r="I7" s="1262"/>
      <c r="J7" s="1262"/>
      <c r="K7" s="1262"/>
      <c r="L7" s="1262"/>
      <c r="M7" s="1262"/>
      <c r="N7" s="1262"/>
      <c r="O7" s="1262"/>
      <c r="P7" s="1262"/>
      <c r="Q7" s="360"/>
      <c r="R7" s="1206"/>
      <c r="S7" s="1207"/>
      <c r="T7" s="1207"/>
    </row>
    <row r="8" spans="1:30" s="466" customFormat="1" ht="24.95" customHeight="1">
      <c r="A8" s="1251"/>
      <c r="B8" s="1251"/>
      <c r="C8" s="1251"/>
      <c r="D8" s="1251"/>
      <c r="E8" s="1251"/>
      <c r="F8" s="1251"/>
      <c r="G8" s="1251"/>
      <c r="H8" s="1251"/>
      <c r="I8" s="1251"/>
      <c r="J8" s="1251"/>
      <c r="K8" s="1251"/>
      <c r="L8" s="1251"/>
      <c r="M8" s="1251"/>
      <c r="N8" s="1251"/>
      <c r="O8" s="1251"/>
      <c r="P8" s="1252"/>
      <c r="Q8" s="360"/>
      <c r="R8" s="1206"/>
      <c r="S8" s="1207"/>
      <c r="T8" s="1207"/>
    </row>
    <row r="9" spans="1:30" ht="39.950000000000003" customHeight="1">
      <c r="A9" s="1251"/>
      <c r="B9" s="1251"/>
      <c r="C9" s="1251"/>
      <c r="D9" s="1251"/>
      <c r="E9" s="1251"/>
      <c r="F9" s="1251"/>
      <c r="G9" s="1251"/>
      <c r="H9" s="1251"/>
      <c r="I9" s="1251"/>
      <c r="J9" s="1251"/>
      <c r="K9" s="1251"/>
      <c r="L9" s="1251"/>
      <c r="M9" s="1251"/>
      <c r="N9" s="1251"/>
      <c r="O9" s="1251"/>
      <c r="P9" s="1252"/>
      <c r="Q9" s="723" t="s">
        <v>668</v>
      </c>
      <c r="R9" s="769" t="s">
        <v>729</v>
      </c>
      <c r="S9" s="482"/>
      <c r="T9" s="494"/>
    </row>
    <row r="10" spans="1:30" ht="50.1" customHeight="1">
      <c r="A10" s="672" t="s">
        <v>1147</v>
      </c>
      <c r="B10" s="673" t="s">
        <v>638</v>
      </c>
      <c r="C10" s="673" t="s">
        <v>708</v>
      </c>
      <c r="D10" s="674" t="s">
        <v>639</v>
      </c>
      <c r="E10" s="674" t="s">
        <v>274</v>
      </c>
      <c r="F10" s="674" t="s">
        <v>640</v>
      </c>
      <c r="G10" s="674" t="s">
        <v>696</v>
      </c>
      <c r="H10" s="674" t="s">
        <v>720</v>
      </c>
      <c r="I10" s="674" t="s">
        <v>709</v>
      </c>
      <c r="J10" s="674" t="s">
        <v>721</v>
      </c>
      <c r="K10" s="674" t="s">
        <v>710</v>
      </c>
      <c r="L10" s="674" t="s">
        <v>1287</v>
      </c>
      <c r="M10" s="675" t="s">
        <v>1078</v>
      </c>
      <c r="N10" s="674" t="s">
        <v>626</v>
      </c>
      <c r="O10" s="676" t="s">
        <v>697</v>
      </c>
      <c r="P10" s="673" t="s">
        <v>714</v>
      </c>
      <c r="Q10" s="673" t="s">
        <v>693</v>
      </c>
      <c r="R10" s="673" t="s">
        <v>694</v>
      </c>
      <c r="S10" s="673" t="s">
        <v>695</v>
      </c>
      <c r="T10" s="852" t="s">
        <v>667</v>
      </c>
      <c r="U10" s="854" t="s">
        <v>1302</v>
      </c>
      <c r="V10" s="854" t="s">
        <v>1303</v>
      </c>
      <c r="W10" s="854" t="s">
        <v>1304</v>
      </c>
      <c r="X10" s="854" t="s">
        <v>1305</v>
      </c>
      <c r="Y10" s="854" t="s">
        <v>1306</v>
      </c>
      <c r="Z10" s="854" t="s">
        <v>1307</v>
      </c>
      <c r="AA10" s="854" t="s">
        <v>1308</v>
      </c>
      <c r="AB10" s="854" t="s">
        <v>1309</v>
      </c>
      <c r="AC10" s="854" t="s">
        <v>1310</v>
      </c>
      <c r="AD10" s="854" t="s">
        <v>1311</v>
      </c>
    </row>
    <row r="11" spans="1:30" s="478" customFormat="1" ht="20.25">
      <c r="A11" s="486">
        <v>0</v>
      </c>
      <c r="B11" s="487"/>
      <c r="C11" s="488"/>
      <c r="D11" s="489">
        <v>0</v>
      </c>
      <c r="E11" s="489">
        <v>0</v>
      </c>
      <c r="F11" s="489"/>
      <c r="G11" s="489"/>
      <c r="H11" s="490"/>
      <c r="I11" s="490"/>
      <c r="J11" s="490"/>
      <c r="K11" s="490"/>
      <c r="L11" s="491"/>
      <c r="M11" s="492"/>
      <c r="N11" s="493"/>
      <c r="O11" s="930">
        <f>SUM(RangeCost)</f>
        <v>0</v>
      </c>
      <c r="P11" s="930">
        <f>SUM(RangePrevious)</f>
        <v>0</v>
      </c>
      <c r="Q11" s="930">
        <f>SUM(RangeThisRequest)</f>
        <v>0</v>
      </c>
      <c r="R11" s="713"/>
      <c r="S11" s="930">
        <f>SUM(RangeApproved)</f>
        <v>0</v>
      </c>
      <c r="T11" s="931">
        <f>SUM(RangeBalance)</f>
        <v>0</v>
      </c>
      <c r="U11" s="855"/>
      <c r="V11" s="855"/>
      <c r="W11" s="855"/>
      <c r="X11" s="855"/>
      <c r="Y11" s="855"/>
      <c r="Z11" s="855"/>
      <c r="AA11" s="855"/>
      <c r="AB11" s="855"/>
      <c r="AC11" s="855"/>
      <c r="AD11" s="855"/>
    </row>
    <row r="12" spans="1:30" s="478" customFormat="1" ht="0.2" customHeight="1">
      <c r="A12" s="584">
        <v>0</v>
      </c>
      <c r="B12" s="585">
        <v>0</v>
      </c>
      <c r="C12" s="585">
        <v>0</v>
      </c>
      <c r="D12" s="585">
        <v>0</v>
      </c>
      <c r="E12" s="585">
        <v>0</v>
      </c>
      <c r="F12" s="585">
        <v>0</v>
      </c>
      <c r="G12" s="585">
        <v>0</v>
      </c>
      <c r="H12" s="586">
        <v>0</v>
      </c>
      <c r="I12" s="586">
        <v>0</v>
      </c>
      <c r="J12" s="606">
        <v>0</v>
      </c>
      <c r="K12" s="586">
        <v>0</v>
      </c>
      <c r="L12" s="586">
        <v>0</v>
      </c>
      <c r="M12" s="586">
        <v>0</v>
      </c>
      <c r="N12" s="607">
        <v>0</v>
      </c>
      <c r="O12" s="608">
        <v>0</v>
      </c>
      <c r="P12" s="608">
        <v>0</v>
      </c>
      <c r="Q12" s="609">
        <v>0</v>
      </c>
      <c r="R12" s="610">
        <v>0</v>
      </c>
      <c r="S12" s="588">
        <v>0</v>
      </c>
      <c r="T12" s="853">
        <v>0</v>
      </c>
      <c r="U12" s="766">
        <v>0</v>
      </c>
      <c r="V12" s="766">
        <v>0</v>
      </c>
      <c r="W12" s="766">
        <v>0</v>
      </c>
      <c r="X12" s="766">
        <v>0</v>
      </c>
      <c r="Y12" s="766">
        <v>0</v>
      </c>
      <c r="Z12" s="766">
        <v>0</v>
      </c>
      <c r="AA12" s="766">
        <v>0</v>
      </c>
      <c r="AB12" s="766">
        <v>0</v>
      </c>
      <c r="AC12" s="766">
        <v>0</v>
      </c>
      <c r="AD12" s="766">
        <v>0</v>
      </c>
    </row>
    <row r="13" spans="1:30" s="470" customFormat="1" ht="19.5">
      <c r="A13" s="765"/>
      <c r="B13" s="764"/>
      <c r="C13" s="764"/>
      <c r="D13" s="764"/>
      <c r="E13" s="764"/>
      <c r="F13" s="764"/>
      <c r="G13" s="764"/>
      <c r="H13" s="792"/>
      <c r="I13" s="792"/>
      <c r="J13" s="792"/>
      <c r="K13" s="792"/>
      <c r="L13" s="792"/>
      <c r="M13" s="792"/>
      <c r="N13" s="792"/>
      <c r="O13" s="977"/>
      <c r="P13" s="976"/>
      <c r="Q13" s="977"/>
      <c r="R13" s="1026"/>
      <c r="S13" s="973">
        <f t="shared" ref="S13:S44" si="0">Q13+P13</f>
        <v>0</v>
      </c>
      <c r="T13" s="973">
        <f t="shared" ref="T13:T44" si="1">O13-S13</f>
        <v>0</v>
      </c>
      <c r="U13" s="834"/>
      <c r="V13" s="834"/>
      <c r="W13" s="834"/>
      <c r="X13" s="834"/>
      <c r="Y13" s="834"/>
      <c r="Z13" s="834"/>
      <c r="AA13" s="834"/>
      <c r="AB13" s="834"/>
      <c r="AC13" s="834"/>
      <c r="AD13" s="834"/>
    </row>
    <row r="14" spans="1:30" s="470" customFormat="1" ht="19.5">
      <c r="A14" s="765"/>
      <c r="B14" s="764"/>
      <c r="C14" s="764"/>
      <c r="D14" s="764"/>
      <c r="E14" s="764"/>
      <c r="F14" s="764"/>
      <c r="G14" s="764"/>
      <c r="H14" s="792"/>
      <c r="I14" s="792"/>
      <c r="J14" s="792"/>
      <c r="K14" s="792"/>
      <c r="L14" s="792"/>
      <c r="M14" s="792"/>
      <c r="N14" s="792"/>
      <c r="O14" s="1025"/>
      <c r="P14" s="976"/>
      <c r="Q14" s="977"/>
      <c r="R14" s="1026"/>
      <c r="S14" s="973">
        <f t="shared" si="0"/>
        <v>0</v>
      </c>
      <c r="T14" s="974">
        <f t="shared" si="1"/>
        <v>0</v>
      </c>
      <c r="U14" s="834"/>
      <c r="V14" s="834"/>
      <c r="W14" s="834"/>
      <c r="X14" s="834"/>
      <c r="Y14" s="834"/>
      <c r="Z14" s="834"/>
      <c r="AA14" s="834"/>
      <c r="AB14" s="834"/>
      <c r="AC14" s="834"/>
      <c r="AD14" s="834"/>
    </row>
    <row r="15" spans="1:30" s="470" customFormat="1" ht="19.5">
      <c r="A15" s="765"/>
      <c r="B15" s="764"/>
      <c r="C15" s="764"/>
      <c r="D15" s="764"/>
      <c r="E15" s="764"/>
      <c r="F15" s="764"/>
      <c r="G15" s="764"/>
      <c r="H15" s="792"/>
      <c r="I15" s="792"/>
      <c r="J15" s="792"/>
      <c r="K15" s="792"/>
      <c r="L15" s="792"/>
      <c r="M15" s="792"/>
      <c r="N15" s="792"/>
      <c r="O15" s="1025"/>
      <c r="P15" s="976"/>
      <c r="Q15" s="977"/>
      <c r="R15" s="1026"/>
      <c r="S15" s="973">
        <f t="shared" si="0"/>
        <v>0</v>
      </c>
      <c r="T15" s="974">
        <f t="shared" si="1"/>
        <v>0</v>
      </c>
      <c r="U15" s="834"/>
      <c r="V15" s="834"/>
      <c r="W15" s="834"/>
      <c r="X15" s="834"/>
      <c r="Y15" s="834"/>
      <c r="Z15" s="834"/>
      <c r="AA15" s="834"/>
      <c r="AB15" s="834"/>
      <c r="AC15" s="834"/>
      <c r="AD15" s="834"/>
    </row>
    <row r="16" spans="1:30" s="470" customFormat="1" ht="19.5">
      <c r="A16" s="765"/>
      <c r="B16" s="764"/>
      <c r="C16" s="764"/>
      <c r="D16" s="764"/>
      <c r="E16" s="764"/>
      <c r="F16" s="764"/>
      <c r="G16" s="764"/>
      <c r="H16" s="792"/>
      <c r="I16" s="792"/>
      <c r="J16" s="792"/>
      <c r="K16" s="792"/>
      <c r="L16" s="792"/>
      <c r="M16" s="792"/>
      <c r="N16" s="794"/>
      <c r="O16" s="977"/>
      <c r="P16" s="976"/>
      <c r="Q16" s="977"/>
      <c r="R16" s="1026"/>
      <c r="S16" s="973">
        <f t="shared" si="0"/>
        <v>0</v>
      </c>
      <c r="T16" s="973">
        <f t="shared" si="1"/>
        <v>0</v>
      </c>
      <c r="U16" s="834"/>
      <c r="V16" s="834"/>
      <c r="W16" s="834"/>
      <c r="X16" s="834"/>
      <c r="Y16" s="834"/>
      <c r="Z16" s="834"/>
      <c r="AA16" s="834"/>
      <c r="AB16" s="834"/>
      <c r="AC16" s="834"/>
      <c r="AD16" s="834"/>
    </row>
    <row r="17" spans="1:30" s="470" customFormat="1" ht="19.5">
      <c r="A17" s="765"/>
      <c r="B17" s="764"/>
      <c r="C17" s="764"/>
      <c r="D17" s="764"/>
      <c r="E17" s="764"/>
      <c r="F17" s="764"/>
      <c r="G17" s="764"/>
      <c r="H17" s="792"/>
      <c r="I17" s="792"/>
      <c r="J17" s="792"/>
      <c r="K17" s="792"/>
      <c r="L17" s="792"/>
      <c r="M17" s="792"/>
      <c r="N17" s="792"/>
      <c r="O17" s="977"/>
      <c r="P17" s="976"/>
      <c r="Q17" s="977"/>
      <c r="R17" s="1026"/>
      <c r="S17" s="973">
        <f t="shared" si="0"/>
        <v>0</v>
      </c>
      <c r="T17" s="973">
        <f t="shared" si="1"/>
        <v>0</v>
      </c>
      <c r="U17" s="834"/>
      <c r="V17" s="834"/>
      <c r="W17" s="834"/>
      <c r="X17" s="834"/>
      <c r="Y17" s="834"/>
      <c r="Z17" s="834"/>
      <c r="AA17" s="834"/>
      <c r="AB17" s="834"/>
      <c r="AC17" s="834"/>
      <c r="AD17" s="834"/>
    </row>
    <row r="18" spans="1:30" s="470" customFormat="1" ht="19.5">
      <c r="A18" s="765"/>
      <c r="B18" s="764"/>
      <c r="C18" s="764"/>
      <c r="D18" s="764"/>
      <c r="E18" s="764"/>
      <c r="F18" s="764"/>
      <c r="G18" s="764"/>
      <c r="H18" s="792"/>
      <c r="I18" s="792"/>
      <c r="J18" s="792"/>
      <c r="K18" s="792"/>
      <c r="L18" s="792"/>
      <c r="M18" s="792"/>
      <c r="N18" s="792"/>
      <c r="O18" s="977"/>
      <c r="P18" s="976"/>
      <c r="Q18" s="977"/>
      <c r="R18" s="1026"/>
      <c r="S18" s="973">
        <f t="shared" si="0"/>
        <v>0</v>
      </c>
      <c r="T18" s="973">
        <f t="shared" si="1"/>
        <v>0</v>
      </c>
      <c r="U18" s="834"/>
      <c r="V18" s="834"/>
      <c r="W18" s="834"/>
      <c r="X18" s="834"/>
      <c r="Y18" s="834"/>
      <c r="Z18" s="834"/>
      <c r="AA18" s="834"/>
      <c r="AB18" s="834"/>
      <c r="AC18" s="834"/>
      <c r="AD18" s="834"/>
    </row>
    <row r="19" spans="1:30" s="470" customFormat="1" ht="19.5">
      <c r="A19" s="765"/>
      <c r="B19" s="764"/>
      <c r="C19" s="764"/>
      <c r="D19" s="764"/>
      <c r="E19" s="764"/>
      <c r="F19" s="764"/>
      <c r="G19" s="764"/>
      <c r="H19" s="792"/>
      <c r="I19" s="792"/>
      <c r="J19" s="792"/>
      <c r="K19" s="792"/>
      <c r="L19" s="792"/>
      <c r="M19" s="792"/>
      <c r="N19" s="792"/>
      <c r="O19" s="977"/>
      <c r="P19" s="976"/>
      <c r="Q19" s="977"/>
      <c r="R19" s="1026"/>
      <c r="S19" s="973">
        <f t="shared" si="0"/>
        <v>0</v>
      </c>
      <c r="T19" s="973">
        <f t="shared" si="1"/>
        <v>0</v>
      </c>
      <c r="U19" s="834"/>
      <c r="V19" s="834"/>
      <c r="W19" s="834"/>
      <c r="X19" s="834"/>
      <c r="Y19" s="834"/>
      <c r="Z19" s="834"/>
      <c r="AA19" s="834"/>
      <c r="AB19" s="834"/>
      <c r="AC19" s="834"/>
      <c r="AD19" s="834"/>
    </row>
    <row r="20" spans="1:30" s="470" customFormat="1" ht="19.5">
      <c r="A20" s="765"/>
      <c r="B20" s="764"/>
      <c r="C20" s="764"/>
      <c r="D20" s="764"/>
      <c r="E20" s="764"/>
      <c r="F20" s="764"/>
      <c r="G20" s="764"/>
      <c r="H20" s="792"/>
      <c r="I20" s="792"/>
      <c r="J20" s="792"/>
      <c r="K20" s="792"/>
      <c r="L20" s="792"/>
      <c r="M20" s="792"/>
      <c r="N20" s="792"/>
      <c r="O20" s="977"/>
      <c r="P20" s="976"/>
      <c r="Q20" s="977"/>
      <c r="R20" s="1026"/>
      <c r="S20" s="973">
        <f t="shared" si="0"/>
        <v>0</v>
      </c>
      <c r="T20" s="973">
        <f t="shared" si="1"/>
        <v>0</v>
      </c>
      <c r="U20" s="834"/>
      <c r="V20" s="834"/>
      <c r="W20" s="834"/>
      <c r="X20" s="834"/>
      <c r="Y20" s="834"/>
      <c r="Z20" s="834"/>
      <c r="AA20" s="834"/>
      <c r="AB20" s="834"/>
      <c r="AC20" s="834"/>
      <c r="AD20" s="834"/>
    </row>
    <row r="21" spans="1:30" s="470" customFormat="1" ht="19.5">
      <c r="A21" s="765"/>
      <c r="B21" s="764"/>
      <c r="C21" s="764"/>
      <c r="D21" s="764"/>
      <c r="E21" s="764"/>
      <c r="F21" s="764"/>
      <c r="G21" s="764"/>
      <c r="H21" s="792"/>
      <c r="I21" s="792"/>
      <c r="J21" s="792"/>
      <c r="K21" s="792"/>
      <c r="L21" s="792"/>
      <c r="M21" s="792"/>
      <c r="N21" s="792"/>
      <c r="O21" s="977"/>
      <c r="P21" s="976"/>
      <c r="Q21" s="977"/>
      <c r="R21" s="1026"/>
      <c r="S21" s="973">
        <f t="shared" si="0"/>
        <v>0</v>
      </c>
      <c r="T21" s="973">
        <f t="shared" si="1"/>
        <v>0</v>
      </c>
      <c r="U21" s="834"/>
      <c r="V21" s="834"/>
      <c r="W21" s="834"/>
      <c r="X21" s="834"/>
      <c r="Y21" s="834"/>
      <c r="Z21" s="834"/>
      <c r="AA21" s="834"/>
      <c r="AB21" s="834"/>
      <c r="AC21" s="834"/>
      <c r="AD21" s="834"/>
    </row>
    <row r="22" spans="1:30" s="470" customFormat="1" ht="19.5">
      <c r="A22" s="765"/>
      <c r="B22" s="764"/>
      <c r="C22" s="764"/>
      <c r="D22" s="764"/>
      <c r="E22" s="764"/>
      <c r="F22" s="764"/>
      <c r="G22" s="764"/>
      <c r="H22" s="792"/>
      <c r="I22" s="792"/>
      <c r="J22" s="792"/>
      <c r="K22" s="792"/>
      <c r="L22" s="792"/>
      <c r="M22" s="792"/>
      <c r="N22" s="792"/>
      <c r="O22" s="977"/>
      <c r="P22" s="976"/>
      <c r="Q22" s="977"/>
      <c r="R22" s="1026"/>
      <c r="S22" s="973">
        <f t="shared" si="0"/>
        <v>0</v>
      </c>
      <c r="T22" s="973">
        <f t="shared" si="1"/>
        <v>0</v>
      </c>
      <c r="U22" s="834"/>
      <c r="V22" s="834"/>
      <c r="W22" s="834"/>
      <c r="X22" s="834"/>
      <c r="Y22" s="834"/>
      <c r="Z22" s="834"/>
      <c r="AA22" s="834"/>
      <c r="AB22" s="834"/>
      <c r="AC22" s="834"/>
      <c r="AD22" s="834"/>
    </row>
    <row r="23" spans="1:30" s="470" customFormat="1" ht="19.5">
      <c r="A23" s="765"/>
      <c r="B23" s="764"/>
      <c r="C23" s="764"/>
      <c r="D23" s="764"/>
      <c r="E23" s="764"/>
      <c r="F23" s="764"/>
      <c r="G23" s="764"/>
      <c r="H23" s="792"/>
      <c r="I23" s="792"/>
      <c r="J23" s="792"/>
      <c r="K23" s="792"/>
      <c r="L23" s="792"/>
      <c r="M23" s="792"/>
      <c r="N23" s="792"/>
      <c r="O23" s="977"/>
      <c r="P23" s="976"/>
      <c r="Q23" s="977"/>
      <c r="R23" s="1026"/>
      <c r="S23" s="973">
        <f t="shared" si="0"/>
        <v>0</v>
      </c>
      <c r="T23" s="973">
        <f t="shared" si="1"/>
        <v>0</v>
      </c>
      <c r="U23" s="834"/>
      <c r="V23" s="834"/>
      <c r="W23" s="834"/>
      <c r="X23" s="834"/>
      <c r="Y23" s="834"/>
      <c r="Z23" s="834"/>
      <c r="AA23" s="834"/>
      <c r="AB23" s="834"/>
      <c r="AC23" s="834"/>
      <c r="AD23" s="834"/>
    </row>
    <row r="24" spans="1:30" s="470" customFormat="1" ht="19.5">
      <c r="A24" s="765"/>
      <c r="B24" s="764"/>
      <c r="C24" s="764"/>
      <c r="D24" s="764"/>
      <c r="E24" s="764"/>
      <c r="F24" s="764"/>
      <c r="G24" s="764"/>
      <c r="H24" s="792"/>
      <c r="I24" s="792"/>
      <c r="J24" s="792"/>
      <c r="K24" s="792"/>
      <c r="L24" s="792"/>
      <c r="M24" s="792"/>
      <c r="N24" s="792"/>
      <c r="O24" s="977"/>
      <c r="P24" s="976"/>
      <c r="Q24" s="977"/>
      <c r="R24" s="1026"/>
      <c r="S24" s="973">
        <f t="shared" si="0"/>
        <v>0</v>
      </c>
      <c r="T24" s="973">
        <f t="shared" si="1"/>
        <v>0</v>
      </c>
      <c r="U24" s="834"/>
      <c r="V24" s="834"/>
      <c r="W24" s="834"/>
      <c r="X24" s="834"/>
      <c r="Y24" s="834"/>
      <c r="Z24" s="834"/>
      <c r="AA24" s="834"/>
      <c r="AB24" s="834"/>
      <c r="AC24" s="834"/>
      <c r="AD24" s="834"/>
    </row>
    <row r="25" spans="1:30" s="470" customFormat="1" ht="19.5">
      <c r="A25" s="765"/>
      <c r="B25" s="764"/>
      <c r="C25" s="764"/>
      <c r="D25" s="764"/>
      <c r="E25" s="764"/>
      <c r="F25" s="764"/>
      <c r="G25" s="764"/>
      <c r="H25" s="792"/>
      <c r="I25" s="792"/>
      <c r="J25" s="792"/>
      <c r="K25" s="792"/>
      <c r="L25" s="792"/>
      <c r="M25" s="792"/>
      <c r="N25" s="792"/>
      <c r="O25" s="977"/>
      <c r="P25" s="976"/>
      <c r="Q25" s="977"/>
      <c r="R25" s="1026"/>
      <c r="S25" s="973">
        <f t="shared" si="0"/>
        <v>0</v>
      </c>
      <c r="T25" s="973">
        <f t="shared" si="1"/>
        <v>0</v>
      </c>
      <c r="U25" s="834"/>
      <c r="V25" s="834"/>
      <c r="W25" s="834"/>
      <c r="X25" s="834"/>
      <c r="Y25" s="834"/>
      <c r="Z25" s="834"/>
      <c r="AA25" s="834"/>
      <c r="AB25" s="834"/>
      <c r="AC25" s="834"/>
      <c r="AD25" s="834"/>
    </row>
    <row r="26" spans="1:30" s="470" customFormat="1" ht="19.5">
      <c r="A26" s="765"/>
      <c r="B26" s="764"/>
      <c r="C26" s="764"/>
      <c r="D26" s="764"/>
      <c r="E26" s="764"/>
      <c r="F26" s="764"/>
      <c r="G26" s="764"/>
      <c r="H26" s="792"/>
      <c r="I26" s="792"/>
      <c r="J26" s="792"/>
      <c r="K26" s="792"/>
      <c r="L26" s="792"/>
      <c r="M26" s="792"/>
      <c r="N26" s="792"/>
      <c r="O26" s="977"/>
      <c r="P26" s="976"/>
      <c r="Q26" s="977"/>
      <c r="R26" s="1026"/>
      <c r="S26" s="973">
        <f t="shared" si="0"/>
        <v>0</v>
      </c>
      <c r="T26" s="973">
        <f t="shared" si="1"/>
        <v>0</v>
      </c>
      <c r="U26" s="834"/>
      <c r="V26" s="834"/>
      <c r="W26" s="834"/>
      <c r="X26" s="834"/>
      <c r="Y26" s="834"/>
      <c r="Z26" s="834"/>
      <c r="AA26" s="834"/>
      <c r="AB26" s="834"/>
      <c r="AC26" s="834"/>
      <c r="AD26" s="834"/>
    </row>
    <row r="27" spans="1:30" s="470" customFormat="1" ht="19.5">
      <c r="A27" s="765"/>
      <c r="B27" s="764"/>
      <c r="C27" s="764"/>
      <c r="D27" s="764"/>
      <c r="E27" s="764"/>
      <c r="F27" s="764"/>
      <c r="G27" s="764"/>
      <c r="H27" s="792"/>
      <c r="I27" s="792"/>
      <c r="J27" s="792"/>
      <c r="K27" s="792"/>
      <c r="L27" s="792"/>
      <c r="M27" s="792"/>
      <c r="N27" s="792"/>
      <c r="O27" s="977"/>
      <c r="P27" s="976"/>
      <c r="Q27" s="977"/>
      <c r="R27" s="1026"/>
      <c r="S27" s="973">
        <f t="shared" si="0"/>
        <v>0</v>
      </c>
      <c r="T27" s="973">
        <f t="shared" si="1"/>
        <v>0</v>
      </c>
      <c r="U27" s="834"/>
      <c r="V27" s="834"/>
      <c r="W27" s="834"/>
      <c r="X27" s="834"/>
      <c r="Y27" s="834"/>
      <c r="Z27" s="834"/>
      <c r="AA27" s="834"/>
      <c r="AB27" s="834"/>
      <c r="AC27" s="834"/>
      <c r="AD27" s="834"/>
    </row>
    <row r="28" spans="1:30" s="470" customFormat="1" ht="19.5">
      <c r="A28" s="765"/>
      <c r="B28" s="764"/>
      <c r="C28" s="764"/>
      <c r="D28" s="764"/>
      <c r="E28" s="764"/>
      <c r="F28" s="764"/>
      <c r="G28" s="764"/>
      <c r="H28" s="792"/>
      <c r="I28" s="792"/>
      <c r="J28" s="792"/>
      <c r="K28" s="792"/>
      <c r="L28" s="792"/>
      <c r="M28" s="792"/>
      <c r="N28" s="792"/>
      <c r="O28" s="977"/>
      <c r="P28" s="976"/>
      <c r="Q28" s="977"/>
      <c r="R28" s="1026"/>
      <c r="S28" s="973">
        <f t="shared" si="0"/>
        <v>0</v>
      </c>
      <c r="T28" s="973">
        <f t="shared" si="1"/>
        <v>0</v>
      </c>
      <c r="U28" s="834"/>
      <c r="V28" s="834"/>
      <c r="W28" s="834"/>
      <c r="X28" s="834"/>
      <c r="Y28" s="834"/>
      <c r="Z28" s="834"/>
      <c r="AA28" s="834"/>
      <c r="AB28" s="834"/>
      <c r="AC28" s="834"/>
      <c r="AD28" s="834"/>
    </row>
    <row r="29" spans="1:30" s="470" customFormat="1" ht="19.5">
      <c r="A29" s="765"/>
      <c r="B29" s="764"/>
      <c r="C29" s="764"/>
      <c r="D29" s="764"/>
      <c r="E29" s="764"/>
      <c r="F29" s="764"/>
      <c r="G29" s="764"/>
      <c r="H29" s="792"/>
      <c r="I29" s="792"/>
      <c r="J29" s="792"/>
      <c r="K29" s="792"/>
      <c r="L29" s="792"/>
      <c r="M29" s="792"/>
      <c r="N29" s="792"/>
      <c r="O29" s="977"/>
      <c r="P29" s="976"/>
      <c r="Q29" s="977"/>
      <c r="R29" s="1026"/>
      <c r="S29" s="973">
        <f t="shared" si="0"/>
        <v>0</v>
      </c>
      <c r="T29" s="973">
        <f t="shared" si="1"/>
        <v>0</v>
      </c>
      <c r="U29" s="834"/>
      <c r="V29" s="834"/>
      <c r="W29" s="834"/>
      <c r="X29" s="834"/>
      <c r="Y29" s="834"/>
      <c r="Z29" s="834"/>
      <c r="AA29" s="834"/>
      <c r="AB29" s="834"/>
      <c r="AC29" s="834"/>
      <c r="AD29" s="834"/>
    </row>
    <row r="30" spans="1:30" s="470" customFormat="1" ht="19.5">
      <c r="A30" s="765"/>
      <c r="B30" s="764"/>
      <c r="C30" s="764"/>
      <c r="D30" s="764"/>
      <c r="E30" s="764"/>
      <c r="F30" s="764"/>
      <c r="G30" s="764"/>
      <c r="H30" s="792"/>
      <c r="I30" s="792"/>
      <c r="J30" s="792"/>
      <c r="K30" s="792"/>
      <c r="L30" s="792"/>
      <c r="M30" s="792"/>
      <c r="N30" s="792"/>
      <c r="O30" s="977"/>
      <c r="P30" s="976"/>
      <c r="Q30" s="977"/>
      <c r="R30" s="1026"/>
      <c r="S30" s="973">
        <f t="shared" si="0"/>
        <v>0</v>
      </c>
      <c r="T30" s="973">
        <f t="shared" si="1"/>
        <v>0</v>
      </c>
      <c r="U30" s="834"/>
      <c r="V30" s="834"/>
      <c r="W30" s="834"/>
      <c r="X30" s="834"/>
      <c r="Y30" s="834"/>
      <c r="Z30" s="834"/>
      <c r="AA30" s="834"/>
      <c r="AB30" s="834"/>
      <c r="AC30" s="834"/>
      <c r="AD30" s="834"/>
    </row>
    <row r="31" spans="1:30" s="470" customFormat="1" ht="19.5">
      <c r="A31" s="765"/>
      <c r="B31" s="764"/>
      <c r="C31" s="764"/>
      <c r="D31" s="764"/>
      <c r="E31" s="764"/>
      <c r="F31" s="764"/>
      <c r="G31" s="764"/>
      <c r="H31" s="792"/>
      <c r="I31" s="792"/>
      <c r="J31" s="792"/>
      <c r="K31" s="792"/>
      <c r="L31" s="792"/>
      <c r="M31" s="792"/>
      <c r="N31" s="792"/>
      <c r="O31" s="977"/>
      <c r="P31" s="976"/>
      <c r="Q31" s="977"/>
      <c r="R31" s="1026"/>
      <c r="S31" s="973">
        <f t="shared" si="0"/>
        <v>0</v>
      </c>
      <c r="T31" s="973">
        <f t="shared" si="1"/>
        <v>0</v>
      </c>
      <c r="U31" s="834"/>
      <c r="V31" s="834"/>
      <c r="W31" s="834"/>
      <c r="X31" s="834"/>
      <c r="Y31" s="834"/>
      <c r="Z31" s="834"/>
      <c r="AA31" s="834"/>
      <c r="AB31" s="834"/>
      <c r="AC31" s="834"/>
      <c r="AD31" s="834"/>
    </row>
    <row r="32" spans="1:30" s="470" customFormat="1" ht="19.5">
      <c r="A32" s="765"/>
      <c r="B32" s="764"/>
      <c r="C32" s="764"/>
      <c r="D32" s="764"/>
      <c r="E32" s="764"/>
      <c r="F32" s="764"/>
      <c r="G32" s="764"/>
      <c r="H32" s="792"/>
      <c r="I32" s="792"/>
      <c r="J32" s="792"/>
      <c r="K32" s="792"/>
      <c r="L32" s="792"/>
      <c r="M32" s="792"/>
      <c r="N32" s="792"/>
      <c r="O32" s="977"/>
      <c r="P32" s="976"/>
      <c r="Q32" s="977"/>
      <c r="R32" s="1026"/>
      <c r="S32" s="973">
        <f t="shared" si="0"/>
        <v>0</v>
      </c>
      <c r="T32" s="973">
        <f t="shared" si="1"/>
        <v>0</v>
      </c>
      <c r="U32" s="834"/>
      <c r="V32" s="834"/>
      <c r="W32" s="834"/>
      <c r="X32" s="834"/>
      <c r="Y32" s="834"/>
      <c r="Z32" s="834"/>
      <c r="AA32" s="834"/>
      <c r="AB32" s="834"/>
      <c r="AC32" s="834"/>
      <c r="AD32" s="834"/>
    </row>
    <row r="33" spans="1:30" s="470" customFormat="1" ht="19.5">
      <c r="A33" s="765"/>
      <c r="B33" s="764"/>
      <c r="C33" s="764"/>
      <c r="D33" s="764"/>
      <c r="E33" s="764"/>
      <c r="F33" s="764"/>
      <c r="G33" s="764"/>
      <c r="H33" s="792"/>
      <c r="I33" s="792"/>
      <c r="J33" s="792"/>
      <c r="K33" s="792"/>
      <c r="L33" s="792"/>
      <c r="M33" s="792"/>
      <c r="N33" s="792"/>
      <c r="O33" s="977"/>
      <c r="P33" s="976"/>
      <c r="Q33" s="977"/>
      <c r="R33" s="1026"/>
      <c r="S33" s="973">
        <f t="shared" si="0"/>
        <v>0</v>
      </c>
      <c r="T33" s="973">
        <f t="shared" si="1"/>
        <v>0</v>
      </c>
      <c r="U33" s="834"/>
      <c r="V33" s="834"/>
      <c r="W33" s="834"/>
      <c r="X33" s="834"/>
      <c r="Y33" s="834"/>
      <c r="Z33" s="834"/>
      <c r="AA33" s="834"/>
      <c r="AB33" s="834"/>
      <c r="AC33" s="834"/>
      <c r="AD33" s="834"/>
    </row>
    <row r="34" spans="1:30" s="470" customFormat="1" ht="19.5">
      <c r="A34" s="765"/>
      <c r="B34" s="764"/>
      <c r="C34" s="764"/>
      <c r="D34" s="764"/>
      <c r="E34" s="764"/>
      <c r="F34" s="764"/>
      <c r="G34" s="764"/>
      <c r="H34" s="792"/>
      <c r="I34" s="792"/>
      <c r="J34" s="792"/>
      <c r="K34" s="792"/>
      <c r="L34" s="792"/>
      <c r="M34" s="792"/>
      <c r="N34" s="792"/>
      <c r="O34" s="977"/>
      <c r="P34" s="976"/>
      <c r="Q34" s="977"/>
      <c r="R34" s="1026"/>
      <c r="S34" s="973">
        <f t="shared" si="0"/>
        <v>0</v>
      </c>
      <c r="T34" s="973">
        <f t="shared" si="1"/>
        <v>0</v>
      </c>
      <c r="U34" s="834"/>
      <c r="V34" s="834"/>
      <c r="W34" s="834"/>
      <c r="X34" s="834"/>
      <c r="Y34" s="834"/>
      <c r="Z34" s="834"/>
      <c r="AA34" s="834"/>
      <c r="AB34" s="834"/>
      <c r="AC34" s="834"/>
      <c r="AD34" s="834"/>
    </row>
    <row r="35" spans="1:30" s="470" customFormat="1" ht="19.5">
      <c r="A35" s="765"/>
      <c r="B35" s="764"/>
      <c r="C35" s="764"/>
      <c r="D35" s="764"/>
      <c r="E35" s="764"/>
      <c r="F35" s="764"/>
      <c r="G35" s="764"/>
      <c r="H35" s="792"/>
      <c r="I35" s="792"/>
      <c r="J35" s="792"/>
      <c r="K35" s="792"/>
      <c r="L35" s="792"/>
      <c r="M35" s="792"/>
      <c r="N35" s="792"/>
      <c r="O35" s="977"/>
      <c r="P35" s="976"/>
      <c r="Q35" s="977"/>
      <c r="R35" s="1026"/>
      <c r="S35" s="973">
        <f t="shared" si="0"/>
        <v>0</v>
      </c>
      <c r="T35" s="973">
        <f t="shared" si="1"/>
        <v>0</v>
      </c>
      <c r="U35" s="834"/>
      <c r="V35" s="834"/>
      <c r="W35" s="834"/>
      <c r="X35" s="834"/>
      <c r="Y35" s="834"/>
      <c r="Z35" s="834"/>
      <c r="AA35" s="834"/>
      <c r="AB35" s="834"/>
      <c r="AC35" s="834"/>
      <c r="AD35" s="834"/>
    </row>
    <row r="36" spans="1:30" s="470" customFormat="1" ht="19.5">
      <c r="A36" s="765"/>
      <c r="B36" s="764"/>
      <c r="C36" s="764"/>
      <c r="D36" s="764"/>
      <c r="E36" s="764"/>
      <c r="F36" s="764"/>
      <c r="G36" s="764"/>
      <c r="H36" s="792"/>
      <c r="I36" s="792"/>
      <c r="J36" s="792"/>
      <c r="K36" s="792"/>
      <c r="L36" s="792"/>
      <c r="M36" s="792"/>
      <c r="N36" s="792"/>
      <c r="O36" s="977"/>
      <c r="P36" s="976"/>
      <c r="Q36" s="977"/>
      <c r="R36" s="1026"/>
      <c r="S36" s="973">
        <f t="shared" si="0"/>
        <v>0</v>
      </c>
      <c r="T36" s="973">
        <f t="shared" si="1"/>
        <v>0</v>
      </c>
      <c r="U36" s="834"/>
      <c r="V36" s="834"/>
      <c r="W36" s="834"/>
      <c r="X36" s="834"/>
      <c r="Y36" s="834"/>
      <c r="Z36" s="834"/>
      <c r="AA36" s="834"/>
      <c r="AB36" s="834"/>
      <c r="AC36" s="834"/>
      <c r="AD36" s="834"/>
    </row>
    <row r="37" spans="1:30" s="470" customFormat="1" ht="19.5">
      <c r="A37" s="765"/>
      <c r="B37" s="764"/>
      <c r="C37" s="764"/>
      <c r="D37" s="764"/>
      <c r="E37" s="764"/>
      <c r="F37" s="764"/>
      <c r="G37" s="764"/>
      <c r="H37" s="792"/>
      <c r="I37" s="792"/>
      <c r="J37" s="792"/>
      <c r="K37" s="792"/>
      <c r="L37" s="792"/>
      <c r="M37" s="792"/>
      <c r="N37" s="792"/>
      <c r="O37" s="977"/>
      <c r="P37" s="976"/>
      <c r="Q37" s="977"/>
      <c r="R37" s="1026"/>
      <c r="S37" s="973">
        <f t="shared" si="0"/>
        <v>0</v>
      </c>
      <c r="T37" s="973">
        <f t="shared" si="1"/>
        <v>0</v>
      </c>
      <c r="U37" s="834"/>
      <c r="V37" s="834"/>
      <c r="W37" s="834"/>
      <c r="X37" s="834"/>
      <c r="Y37" s="834"/>
      <c r="Z37" s="834"/>
      <c r="AA37" s="834"/>
      <c r="AB37" s="834"/>
      <c r="AC37" s="834"/>
      <c r="AD37" s="834"/>
    </row>
    <row r="38" spans="1:30" s="470" customFormat="1" ht="19.5">
      <c r="A38" s="765"/>
      <c r="B38" s="764"/>
      <c r="C38" s="764"/>
      <c r="D38" s="764"/>
      <c r="E38" s="764"/>
      <c r="F38" s="764"/>
      <c r="G38" s="764"/>
      <c r="H38" s="792"/>
      <c r="I38" s="792"/>
      <c r="J38" s="792"/>
      <c r="K38" s="792"/>
      <c r="L38" s="792"/>
      <c r="M38" s="792"/>
      <c r="N38" s="792"/>
      <c r="O38" s="977"/>
      <c r="P38" s="976"/>
      <c r="Q38" s="977"/>
      <c r="R38" s="1026"/>
      <c r="S38" s="973">
        <f t="shared" si="0"/>
        <v>0</v>
      </c>
      <c r="T38" s="973">
        <f t="shared" si="1"/>
        <v>0</v>
      </c>
      <c r="U38" s="834"/>
      <c r="V38" s="834"/>
      <c r="W38" s="834"/>
      <c r="X38" s="834"/>
      <c r="Y38" s="834"/>
      <c r="Z38" s="834"/>
      <c r="AA38" s="834"/>
      <c r="AB38" s="834"/>
      <c r="AC38" s="834"/>
      <c r="AD38" s="834"/>
    </row>
    <row r="39" spans="1:30" s="470" customFormat="1" ht="19.5">
      <c r="A39" s="765"/>
      <c r="B39" s="764"/>
      <c r="C39" s="764"/>
      <c r="D39" s="764"/>
      <c r="E39" s="764"/>
      <c r="F39" s="764"/>
      <c r="G39" s="764"/>
      <c r="H39" s="792"/>
      <c r="I39" s="792"/>
      <c r="J39" s="792"/>
      <c r="K39" s="792"/>
      <c r="L39" s="792"/>
      <c r="M39" s="792"/>
      <c r="N39" s="792"/>
      <c r="O39" s="977"/>
      <c r="P39" s="976"/>
      <c r="Q39" s="977"/>
      <c r="R39" s="1026"/>
      <c r="S39" s="973">
        <f t="shared" si="0"/>
        <v>0</v>
      </c>
      <c r="T39" s="973">
        <f t="shared" si="1"/>
        <v>0</v>
      </c>
      <c r="U39" s="834"/>
      <c r="V39" s="834"/>
      <c r="W39" s="834"/>
      <c r="X39" s="834"/>
      <c r="Y39" s="834"/>
      <c r="Z39" s="834"/>
      <c r="AA39" s="834"/>
      <c r="AB39" s="834"/>
      <c r="AC39" s="834"/>
      <c r="AD39" s="834"/>
    </row>
    <row r="40" spans="1:30" s="470" customFormat="1" ht="19.5">
      <c r="A40" s="765"/>
      <c r="B40" s="764"/>
      <c r="C40" s="764"/>
      <c r="D40" s="764"/>
      <c r="E40" s="764"/>
      <c r="F40" s="764"/>
      <c r="G40" s="764"/>
      <c r="H40" s="792"/>
      <c r="I40" s="792"/>
      <c r="J40" s="792"/>
      <c r="K40" s="792"/>
      <c r="L40" s="792"/>
      <c r="M40" s="792"/>
      <c r="N40" s="792"/>
      <c r="O40" s="977"/>
      <c r="P40" s="976"/>
      <c r="Q40" s="977"/>
      <c r="R40" s="1026"/>
      <c r="S40" s="973">
        <f t="shared" si="0"/>
        <v>0</v>
      </c>
      <c r="T40" s="973">
        <f t="shared" si="1"/>
        <v>0</v>
      </c>
      <c r="U40" s="834"/>
      <c r="V40" s="834"/>
      <c r="W40" s="834"/>
      <c r="X40" s="834"/>
      <c r="Y40" s="834"/>
      <c r="Z40" s="834"/>
      <c r="AA40" s="834"/>
      <c r="AB40" s="834"/>
      <c r="AC40" s="834"/>
      <c r="AD40" s="834"/>
    </row>
    <row r="41" spans="1:30" s="470" customFormat="1" ht="19.5">
      <c r="A41" s="765"/>
      <c r="B41" s="764"/>
      <c r="C41" s="764"/>
      <c r="D41" s="764"/>
      <c r="E41" s="764"/>
      <c r="F41" s="764"/>
      <c r="G41" s="764"/>
      <c r="H41" s="792"/>
      <c r="I41" s="792"/>
      <c r="J41" s="792"/>
      <c r="K41" s="792"/>
      <c r="L41" s="792"/>
      <c r="M41" s="792"/>
      <c r="N41" s="792"/>
      <c r="O41" s="977"/>
      <c r="P41" s="976"/>
      <c r="Q41" s="977"/>
      <c r="R41" s="1026"/>
      <c r="S41" s="973">
        <f t="shared" si="0"/>
        <v>0</v>
      </c>
      <c r="T41" s="973">
        <f t="shared" si="1"/>
        <v>0</v>
      </c>
      <c r="U41" s="834"/>
      <c r="V41" s="834"/>
      <c r="W41" s="834"/>
      <c r="X41" s="834"/>
      <c r="Y41" s="834"/>
      <c r="Z41" s="834"/>
      <c r="AA41" s="834"/>
      <c r="AB41" s="834"/>
      <c r="AC41" s="834"/>
      <c r="AD41" s="834"/>
    </row>
    <row r="42" spans="1:30" s="470" customFormat="1" ht="19.5">
      <c r="A42" s="765"/>
      <c r="B42" s="764"/>
      <c r="C42" s="764"/>
      <c r="D42" s="764"/>
      <c r="E42" s="764"/>
      <c r="F42" s="764"/>
      <c r="G42" s="764"/>
      <c r="H42" s="792"/>
      <c r="I42" s="792"/>
      <c r="J42" s="792"/>
      <c r="K42" s="792"/>
      <c r="L42" s="792"/>
      <c r="M42" s="792"/>
      <c r="N42" s="792"/>
      <c r="O42" s="977"/>
      <c r="P42" s="976"/>
      <c r="Q42" s="977"/>
      <c r="R42" s="1026"/>
      <c r="S42" s="973">
        <f t="shared" si="0"/>
        <v>0</v>
      </c>
      <c r="T42" s="973">
        <f t="shared" si="1"/>
        <v>0</v>
      </c>
      <c r="U42" s="834"/>
      <c r="V42" s="834"/>
      <c r="W42" s="834"/>
      <c r="X42" s="834"/>
      <c r="Y42" s="834"/>
      <c r="Z42" s="834"/>
      <c r="AA42" s="834"/>
      <c r="AB42" s="834"/>
      <c r="AC42" s="834"/>
      <c r="AD42" s="834"/>
    </row>
    <row r="43" spans="1:30" s="470" customFormat="1" ht="19.5">
      <c r="A43" s="765"/>
      <c r="B43" s="764"/>
      <c r="C43" s="764"/>
      <c r="D43" s="764"/>
      <c r="E43" s="764"/>
      <c r="F43" s="764"/>
      <c r="G43" s="764"/>
      <c r="H43" s="792"/>
      <c r="I43" s="792"/>
      <c r="J43" s="792"/>
      <c r="K43" s="792"/>
      <c r="L43" s="792"/>
      <c r="M43" s="792"/>
      <c r="N43" s="792"/>
      <c r="O43" s="977"/>
      <c r="P43" s="976"/>
      <c r="Q43" s="977"/>
      <c r="R43" s="1026"/>
      <c r="S43" s="973">
        <f t="shared" si="0"/>
        <v>0</v>
      </c>
      <c r="T43" s="973">
        <f t="shared" si="1"/>
        <v>0</v>
      </c>
      <c r="U43" s="834"/>
      <c r="V43" s="834"/>
      <c r="W43" s="834"/>
      <c r="X43" s="834"/>
      <c r="Y43" s="834"/>
      <c r="Z43" s="834"/>
      <c r="AA43" s="834"/>
      <c r="AB43" s="834"/>
      <c r="AC43" s="834"/>
      <c r="AD43" s="834"/>
    </row>
    <row r="44" spans="1:30" s="470" customFormat="1" ht="19.5">
      <c r="A44" s="765"/>
      <c r="B44" s="764"/>
      <c r="C44" s="764"/>
      <c r="D44" s="764"/>
      <c r="E44" s="764"/>
      <c r="F44" s="764"/>
      <c r="G44" s="764"/>
      <c r="H44" s="792"/>
      <c r="I44" s="792"/>
      <c r="J44" s="792"/>
      <c r="K44" s="792"/>
      <c r="L44" s="792"/>
      <c r="M44" s="792"/>
      <c r="N44" s="792"/>
      <c r="O44" s="977"/>
      <c r="P44" s="976"/>
      <c r="Q44" s="977"/>
      <c r="R44" s="1026"/>
      <c r="S44" s="973">
        <f t="shared" si="0"/>
        <v>0</v>
      </c>
      <c r="T44" s="973">
        <f t="shared" si="1"/>
        <v>0</v>
      </c>
      <c r="U44" s="834"/>
      <c r="V44" s="834"/>
      <c r="W44" s="834"/>
      <c r="X44" s="834"/>
      <c r="Y44" s="834"/>
      <c r="Z44" s="834"/>
      <c r="AA44" s="834"/>
      <c r="AB44" s="834"/>
      <c r="AC44" s="834"/>
      <c r="AD44" s="834"/>
    </row>
    <row r="45" spans="1:30" s="470" customFormat="1" ht="19.5">
      <c r="A45" s="765"/>
      <c r="B45" s="764"/>
      <c r="C45" s="764"/>
      <c r="D45" s="764"/>
      <c r="E45" s="764"/>
      <c r="F45" s="764"/>
      <c r="G45" s="764"/>
      <c r="H45" s="792"/>
      <c r="I45" s="792"/>
      <c r="J45" s="792"/>
      <c r="K45" s="792"/>
      <c r="L45" s="792"/>
      <c r="M45" s="792"/>
      <c r="N45" s="792"/>
      <c r="O45" s="977"/>
      <c r="P45" s="976"/>
      <c r="Q45" s="977"/>
      <c r="R45" s="1026"/>
      <c r="S45" s="973">
        <f t="shared" ref="S45:S75" si="2">Q45+P45</f>
        <v>0</v>
      </c>
      <c r="T45" s="973">
        <f t="shared" ref="T45:T75" si="3">O45-S45</f>
        <v>0</v>
      </c>
      <c r="U45" s="834"/>
      <c r="V45" s="834"/>
      <c r="W45" s="834"/>
      <c r="X45" s="834"/>
      <c r="Y45" s="834"/>
      <c r="Z45" s="834"/>
      <c r="AA45" s="834"/>
      <c r="AB45" s="834"/>
      <c r="AC45" s="834"/>
      <c r="AD45" s="834"/>
    </row>
    <row r="46" spans="1:30" s="470" customFormat="1" ht="19.5">
      <c r="A46" s="765"/>
      <c r="B46" s="764"/>
      <c r="C46" s="764"/>
      <c r="D46" s="764"/>
      <c r="E46" s="764"/>
      <c r="F46" s="764"/>
      <c r="G46" s="764"/>
      <c r="H46" s="792"/>
      <c r="I46" s="792"/>
      <c r="J46" s="792"/>
      <c r="K46" s="792"/>
      <c r="L46" s="792"/>
      <c r="M46" s="792"/>
      <c r="N46" s="792"/>
      <c r="O46" s="977"/>
      <c r="P46" s="976"/>
      <c r="Q46" s="977"/>
      <c r="R46" s="1026"/>
      <c r="S46" s="973">
        <f t="shared" si="2"/>
        <v>0</v>
      </c>
      <c r="T46" s="973">
        <f t="shared" si="3"/>
        <v>0</v>
      </c>
      <c r="U46" s="834"/>
      <c r="V46" s="834"/>
      <c r="W46" s="834"/>
      <c r="X46" s="834"/>
      <c r="Y46" s="834"/>
      <c r="Z46" s="834"/>
      <c r="AA46" s="834"/>
      <c r="AB46" s="834"/>
      <c r="AC46" s="834"/>
      <c r="AD46" s="834"/>
    </row>
    <row r="47" spans="1:30" s="470" customFormat="1" ht="19.5">
      <c r="A47" s="765"/>
      <c r="B47" s="764"/>
      <c r="C47" s="764"/>
      <c r="D47" s="764"/>
      <c r="E47" s="764"/>
      <c r="F47" s="764"/>
      <c r="G47" s="764"/>
      <c r="H47" s="792"/>
      <c r="I47" s="792"/>
      <c r="J47" s="792"/>
      <c r="K47" s="792"/>
      <c r="L47" s="792"/>
      <c r="M47" s="792"/>
      <c r="N47" s="792"/>
      <c r="O47" s="977"/>
      <c r="P47" s="976"/>
      <c r="Q47" s="977"/>
      <c r="R47" s="1026"/>
      <c r="S47" s="973">
        <f t="shared" si="2"/>
        <v>0</v>
      </c>
      <c r="T47" s="973">
        <f t="shared" si="3"/>
        <v>0</v>
      </c>
      <c r="U47" s="834"/>
      <c r="V47" s="834"/>
      <c r="W47" s="834"/>
      <c r="X47" s="834"/>
      <c r="Y47" s="834"/>
      <c r="Z47" s="834"/>
      <c r="AA47" s="834"/>
      <c r="AB47" s="834"/>
      <c r="AC47" s="834"/>
      <c r="AD47" s="834"/>
    </row>
    <row r="48" spans="1:30" s="470" customFormat="1" ht="19.5">
      <c r="A48" s="765"/>
      <c r="B48" s="764"/>
      <c r="C48" s="764"/>
      <c r="D48" s="764"/>
      <c r="E48" s="764"/>
      <c r="F48" s="764"/>
      <c r="G48" s="764"/>
      <c r="H48" s="792"/>
      <c r="I48" s="792"/>
      <c r="J48" s="792"/>
      <c r="K48" s="792"/>
      <c r="L48" s="792"/>
      <c r="M48" s="792"/>
      <c r="N48" s="792"/>
      <c r="O48" s="977"/>
      <c r="P48" s="976"/>
      <c r="Q48" s="977"/>
      <c r="R48" s="1026"/>
      <c r="S48" s="973">
        <f t="shared" si="2"/>
        <v>0</v>
      </c>
      <c r="T48" s="973">
        <f t="shared" si="3"/>
        <v>0</v>
      </c>
      <c r="U48" s="834"/>
      <c r="V48" s="834"/>
      <c r="W48" s="834"/>
      <c r="X48" s="834"/>
      <c r="Y48" s="834"/>
      <c r="Z48" s="834"/>
      <c r="AA48" s="834"/>
      <c r="AB48" s="834"/>
      <c r="AC48" s="834"/>
      <c r="AD48" s="834"/>
    </row>
    <row r="49" spans="1:30" s="470" customFormat="1" ht="19.5">
      <c r="A49" s="765"/>
      <c r="B49" s="764"/>
      <c r="C49" s="764"/>
      <c r="D49" s="764"/>
      <c r="E49" s="764"/>
      <c r="F49" s="764"/>
      <c r="G49" s="764"/>
      <c r="H49" s="792"/>
      <c r="I49" s="792"/>
      <c r="J49" s="792"/>
      <c r="K49" s="792"/>
      <c r="L49" s="792"/>
      <c r="M49" s="792"/>
      <c r="N49" s="792"/>
      <c r="O49" s="977"/>
      <c r="P49" s="976"/>
      <c r="Q49" s="977"/>
      <c r="R49" s="1026"/>
      <c r="S49" s="973">
        <f t="shared" si="2"/>
        <v>0</v>
      </c>
      <c r="T49" s="973">
        <f t="shared" si="3"/>
        <v>0</v>
      </c>
      <c r="U49" s="834"/>
      <c r="V49" s="834"/>
      <c r="W49" s="834"/>
      <c r="X49" s="834"/>
      <c r="Y49" s="834"/>
      <c r="Z49" s="834"/>
      <c r="AA49" s="834"/>
      <c r="AB49" s="834"/>
      <c r="AC49" s="834"/>
      <c r="AD49" s="834"/>
    </row>
    <row r="50" spans="1:30" s="470" customFormat="1" ht="19.5">
      <c r="A50" s="765"/>
      <c r="B50" s="764"/>
      <c r="C50" s="764"/>
      <c r="D50" s="764"/>
      <c r="E50" s="764"/>
      <c r="F50" s="764"/>
      <c r="G50" s="764"/>
      <c r="H50" s="792"/>
      <c r="I50" s="792"/>
      <c r="J50" s="792"/>
      <c r="K50" s="792"/>
      <c r="L50" s="792"/>
      <c r="M50" s="792"/>
      <c r="N50" s="792"/>
      <c r="O50" s="977"/>
      <c r="P50" s="976"/>
      <c r="Q50" s="977"/>
      <c r="R50" s="1026"/>
      <c r="S50" s="973">
        <f t="shared" si="2"/>
        <v>0</v>
      </c>
      <c r="T50" s="973">
        <f t="shared" si="3"/>
        <v>0</v>
      </c>
      <c r="U50" s="834"/>
      <c r="V50" s="834"/>
      <c r="W50" s="834"/>
      <c r="X50" s="834"/>
      <c r="Y50" s="834"/>
      <c r="Z50" s="834"/>
      <c r="AA50" s="834"/>
      <c r="AB50" s="834"/>
      <c r="AC50" s="834"/>
      <c r="AD50" s="834"/>
    </row>
    <row r="51" spans="1:30" s="470" customFormat="1" ht="19.5">
      <c r="A51" s="765"/>
      <c r="B51" s="764"/>
      <c r="C51" s="764"/>
      <c r="D51" s="764"/>
      <c r="E51" s="764"/>
      <c r="F51" s="764"/>
      <c r="G51" s="764"/>
      <c r="H51" s="792"/>
      <c r="I51" s="792"/>
      <c r="J51" s="792"/>
      <c r="K51" s="792"/>
      <c r="L51" s="792"/>
      <c r="M51" s="792"/>
      <c r="N51" s="792"/>
      <c r="O51" s="977"/>
      <c r="P51" s="976"/>
      <c r="Q51" s="977"/>
      <c r="R51" s="1026"/>
      <c r="S51" s="973">
        <f t="shared" si="2"/>
        <v>0</v>
      </c>
      <c r="T51" s="973">
        <f t="shared" si="3"/>
        <v>0</v>
      </c>
      <c r="U51" s="834"/>
      <c r="V51" s="834"/>
      <c r="W51" s="834"/>
      <c r="X51" s="834"/>
      <c r="Y51" s="834"/>
      <c r="Z51" s="834"/>
      <c r="AA51" s="834"/>
      <c r="AB51" s="834"/>
      <c r="AC51" s="834"/>
      <c r="AD51" s="834"/>
    </row>
    <row r="52" spans="1:30" s="470" customFormat="1" ht="19.5">
      <c r="A52" s="765"/>
      <c r="B52" s="764"/>
      <c r="C52" s="764"/>
      <c r="D52" s="764"/>
      <c r="E52" s="764"/>
      <c r="F52" s="764"/>
      <c r="G52" s="764"/>
      <c r="H52" s="792"/>
      <c r="I52" s="792"/>
      <c r="J52" s="792"/>
      <c r="K52" s="792"/>
      <c r="L52" s="792"/>
      <c r="M52" s="792"/>
      <c r="N52" s="792"/>
      <c r="O52" s="977"/>
      <c r="P52" s="976"/>
      <c r="Q52" s="977"/>
      <c r="R52" s="1026"/>
      <c r="S52" s="973">
        <f t="shared" si="2"/>
        <v>0</v>
      </c>
      <c r="T52" s="973">
        <f t="shared" si="3"/>
        <v>0</v>
      </c>
      <c r="U52" s="834"/>
      <c r="V52" s="834"/>
      <c r="W52" s="834"/>
      <c r="X52" s="834"/>
      <c r="Y52" s="834"/>
      <c r="Z52" s="834"/>
      <c r="AA52" s="834"/>
      <c r="AB52" s="834"/>
      <c r="AC52" s="834"/>
      <c r="AD52" s="834"/>
    </row>
    <row r="53" spans="1:30" s="470" customFormat="1" ht="19.5">
      <c r="A53" s="765"/>
      <c r="B53" s="764"/>
      <c r="C53" s="764"/>
      <c r="D53" s="764"/>
      <c r="E53" s="764"/>
      <c r="F53" s="764"/>
      <c r="G53" s="764"/>
      <c r="H53" s="792"/>
      <c r="I53" s="792"/>
      <c r="J53" s="792"/>
      <c r="K53" s="792"/>
      <c r="L53" s="792"/>
      <c r="M53" s="792"/>
      <c r="N53" s="792"/>
      <c r="O53" s="977"/>
      <c r="P53" s="976"/>
      <c r="Q53" s="977"/>
      <c r="R53" s="1026"/>
      <c r="S53" s="973">
        <f t="shared" si="2"/>
        <v>0</v>
      </c>
      <c r="T53" s="973">
        <f t="shared" si="3"/>
        <v>0</v>
      </c>
      <c r="U53" s="834"/>
      <c r="V53" s="834"/>
      <c r="W53" s="834"/>
      <c r="X53" s="834"/>
      <c r="Y53" s="834"/>
      <c r="Z53" s="834"/>
      <c r="AA53" s="834"/>
      <c r="AB53" s="834"/>
      <c r="AC53" s="834"/>
      <c r="AD53" s="834"/>
    </row>
    <row r="54" spans="1:30" s="470" customFormat="1" ht="19.5">
      <c r="A54" s="765"/>
      <c r="B54" s="764"/>
      <c r="C54" s="764"/>
      <c r="D54" s="764"/>
      <c r="E54" s="764"/>
      <c r="F54" s="764"/>
      <c r="G54" s="764"/>
      <c r="H54" s="792"/>
      <c r="I54" s="792"/>
      <c r="J54" s="792"/>
      <c r="K54" s="792"/>
      <c r="L54" s="792"/>
      <c r="M54" s="792"/>
      <c r="N54" s="792"/>
      <c r="O54" s="977"/>
      <c r="P54" s="976"/>
      <c r="Q54" s="977"/>
      <c r="R54" s="1026"/>
      <c r="S54" s="973">
        <f t="shared" si="2"/>
        <v>0</v>
      </c>
      <c r="T54" s="973">
        <f t="shared" si="3"/>
        <v>0</v>
      </c>
      <c r="U54" s="834"/>
      <c r="V54" s="834"/>
      <c r="W54" s="834"/>
      <c r="X54" s="834"/>
      <c r="Y54" s="834"/>
      <c r="Z54" s="834"/>
      <c r="AA54" s="834"/>
      <c r="AB54" s="834"/>
      <c r="AC54" s="834"/>
      <c r="AD54" s="834"/>
    </row>
    <row r="55" spans="1:30" s="470" customFormat="1" ht="19.5">
      <c r="A55" s="765"/>
      <c r="B55" s="764"/>
      <c r="C55" s="764"/>
      <c r="D55" s="764"/>
      <c r="E55" s="764"/>
      <c r="F55" s="764"/>
      <c r="G55" s="764"/>
      <c r="H55" s="792"/>
      <c r="I55" s="792"/>
      <c r="J55" s="792"/>
      <c r="K55" s="792"/>
      <c r="L55" s="792"/>
      <c r="M55" s="792"/>
      <c r="N55" s="792"/>
      <c r="O55" s="977"/>
      <c r="P55" s="976"/>
      <c r="Q55" s="977"/>
      <c r="R55" s="1026"/>
      <c r="S55" s="973">
        <f t="shared" si="2"/>
        <v>0</v>
      </c>
      <c r="T55" s="973">
        <f t="shared" si="3"/>
        <v>0</v>
      </c>
      <c r="U55" s="834"/>
      <c r="V55" s="834"/>
      <c r="W55" s="834"/>
      <c r="X55" s="834"/>
      <c r="Y55" s="834"/>
      <c r="Z55" s="834"/>
      <c r="AA55" s="834"/>
      <c r="AB55" s="834"/>
      <c r="AC55" s="834"/>
      <c r="AD55" s="834"/>
    </row>
    <row r="56" spans="1:30" s="470" customFormat="1" ht="19.5">
      <c r="A56" s="765"/>
      <c r="B56" s="764"/>
      <c r="C56" s="764"/>
      <c r="D56" s="764"/>
      <c r="E56" s="764"/>
      <c r="F56" s="764"/>
      <c r="G56" s="764"/>
      <c r="H56" s="792"/>
      <c r="I56" s="792"/>
      <c r="J56" s="792"/>
      <c r="K56" s="792"/>
      <c r="L56" s="792"/>
      <c r="M56" s="792"/>
      <c r="N56" s="792"/>
      <c r="O56" s="977"/>
      <c r="P56" s="976"/>
      <c r="Q56" s="977"/>
      <c r="R56" s="1026"/>
      <c r="S56" s="973">
        <f t="shared" si="2"/>
        <v>0</v>
      </c>
      <c r="T56" s="973">
        <f t="shared" si="3"/>
        <v>0</v>
      </c>
      <c r="U56" s="834"/>
      <c r="V56" s="834"/>
      <c r="W56" s="834"/>
      <c r="X56" s="834"/>
      <c r="Y56" s="834"/>
      <c r="Z56" s="834"/>
      <c r="AA56" s="834"/>
      <c r="AB56" s="834"/>
      <c r="AC56" s="834"/>
      <c r="AD56" s="834"/>
    </row>
    <row r="57" spans="1:30" s="470" customFormat="1" ht="19.5">
      <c r="A57" s="765"/>
      <c r="B57" s="764"/>
      <c r="C57" s="764"/>
      <c r="D57" s="764"/>
      <c r="E57" s="764"/>
      <c r="F57" s="764"/>
      <c r="G57" s="764"/>
      <c r="H57" s="792"/>
      <c r="I57" s="792"/>
      <c r="J57" s="792"/>
      <c r="K57" s="792"/>
      <c r="L57" s="792"/>
      <c r="M57" s="792"/>
      <c r="N57" s="792"/>
      <c r="O57" s="977"/>
      <c r="P57" s="976"/>
      <c r="Q57" s="977"/>
      <c r="R57" s="1026"/>
      <c r="S57" s="973">
        <f t="shared" si="2"/>
        <v>0</v>
      </c>
      <c r="T57" s="973">
        <f t="shared" si="3"/>
        <v>0</v>
      </c>
      <c r="U57" s="834"/>
      <c r="V57" s="834"/>
      <c r="W57" s="834"/>
      <c r="X57" s="834"/>
      <c r="Y57" s="834"/>
      <c r="Z57" s="834"/>
      <c r="AA57" s="834"/>
      <c r="AB57" s="834"/>
      <c r="AC57" s="834"/>
      <c r="AD57" s="834"/>
    </row>
    <row r="58" spans="1:30" s="470" customFormat="1" ht="19.5">
      <c r="A58" s="765"/>
      <c r="B58" s="764"/>
      <c r="C58" s="764"/>
      <c r="D58" s="764"/>
      <c r="E58" s="764"/>
      <c r="F58" s="764"/>
      <c r="G58" s="764"/>
      <c r="H58" s="792"/>
      <c r="I58" s="792"/>
      <c r="J58" s="792"/>
      <c r="K58" s="792"/>
      <c r="L58" s="792"/>
      <c r="M58" s="792"/>
      <c r="N58" s="792"/>
      <c r="O58" s="977"/>
      <c r="P58" s="976"/>
      <c r="Q58" s="977"/>
      <c r="R58" s="1026"/>
      <c r="S58" s="973">
        <f t="shared" si="2"/>
        <v>0</v>
      </c>
      <c r="T58" s="973">
        <f t="shared" si="3"/>
        <v>0</v>
      </c>
      <c r="U58" s="834"/>
      <c r="V58" s="834"/>
      <c r="W58" s="834"/>
      <c r="X58" s="834"/>
      <c r="Y58" s="834"/>
      <c r="Z58" s="834"/>
      <c r="AA58" s="834"/>
      <c r="AB58" s="834"/>
      <c r="AC58" s="834"/>
      <c r="AD58" s="834"/>
    </row>
    <row r="59" spans="1:30" s="470" customFormat="1" ht="19.5">
      <c r="A59" s="765"/>
      <c r="B59" s="764"/>
      <c r="C59" s="764"/>
      <c r="D59" s="764"/>
      <c r="E59" s="764"/>
      <c r="F59" s="764"/>
      <c r="G59" s="764"/>
      <c r="H59" s="792"/>
      <c r="I59" s="792"/>
      <c r="J59" s="792"/>
      <c r="K59" s="792"/>
      <c r="L59" s="792"/>
      <c r="M59" s="792"/>
      <c r="N59" s="792"/>
      <c r="O59" s="977"/>
      <c r="P59" s="976"/>
      <c r="Q59" s="977"/>
      <c r="R59" s="1026"/>
      <c r="S59" s="973">
        <f t="shared" si="2"/>
        <v>0</v>
      </c>
      <c r="T59" s="973">
        <f t="shared" si="3"/>
        <v>0</v>
      </c>
      <c r="U59" s="834"/>
      <c r="V59" s="834"/>
      <c r="W59" s="834"/>
      <c r="X59" s="834"/>
      <c r="Y59" s="834"/>
      <c r="Z59" s="834"/>
      <c r="AA59" s="834"/>
      <c r="AB59" s="834"/>
      <c r="AC59" s="834"/>
      <c r="AD59" s="834"/>
    </row>
    <row r="60" spans="1:30" s="470" customFormat="1" ht="19.5">
      <c r="A60" s="765"/>
      <c r="B60" s="764"/>
      <c r="C60" s="764"/>
      <c r="D60" s="764"/>
      <c r="E60" s="764"/>
      <c r="F60" s="764"/>
      <c r="G60" s="764"/>
      <c r="H60" s="792"/>
      <c r="I60" s="792"/>
      <c r="J60" s="792"/>
      <c r="K60" s="792"/>
      <c r="L60" s="792"/>
      <c r="M60" s="792"/>
      <c r="N60" s="792"/>
      <c r="O60" s="977"/>
      <c r="P60" s="976"/>
      <c r="Q60" s="977"/>
      <c r="R60" s="1026"/>
      <c r="S60" s="973">
        <f t="shared" si="2"/>
        <v>0</v>
      </c>
      <c r="T60" s="973">
        <f t="shared" si="3"/>
        <v>0</v>
      </c>
      <c r="U60" s="834"/>
      <c r="V60" s="834"/>
      <c r="W60" s="834"/>
      <c r="X60" s="834"/>
      <c r="Y60" s="834"/>
      <c r="Z60" s="834"/>
      <c r="AA60" s="834"/>
      <c r="AB60" s="834"/>
      <c r="AC60" s="834"/>
      <c r="AD60" s="834"/>
    </row>
    <row r="61" spans="1:30" s="470" customFormat="1" ht="19.5">
      <c r="A61" s="765"/>
      <c r="B61" s="764"/>
      <c r="C61" s="764"/>
      <c r="D61" s="764"/>
      <c r="E61" s="764"/>
      <c r="F61" s="764"/>
      <c r="G61" s="764"/>
      <c r="H61" s="792"/>
      <c r="I61" s="792"/>
      <c r="J61" s="792"/>
      <c r="K61" s="792"/>
      <c r="L61" s="792"/>
      <c r="M61" s="792"/>
      <c r="N61" s="792"/>
      <c r="O61" s="977"/>
      <c r="P61" s="976"/>
      <c r="Q61" s="977"/>
      <c r="R61" s="1026"/>
      <c r="S61" s="973">
        <f t="shared" si="2"/>
        <v>0</v>
      </c>
      <c r="T61" s="973">
        <f t="shared" si="3"/>
        <v>0</v>
      </c>
      <c r="U61" s="834"/>
      <c r="V61" s="834"/>
      <c r="W61" s="834"/>
      <c r="X61" s="834"/>
      <c r="Y61" s="834"/>
      <c r="Z61" s="834"/>
      <c r="AA61" s="834"/>
      <c r="AB61" s="834"/>
      <c r="AC61" s="834"/>
      <c r="AD61" s="834"/>
    </row>
    <row r="62" spans="1:30" s="470" customFormat="1" ht="19.5">
      <c r="A62" s="765"/>
      <c r="B62" s="764"/>
      <c r="C62" s="764"/>
      <c r="D62" s="764"/>
      <c r="E62" s="764"/>
      <c r="F62" s="764"/>
      <c r="G62" s="764"/>
      <c r="H62" s="792"/>
      <c r="I62" s="792"/>
      <c r="J62" s="792"/>
      <c r="K62" s="792"/>
      <c r="L62" s="792"/>
      <c r="M62" s="792"/>
      <c r="N62" s="792"/>
      <c r="O62" s="977"/>
      <c r="P62" s="976"/>
      <c r="Q62" s="977"/>
      <c r="R62" s="1026"/>
      <c r="S62" s="973">
        <f t="shared" si="2"/>
        <v>0</v>
      </c>
      <c r="T62" s="973">
        <f t="shared" si="3"/>
        <v>0</v>
      </c>
      <c r="U62" s="834"/>
      <c r="V62" s="834"/>
      <c r="W62" s="834"/>
      <c r="X62" s="834"/>
      <c r="Y62" s="834"/>
      <c r="Z62" s="834"/>
      <c r="AA62" s="834"/>
      <c r="AB62" s="834"/>
      <c r="AC62" s="834"/>
      <c r="AD62" s="834"/>
    </row>
    <row r="63" spans="1:30" s="470" customFormat="1" ht="19.5">
      <c r="A63" s="765"/>
      <c r="B63" s="764"/>
      <c r="C63" s="764"/>
      <c r="D63" s="764"/>
      <c r="E63" s="764"/>
      <c r="F63" s="764"/>
      <c r="G63" s="764"/>
      <c r="H63" s="792"/>
      <c r="I63" s="792"/>
      <c r="J63" s="792"/>
      <c r="K63" s="792"/>
      <c r="L63" s="792"/>
      <c r="M63" s="792"/>
      <c r="N63" s="792"/>
      <c r="O63" s="977"/>
      <c r="P63" s="976"/>
      <c r="Q63" s="977"/>
      <c r="R63" s="1026"/>
      <c r="S63" s="973">
        <f t="shared" si="2"/>
        <v>0</v>
      </c>
      <c r="T63" s="973">
        <f t="shared" si="3"/>
        <v>0</v>
      </c>
      <c r="U63" s="834"/>
      <c r="V63" s="834"/>
      <c r="W63" s="834"/>
      <c r="X63" s="834"/>
      <c r="Y63" s="834"/>
      <c r="Z63" s="834"/>
      <c r="AA63" s="834"/>
      <c r="AB63" s="834"/>
      <c r="AC63" s="834"/>
      <c r="AD63" s="834"/>
    </row>
    <row r="64" spans="1:30" s="470" customFormat="1" ht="19.5">
      <c r="A64" s="765"/>
      <c r="B64" s="764"/>
      <c r="C64" s="764"/>
      <c r="D64" s="764"/>
      <c r="E64" s="764"/>
      <c r="F64" s="764"/>
      <c r="G64" s="764"/>
      <c r="H64" s="792"/>
      <c r="I64" s="792"/>
      <c r="J64" s="792"/>
      <c r="K64" s="792"/>
      <c r="L64" s="792"/>
      <c r="M64" s="792"/>
      <c r="N64" s="792"/>
      <c r="O64" s="977"/>
      <c r="P64" s="976"/>
      <c r="Q64" s="977"/>
      <c r="R64" s="1026"/>
      <c r="S64" s="973">
        <f t="shared" si="2"/>
        <v>0</v>
      </c>
      <c r="T64" s="973">
        <f t="shared" si="3"/>
        <v>0</v>
      </c>
      <c r="U64" s="834"/>
      <c r="V64" s="834"/>
      <c r="W64" s="834"/>
      <c r="X64" s="834"/>
      <c r="Y64" s="834"/>
      <c r="Z64" s="834"/>
      <c r="AA64" s="834"/>
      <c r="AB64" s="834"/>
      <c r="AC64" s="834"/>
      <c r="AD64" s="834"/>
    </row>
    <row r="65" spans="1:30" s="470" customFormat="1" ht="19.5">
      <c r="A65" s="765"/>
      <c r="B65" s="764"/>
      <c r="C65" s="764"/>
      <c r="D65" s="764"/>
      <c r="E65" s="764"/>
      <c r="F65" s="764"/>
      <c r="G65" s="764"/>
      <c r="H65" s="792"/>
      <c r="I65" s="792"/>
      <c r="J65" s="792"/>
      <c r="K65" s="792"/>
      <c r="L65" s="792"/>
      <c r="M65" s="792"/>
      <c r="N65" s="792"/>
      <c r="O65" s="977"/>
      <c r="P65" s="976"/>
      <c r="Q65" s="977"/>
      <c r="R65" s="1026"/>
      <c r="S65" s="973">
        <f t="shared" si="2"/>
        <v>0</v>
      </c>
      <c r="T65" s="973">
        <f t="shared" si="3"/>
        <v>0</v>
      </c>
      <c r="U65" s="834"/>
      <c r="V65" s="834"/>
      <c r="W65" s="834"/>
      <c r="X65" s="834"/>
      <c r="Y65" s="834"/>
      <c r="Z65" s="834"/>
      <c r="AA65" s="834"/>
      <c r="AB65" s="834"/>
      <c r="AC65" s="834"/>
      <c r="AD65" s="834"/>
    </row>
    <row r="66" spans="1:30" s="470" customFormat="1" ht="19.5">
      <c r="A66" s="765"/>
      <c r="B66" s="764"/>
      <c r="C66" s="764"/>
      <c r="D66" s="764"/>
      <c r="E66" s="764"/>
      <c r="F66" s="764"/>
      <c r="G66" s="764"/>
      <c r="H66" s="792"/>
      <c r="I66" s="792"/>
      <c r="J66" s="792"/>
      <c r="K66" s="792"/>
      <c r="L66" s="792"/>
      <c r="M66" s="792"/>
      <c r="N66" s="792"/>
      <c r="O66" s="977"/>
      <c r="P66" s="976"/>
      <c r="Q66" s="977"/>
      <c r="R66" s="1026"/>
      <c r="S66" s="973">
        <f t="shared" si="2"/>
        <v>0</v>
      </c>
      <c r="T66" s="973">
        <f t="shared" si="3"/>
        <v>0</v>
      </c>
      <c r="U66" s="834"/>
      <c r="V66" s="834"/>
      <c r="W66" s="834"/>
      <c r="X66" s="834"/>
      <c r="Y66" s="834"/>
      <c r="Z66" s="834"/>
      <c r="AA66" s="834"/>
      <c r="AB66" s="834"/>
      <c r="AC66" s="834"/>
      <c r="AD66" s="834"/>
    </row>
    <row r="67" spans="1:30" s="470" customFormat="1" ht="19.5">
      <c r="A67" s="765"/>
      <c r="B67" s="764"/>
      <c r="C67" s="764"/>
      <c r="D67" s="764"/>
      <c r="E67" s="764"/>
      <c r="F67" s="764"/>
      <c r="G67" s="764"/>
      <c r="H67" s="792"/>
      <c r="I67" s="792"/>
      <c r="J67" s="792"/>
      <c r="K67" s="792"/>
      <c r="L67" s="792"/>
      <c r="M67" s="792"/>
      <c r="N67" s="792"/>
      <c r="O67" s="977"/>
      <c r="P67" s="976"/>
      <c r="Q67" s="977"/>
      <c r="R67" s="1026"/>
      <c r="S67" s="973">
        <f t="shared" si="2"/>
        <v>0</v>
      </c>
      <c r="T67" s="973">
        <f t="shared" si="3"/>
        <v>0</v>
      </c>
      <c r="U67" s="834"/>
      <c r="V67" s="834"/>
      <c r="W67" s="834"/>
      <c r="X67" s="834"/>
      <c r="Y67" s="834"/>
      <c r="Z67" s="834"/>
      <c r="AA67" s="834"/>
      <c r="AB67" s="834"/>
      <c r="AC67" s="834"/>
      <c r="AD67" s="834"/>
    </row>
    <row r="68" spans="1:30" s="470" customFormat="1" ht="19.5">
      <c r="A68" s="765"/>
      <c r="B68" s="764"/>
      <c r="C68" s="764"/>
      <c r="D68" s="764"/>
      <c r="E68" s="764"/>
      <c r="F68" s="764"/>
      <c r="G68" s="764"/>
      <c r="H68" s="792"/>
      <c r="I68" s="792"/>
      <c r="J68" s="792"/>
      <c r="K68" s="792"/>
      <c r="L68" s="792"/>
      <c r="M68" s="792"/>
      <c r="N68" s="792"/>
      <c r="O68" s="977"/>
      <c r="P68" s="976"/>
      <c r="Q68" s="977"/>
      <c r="R68" s="1026"/>
      <c r="S68" s="973">
        <f t="shared" si="2"/>
        <v>0</v>
      </c>
      <c r="T68" s="973">
        <f t="shared" si="3"/>
        <v>0</v>
      </c>
      <c r="U68" s="834"/>
      <c r="V68" s="834"/>
      <c r="W68" s="834"/>
      <c r="X68" s="834"/>
      <c r="Y68" s="834"/>
      <c r="Z68" s="834"/>
      <c r="AA68" s="834"/>
      <c r="AB68" s="834"/>
      <c r="AC68" s="834"/>
      <c r="AD68" s="834"/>
    </row>
    <row r="69" spans="1:30" s="470" customFormat="1" ht="19.5">
      <c r="A69" s="765"/>
      <c r="B69" s="764"/>
      <c r="C69" s="764"/>
      <c r="D69" s="764"/>
      <c r="E69" s="764"/>
      <c r="F69" s="764"/>
      <c r="G69" s="764"/>
      <c r="H69" s="792"/>
      <c r="I69" s="792"/>
      <c r="J69" s="792"/>
      <c r="K69" s="792"/>
      <c r="L69" s="792"/>
      <c r="M69" s="792"/>
      <c r="N69" s="792"/>
      <c r="O69" s="977"/>
      <c r="P69" s="976"/>
      <c r="Q69" s="977"/>
      <c r="R69" s="1026"/>
      <c r="S69" s="973">
        <f t="shared" si="2"/>
        <v>0</v>
      </c>
      <c r="T69" s="973">
        <f t="shared" si="3"/>
        <v>0</v>
      </c>
      <c r="U69" s="834"/>
      <c r="V69" s="834"/>
      <c r="W69" s="834"/>
      <c r="X69" s="834"/>
      <c r="Y69" s="834"/>
      <c r="Z69" s="834"/>
      <c r="AA69" s="834"/>
      <c r="AB69" s="834"/>
      <c r="AC69" s="834"/>
      <c r="AD69" s="834"/>
    </row>
    <row r="70" spans="1:30" s="470" customFormat="1" ht="19.5">
      <c r="A70" s="765"/>
      <c r="B70" s="764"/>
      <c r="C70" s="764"/>
      <c r="D70" s="764"/>
      <c r="E70" s="764"/>
      <c r="F70" s="764"/>
      <c r="G70" s="764"/>
      <c r="H70" s="792"/>
      <c r="I70" s="792"/>
      <c r="J70" s="792"/>
      <c r="K70" s="792"/>
      <c r="L70" s="792"/>
      <c r="M70" s="792"/>
      <c r="N70" s="792"/>
      <c r="O70" s="977"/>
      <c r="P70" s="976"/>
      <c r="Q70" s="977"/>
      <c r="R70" s="1026"/>
      <c r="S70" s="973">
        <f t="shared" si="2"/>
        <v>0</v>
      </c>
      <c r="T70" s="973">
        <f t="shared" si="3"/>
        <v>0</v>
      </c>
      <c r="U70" s="834"/>
      <c r="V70" s="834"/>
      <c r="W70" s="834"/>
      <c r="X70" s="834"/>
      <c r="Y70" s="834"/>
      <c r="Z70" s="834"/>
      <c r="AA70" s="834"/>
      <c r="AB70" s="834"/>
      <c r="AC70" s="834"/>
      <c r="AD70" s="834"/>
    </row>
    <row r="71" spans="1:30" s="470" customFormat="1" ht="19.5">
      <c r="A71" s="765"/>
      <c r="B71" s="764"/>
      <c r="C71" s="764"/>
      <c r="D71" s="764"/>
      <c r="E71" s="764"/>
      <c r="F71" s="764"/>
      <c r="G71" s="764"/>
      <c r="H71" s="792"/>
      <c r="I71" s="792"/>
      <c r="J71" s="792"/>
      <c r="K71" s="792"/>
      <c r="L71" s="792"/>
      <c r="M71" s="792"/>
      <c r="N71" s="792"/>
      <c r="O71" s="977"/>
      <c r="P71" s="976"/>
      <c r="Q71" s="977"/>
      <c r="R71" s="1026"/>
      <c r="S71" s="973">
        <f t="shared" si="2"/>
        <v>0</v>
      </c>
      <c r="T71" s="973">
        <f t="shared" si="3"/>
        <v>0</v>
      </c>
      <c r="U71" s="834"/>
      <c r="V71" s="834"/>
      <c r="W71" s="834"/>
      <c r="X71" s="834"/>
      <c r="Y71" s="834"/>
      <c r="Z71" s="834"/>
      <c r="AA71" s="834"/>
      <c r="AB71" s="834"/>
      <c r="AC71" s="834"/>
      <c r="AD71" s="834"/>
    </row>
    <row r="72" spans="1:30" s="470" customFormat="1" ht="19.5">
      <c r="A72" s="765"/>
      <c r="B72" s="764"/>
      <c r="C72" s="764"/>
      <c r="D72" s="764"/>
      <c r="E72" s="764"/>
      <c r="F72" s="764"/>
      <c r="G72" s="764"/>
      <c r="H72" s="792"/>
      <c r="I72" s="792"/>
      <c r="J72" s="792"/>
      <c r="K72" s="792"/>
      <c r="L72" s="792"/>
      <c r="M72" s="792"/>
      <c r="N72" s="792"/>
      <c r="O72" s="977"/>
      <c r="P72" s="976"/>
      <c r="Q72" s="977"/>
      <c r="R72" s="1026"/>
      <c r="S72" s="973">
        <f t="shared" si="2"/>
        <v>0</v>
      </c>
      <c r="T72" s="973">
        <f t="shared" si="3"/>
        <v>0</v>
      </c>
      <c r="U72" s="834"/>
      <c r="V72" s="834"/>
      <c r="W72" s="834"/>
      <c r="X72" s="834"/>
      <c r="Y72" s="834"/>
      <c r="Z72" s="834"/>
      <c r="AA72" s="834"/>
      <c r="AB72" s="834"/>
      <c r="AC72" s="834"/>
      <c r="AD72" s="834"/>
    </row>
    <row r="73" spans="1:30" s="470" customFormat="1" ht="19.5">
      <c r="A73" s="765"/>
      <c r="B73" s="764"/>
      <c r="C73" s="764"/>
      <c r="D73" s="764"/>
      <c r="E73" s="764"/>
      <c r="F73" s="764"/>
      <c r="G73" s="764"/>
      <c r="H73" s="792"/>
      <c r="I73" s="792"/>
      <c r="J73" s="792"/>
      <c r="K73" s="792"/>
      <c r="L73" s="792"/>
      <c r="M73" s="792"/>
      <c r="N73" s="792"/>
      <c r="O73" s="977"/>
      <c r="P73" s="976"/>
      <c r="Q73" s="977"/>
      <c r="R73" s="1026"/>
      <c r="S73" s="973">
        <f t="shared" si="2"/>
        <v>0</v>
      </c>
      <c r="T73" s="973">
        <f t="shared" si="3"/>
        <v>0</v>
      </c>
      <c r="U73" s="834"/>
      <c r="V73" s="834"/>
      <c r="W73" s="834"/>
      <c r="X73" s="834"/>
      <c r="Y73" s="834"/>
      <c r="Z73" s="834"/>
      <c r="AA73" s="834"/>
      <c r="AB73" s="834"/>
      <c r="AC73" s="834"/>
      <c r="AD73" s="834"/>
    </row>
    <row r="74" spans="1:30" s="470" customFormat="1" ht="19.5">
      <c r="A74" s="765"/>
      <c r="B74" s="764"/>
      <c r="C74" s="764"/>
      <c r="D74" s="764"/>
      <c r="E74" s="764"/>
      <c r="F74" s="764"/>
      <c r="G74" s="764"/>
      <c r="H74" s="792"/>
      <c r="I74" s="792"/>
      <c r="J74" s="792"/>
      <c r="K74" s="792"/>
      <c r="L74" s="792"/>
      <c r="M74" s="792"/>
      <c r="N74" s="792"/>
      <c r="O74" s="977"/>
      <c r="P74" s="976"/>
      <c r="Q74" s="977"/>
      <c r="R74" s="1026"/>
      <c r="S74" s="973">
        <f t="shared" si="2"/>
        <v>0</v>
      </c>
      <c r="T74" s="973">
        <f t="shared" si="3"/>
        <v>0</v>
      </c>
      <c r="U74" s="834"/>
      <c r="V74" s="834"/>
      <c r="W74" s="834"/>
      <c r="X74" s="834"/>
      <c r="Y74" s="834"/>
      <c r="Z74" s="834"/>
      <c r="AA74" s="834"/>
      <c r="AB74" s="834"/>
      <c r="AC74" s="834"/>
      <c r="AD74" s="834"/>
    </row>
    <row r="75" spans="1:30" s="470" customFormat="1" ht="19.5">
      <c r="A75" s="765"/>
      <c r="B75" s="764"/>
      <c r="C75" s="764"/>
      <c r="D75" s="764"/>
      <c r="E75" s="764"/>
      <c r="F75" s="764"/>
      <c r="G75" s="764"/>
      <c r="H75" s="792"/>
      <c r="I75" s="792"/>
      <c r="J75" s="792"/>
      <c r="K75" s="792"/>
      <c r="L75" s="792"/>
      <c r="M75" s="792"/>
      <c r="N75" s="792"/>
      <c r="O75" s="977"/>
      <c r="P75" s="976"/>
      <c r="Q75" s="977"/>
      <c r="R75" s="1026"/>
      <c r="S75" s="973">
        <f t="shared" si="2"/>
        <v>0</v>
      </c>
      <c r="T75" s="973">
        <f t="shared" si="3"/>
        <v>0</v>
      </c>
      <c r="U75" s="834"/>
      <c r="V75" s="834"/>
      <c r="W75" s="834"/>
      <c r="X75" s="834"/>
      <c r="Y75" s="834"/>
      <c r="Z75" s="834"/>
      <c r="AA75" s="834"/>
      <c r="AB75" s="834"/>
      <c r="AC75" s="834"/>
      <c r="AD75" s="834"/>
    </row>
    <row r="76" spans="1:30" s="470" customFormat="1" ht="17.25">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A5"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4">
    <mergeCell ref="A1:T1"/>
    <mergeCell ref="A3:T3"/>
    <mergeCell ref="R4:T4"/>
    <mergeCell ref="A9:P9"/>
    <mergeCell ref="A4:P4"/>
    <mergeCell ref="A5:P5"/>
    <mergeCell ref="A6:P6"/>
    <mergeCell ref="A8:P8"/>
    <mergeCell ref="R6:T6"/>
    <mergeCell ref="R7:T7"/>
    <mergeCell ref="R8:T8"/>
    <mergeCell ref="R5:T5"/>
    <mergeCell ref="A2:T2"/>
    <mergeCell ref="A7:P7"/>
  </mergeCells>
  <phoneticPr fontId="4" type="noConversion"/>
  <conditionalFormatting sqref="Q11 Q13:Q75">
    <cfRule type="cellIs" dxfId="285" priority="38" stopIfTrue="1" operator="notEqual">
      <formula>0</formula>
    </cfRule>
  </conditionalFormatting>
  <dataValidations count="13">
    <dataValidation allowBlank="1" showErrorMessage="1" promptTitle="Cal OES ONLY" prompt="For Cal OES use only.  Do not enter." sqref="S9:T9" xr:uid="{00000000-0002-0000-0900-000000000000}"/>
    <dataValidation type="list" allowBlank="1" showInputMessage="1" showErrorMessage="1" sqref="E13:E75" xr:uid="{00000000-0002-0000-0900-000001000000}">
      <formula1>Source_Discipline</formula1>
    </dataValidation>
    <dataValidation type="list" allowBlank="1" showInputMessage="1" showErrorMessage="1" sqref="F13:F75" xr:uid="{00000000-0002-0000-0900-000002000000}">
      <formula1>SOURCE_SolutionAreaSubCategoryTraining</formula1>
    </dataValidation>
    <dataValidation type="list" allowBlank="1" showInputMessage="1" showErrorMessage="1" sqref="D13:D75" xr:uid="{00000000-0002-0000-0900-000003000000}">
      <formula1>SOURCE_FundingSource</formula1>
    </dataValidation>
    <dataValidation type="list" operator="greaterThanOrEqual" allowBlank="1" showInputMessage="1" showErrorMessage="1" sqref="I13:I75" xr:uid="{00000000-0002-0000-0900-000004000000}">
      <formula1>Source_TrainingActivity</formula1>
    </dataValidation>
    <dataValidation type="list" allowBlank="1" showInputMessage="1" showErrorMessage="1" sqref="B13:B75" xr:uid="{00000000-0002-0000-0900-000005000000}">
      <formula1>"Direct,Subaward"</formula1>
    </dataValidation>
    <dataValidation type="list" operator="greaterThanOrEqual" allowBlank="1" showInputMessage="1" showErrorMessage="1" sqref="L13:M75" xr:uid="{00000000-0002-0000-0900-000006000000}">
      <formula1>"Yes, No"</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3:A75" xr:uid="{00000000-0002-0000-0900-000007000000}">
      <formula1>0</formula1>
      <formula2>999</formula2>
    </dataValidation>
    <dataValidation type="whole" operator="greaterThan" allowBlank="1" showInputMessage="1" showErrorMessage="1" errorTitle="BUDGETED COST" error="Enter the Budged Cost for this project, rounded DOWN to the nearest dollar." sqref="O13:O75" xr:uid="{00000000-0002-0000-0900-000008000000}">
      <formula1>0</formula1>
    </dataValidation>
    <dataValidation type="whole" operator="lessThanOrEqual" allowBlank="1" showInputMessage="1" showErrorMessage="1" errorTitle="REQUEST AMOUNT" error="Please enter a request amount, rounded to the nearest dollar, that is less than or equal to the remaining balance for this project." sqref="Q13:Q75" xr:uid="{00000000-0002-0000-0900-000009000000}">
      <formula1>O13-P13</formula1>
    </dataValidation>
    <dataValidation type="list" allowBlank="1" showInputMessage="1" showErrorMessage="1" sqref="G13:G75" xr:uid="{00000000-0002-0000-0900-00000A000000}">
      <formula1>INDIRECT(VLOOKUP(F13,Source_TrainingNameLookup,2,0))</formula1>
    </dataValidation>
    <dataValidation allowBlank="1" showErrorMessage="1" sqref="R5:T6" xr:uid="{00000000-0002-0000-0900-00000B000000}"/>
    <dataValidation type="list" allowBlank="1" showInputMessage="1" showErrorMessage="1" sqref="R4:T4" xr:uid="{00000000-0002-0000-0900-00000C000000}">
      <formula1>"Initial Application, Modification, Reimbursement, Final Reimbursement, Advance"</formula1>
    </dataValidation>
  </dataValidations>
  <printOptions horizontalCentered="1"/>
  <pageMargins left="0.25" right="0.25" top="0.5" bottom="0.25" header="0.25" footer="0.25"/>
  <pageSetup scale="34"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7" tint="0.59999389629810485"/>
    <pageSetUpPr fitToPage="1"/>
  </sheetPr>
  <dimension ref="A1:AD74"/>
  <sheetViews>
    <sheetView showGridLines="0" showZeros="0" zoomScale="65" zoomScaleNormal="65" workbookViewId="0">
      <selection sqref="A1:N1"/>
    </sheetView>
  </sheetViews>
  <sheetFormatPr defaultColWidth="9.140625" defaultRowHeight="12.75"/>
  <cols>
    <col min="1" max="1" width="14.140625" style="475" customWidth="1"/>
    <col min="2" max="2" width="20.85546875" style="475" customWidth="1"/>
    <col min="3" max="3" width="27.7109375" style="475" customWidth="1"/>
    <col min="4" max="4" width="17" style="475" customWidth="1"/>
    <col min="5" max="5" width="16.28515625" style="475" customWidth="1"/>
    <col min="6" max="6" width="23.7109375" style="475" customWidth="1"/>
    <col min="7" max="7" width="20" style="475" customWidth="1"/>
    <col min="8" max="8" width="15.85546875" style="475" customWidth="1"/>
    <col min="9" max="9" width="19" style="475" customWidth="1"/>
    <col min="10" max="10" width="15.42578125" style="475" customWidth="1"/>
    <col min="11" max="11" width="22.85546875" style="475" customWidth="1"/>
    <col min="12" max="12" width="24.7109375" style="475" customWidth="1"/>
    <col min="13" max="13" width="10.7109375" style="475" customWidth="1"/>
    <col min="14" max="14" width="15.42578125" style="475" customWidth="1"/>
    <col min="15" max="17" width="20.7109375" style="475" customWidth="1"/>
    <col min="18" max="18" width="21.5703125" style="475" customWidth="1"/>
    <col min="19" max="20" width="20.7109375" style="475" customWidth="1"/>
    <col min="21" max="30" width="15.7109375" style="475" hidden="1" customWidth="1"/>
    <col min="31" max="16384" width="9.140625" style="475"/>
  </cols>
  <sheetData>
    <row r="1" spans="1:30" ht="30" customHeight="1">
      <c r="A1" s="1263" t="s">
        <v>385</v>
      </c>
      <c r="B1" s="1263"/>
      <c r="C1" s="1263"/>
      <c r="D1" s="1263"/>
      <c r="E1" s="1263"/>
      <c r="F1" s="1263"/>
      <c r="G1" s="1263"/>
      <c r="H1" s="1263"/>
      <c r="I1" s="1263"/>
      <c r="J1" s="1263"/>
      <c r="K1" s="1263"/>
      <c r="L1" s="1263"/>
      <c r="M1" s="1263"/>
      <c r="N1" s="1263"/>
      <c r="O1" s="1263"/>
      <c r="P1" s="1263"/>
      <c r="Q1" s="1263"/>
      <c r="R1" s="1247"/>
      <c r="S1" s="1247"/>
      <c r="T1" s="1247"/>
    </row>
    <row r="2" spans="1:30" s="476" customFormat="1" ht="20.100000000000001" customHeight="1">
      <c r="A2" s="1260" t="s">
        <v>1328</v>
      </c>
      <c r="B2" s="1261"/>
      <c r="C2" s="1261"/>
      <c r="D2" s="1261"/>
      <c r="E2" s="1261"/>
      <c r="F2" s="1261"/>
      <c r="G2" s="1261"/>
      <c r="H2" s="1261"/>
      <c r="I2" s="1261"/>
      <c r="J2" s="1261"/>
      <c r="K2" s="1261"/>
      <c r="L2" s="1261"/>
      <c r="M2" s="1261"/>
      <c r="N2" s="1261"/>
      <c r="O2" s="1261"/>
      <c r="P2" s="1261"/>
      <c r="Q2" s="1261"/>
      <c r="R2" s="1261"/>
      <c r="S2" s="1261"/>
      <c r="T2" s="1261"/>
    </row>
    <row r="3" spans="1:30" ht="24.95" customHeight="1">
      <c r="A3" s="1264">
        <f>SubrecipientName</f>
        <v>0</v>
      </c>
      <c r="B3" s="1265"/>
      <c r="C3" s="1265"/>
      <c r="D3" s="1265"/>
      <c r="E3" s="1265"/>
      <c r="F3" s="1265"/>
      <c r="G3" s="1265"/>
      <c r="H3" s="1265"/>
      <c r="I3" s="1265"/>
      <c r="J3" s="1265"/>
      <c r="K3" s="1265"/>
      <c r="L3" s="1265"/>
      <c r="M3" s="1265"/>
      <c r="N3" s="1265"/>
      <c r="O3" s="1265"/>
      <c r="P3" s="1265"/>
      <c r="Q3" s="1053" t="s">
        <v>34</v>
      </c>
      <c r="R3" s="1266"/>
      <c r="S3" s="1267"/>
      <c r="T3" s="1267"/>
    </row>
    <row r="4" spans="1:30" ht="24.95" customHeight="1">
      <c r="A4" s="1167">
        <f>FIPSNumber</f>
        <v>0</v>
      </c>
      <c r="B4" s="1272"/>
      <c r="C4" s="1272"/>
      <c r="D4" s="1272"/>
      <c r="E4" s="1272"/>
      <c r="F4" s="1272"/>
      <c r="G4" s="1272"/>
      <c r="H4" s="1272"/>
      <c r="I4" s="1272"/>
      <c r="J4" s="1272"/>
      <c r="K4" s="1272"/>
      <c r="L4" s="1272"/>
      <c r="M4" s="1272"/>
      <c r="N4" s="1272"/>
      <c r="O4" s="1272"/>
      <c r="P4" s="1272"/>
      <c r="Q4" s="1061" t="s">
        <v>10</v>
      </c>
      <c r="R4" s="1270"/>
      <c r="S4" s="1270"/>
      <c r="T4" s="1270"/>
      <c r="W4" s="508"/>
    </row>
    <row r="5" spans="1:30" ht="24.95" customHeight="1">
      <c r="A5" s="1208">
        <f>SubawardNumber</f>
        <v>0</v>
      </c>
      <c r="B5" s="1209"/>
      <c r="C5" s="1209"/>
      <c r="D5" s="1209"/>
      <c r="E5" s="1209"/>
      <c r="F5" s="1209"/>
      <c r="G5" s="1209"/>
      <c r="H5" s="1209"/>
      <c r="I5" s="1209"/>
      <c r="J5" s="1209"/>
      <c r="K5" s="1209"/>
      <c r="L5" s="1209"/>
      <c r="M5" s="1209"/>
      <c r="N5" s="1209"/>
      <c r="O5" s="1209"/>
      <c r="P5" s="1209"/>
      <c r="Q5" s="1061" t="s">
        <v>549</v>
      </c>
      <c r="R5" s="1271"/>
      <c r="S5" s="1271"/>
      <c r="T5" s="1271"/>
    </row>
    <row r="6" spans="1:30" ht="24.95" customHeight="1">
      <c r="A6" s="1273"/>
      <c r="B6" s="1273"/>
      <c r="C6" s="1273"/>
      <c r="D6" s="1273"/>
      <c r="E6" s="1273"/>
      <c r="F6" s="1273"/>
      <c r="G6" s="1273"/>
      <c r="H6" s="1273"/>
      <c r="I6" s="1273"/>
      <c r="J6" s="1273"/>
      <c r="K6" s="1273"/>
      <c r="L6" s="1273"/>
      <c r="M6" s="1273"/>
      <c r="N6" s="1273"/>
      <c r="O6" s="1273"/>
      <c r="P6" s="1273"/>
      <c r="Q6" s="360"/>
      <c r="R6" s="1206"/>
      <c r="S6" s="1207"/>
      <c r="T6" s="1207"/>
    </row>
    <row r="7" spans="1:30" ht="24.95" customHeight="1">
      <c r="A7" s="1203"/>
      <c r="B7" s="1203"/>
      <c r="C7" s="1203"/>
      <c r="D7" s="1203"/>
      <c r="E7" s="1203"/>
      <c r="F7" s="1203"/>
      <c r="G7" s="1203"/>
      <c r="H7" s="1203"/>
      <c r="I7" s="1203"/>
      <c r="J7" s="1203"/>
      <c r="K7" s="1203"/>
      <c r="L7" s="1203"/>
      <c r="M7" s="1203"/>
      <c r="N7" s="1203"/>
      <c r="O7" s="1203"/>
      <c r="P7" s="1210"/>
      <c r="Q7" s="360"/>
      <c r="R7" s="1206"/>
      <c r="S7" s="1207"/>
      <c r="T7" s="1207"/>
    </row>
    <row r="8" spans="1:30" s="466" customFormat="1" ht="39.950000000000003" customHeight="1">
      <c r="A8" s="1268"/>
      <c r="B8" s="1268"/>
      <c r="C8" s="1268"/>
      <c r="D8" s="1268"/>
      <c r="E8" s="1268"/>
      <c r="F8" s="1268"/>
      <c r="G8" s="1268"/>
      <c r="H8" s="1268"/>
      <c r="I8" s="1268"/>
      <c r="J8" s="1268"/>
      <c r="K8" s="1268"/>
      <c r="L8" s="1268"/>
      <c r="M8" s="1268"/>
      <c r="N8" s="1268"/>
      <c r="O8" s="1268"/>
      <c r="P8" s="1269"/>
      <c r="Q8" s="361" t="s">
        <v>668</v>
      </c>
      <c r="R8" s="362" t="s">
        <v>672</v>
      </c>
      <c r="S8" s="482"/>
      <c r="T8" s="481"/>
    </row>
    <row r="9" spans="1:30" ht="50.1" customHeight="1">
      <c r="A9" s="1027" t="s">
        <v>1147</v>
      </c>
      <c r="B9" s="658" t="s">
        <v>638</v>
      </c>
      <c r="C9" s="658" t="s">
        <v>711</v>
      </c>
      <c r="D9" s="1028" t="s">
        <v>639</v>
      </c>
      <c r="E9" s="1028" t="s">
        <v>274</v>
      </c>
      <c r="F9" s="1028" t="s">
        <v>640</v>
      </c>
      <c r="G9" s="1028" t="s">
        <v>696</v>
      </c>
      <c r="H9" s="658" t="s">
        <v>712</v>
      </c>
      <c r="I9" s="658" t="s">
        <v>1090</v>
      </c>
      <c r="J9" s="658" t="s">
        <v>713</v>
      </c>
      <c r="K9" s="658" t="s">
        <v>722</v>
      </c>
      <c r="L9" s="658" t="s">
        <v>1089</v>
      </c>
      <c r="M9" s="658" t="s">
        <v>1078</v>
      </c>
      <c r="N9" s="658" t="s">
        <v>1088</v>
      </c>
      <c r="O9" s="658" t="s">
        <v>697</v>
      </c>
      <c r="P9" s="658" t="s">
        <v>714</v>
      </c>
      <c r="Q9" s="658" t="s">
        <v>693</v>
      </c>
      <c r="R9" s="658" t="s">
        <v>694</v>
      </c>
      <c r="S9" s="658" t="s">
        <v>695</v>
      </c>
      <c r="T9" s="1029" t="s">
        <v>667</v>
      </c>
      <c r="U9" s="856" t="s">
        <v>1302</v>
      </c>
      <c r="V9" s="856" t="s">
        <v>1303</v>
      </c>
      <c r="W9" s="856" t="s">
        <v>1304</v>
      </c>
      <c r="X9" s="856" t="s">
        <v>1305</v>
      </c>
      <c r="Y9" s="856" t="s">
        <v>1306</v>
      </c>
      <c r="Z9" s="856" t="s">
        <v>1307</v>
      </c>
      <c r="AA9" s="856" t="s">
        <v>1308</v>
      </c>
      <c r="AB9" s="856" t="s">
        <v>1309</v>
      </c>
      <c r="AC9" s="856" t="s">
        <v>1310</v>
      </c>
      <c r="AD9" s="856" t="s">
        <v>1311</v>
      </c>
    </row>
    <row r="10" spans="1:30" s="478" customFormat="1" ht="20.25">
      <c r="A10" s="725">
        <v>0</v>
      </c>
      <c r="B10" s="726"/>
      <c r="C10" s="727"/>
      <c r="D10" s="728">
        <v>0</v>
      </c>
      <c r="E10" s="728">
        <v>0</v>
      </c>
      <c r="F10" s="728">
        <v>0</v>
      </c>
      <c r="G10" s="729"/>
      <c r="H10" s="730"/>
      <c r="I10" s="731"/>
      <c r="J10" s="732"/>
      <c r="K10" s="732"/>
      <c r="L10" s="733"/>
      <c r="M10" s="734"/>
      <c r="N10" s="734"/>
      <c r="O10" s="932">
        <f>SUM(RangeCost)</f>
        <v>0</v>
      </c>
      <c r="P10" s="932">
        <f>SUM(RangePrevious)</f>
        <v>0</v>
      </c>
      <c r="Q10" s="932">
        <f>SUM(RangeThisRequest)</f>
        <v>0</v>
      </c>
      <c r="R10" s="714"/>
      <c r="S10" s="932">
        <f>SUM(RangeApproved)</f>
        <v>0</v>
      </c>
      <c r="T10" s="933">
        <f>SUM(RangeBalance)</f>
        <v>0</v>
      </c>
      <c r="U10" s="857"/>
      <c r="V10" s="857"/>
      <c r="W10" s="857"/>
      <c r="X10" s="857"/>
      <c r="Y10" s="857"/>
      <c r="Z10" s="857"/>
      <c r="AA10" s="857"/>
      <c r="AB10" s="857"/>
      <c r="AC10" s="857"/>
      <c r="AD10" s="857"/>
    </row>
    <row r="11" spans="1:30" s="478" customFormat="1" ht="0.2" customHeight="1">
      <c r="A11" s="590">
        <v>0</v>
      </c>
      <c r="B11" s="590">
        <v>0</v>
      </c>
      <c r="C11" s="590">
        <v>0</v>
      </c>
      <c r="D11" s="590">
        <v>0</v>
      </c>
      <c r="E11" s="590">
        <v>0</v>
      </c>
      <c r="F11" s="590">
        <v>0</v>
      </c>
      <c r="G11" s="590">
        <v>0</v>
      </c>
      <c r="H11" s="597">
        <v>0</v>
      </c>
      <c r="I11" s="598">
        <v>0</v>
      </c>
      <c r="J11" s="590">
        <v>0</v>
      </c>
      <c r="K11" s="599">
        <v>0</v>
      </c>
      <c r="L11" s="597">
        <v>0</v>
      </c>
      <c r="M11" s="598">
        <v>0</v>
      </c>
      <c r="N11" s="598">
        <v>0</v>
      </c>
      <c r="O11" s="600">
        <v>0</v>
      </c>
      <c r="P11" s="596">
        <v>0</v>
      </c>
      <c r="Q11" s="596">
        <v>0</v>
      </c>
      <c r="R11" s="601">
        <v>0</v>
      </c>
      <c r="S11" s="602">
        <v>0</v>
      </c>
      <c r="T11" s="849">
        <v>0</v>
      </c>
      <c r="U11" s="715">
        <v>0</v>
      </c>
      <c r="V11" s="715">
        <v>0</v>
      </c>
      <c r="W11" s="715">
        <v>0</v>
      </c>
      <c r="X11" s="715">
        <v>0</v>
      </c>
      <c r="Y11" s="715">
        <v>0</v>
      </c>
      <c r="Z11" s="715">
        <v>0</v>
      </c>
      <c r="AA11" s="715">
        <v>0</v>
      </c>
      <c r="AB11" s="715">
        <v>0</v>
      </c>
      <c r="AC11" s="715">
        <v>0</v>
      </c>
      <c r="AD11" s="715">
        <v>0</v>
      </c>
    </row>
    <row r="12" spans="1:30" s="470" customFormat="1" ht="19.5">
      <c r="A12" s="765"/>
      <c r="B12" s="764"/>
      <c r="C12" s="764"/>
      <c r="D12" s="764"/>
      <c r="E12" s="764"/>
      <c r="F12" s="764"/>
      <c r="G12" s="764"/>
      <c r="H12" s="795"/>
      <c r="I12" s="795"/>
      <c r="J12" s="764"/>
      <c r="K12" s="764"/>
      <c r="L12" s="795"/>
      <c r="M12" s="795"/>
      <c r="N12" s="795"/>
      <c r="O12" s="977"/>
      <c r="P12" s="976"/>
      <c r="Q12" s="977"/>
      <c r="R12" s="1030"/>
      <c r="S12" s="973">
        <f t="shared" ref="S12:S43" si="0">Q12+P12</f>
        <v>0</v>
      </c>
      <c r="T12" s="973">
        <f t="shared" ref="T12:T43" si="1">O12-S12</f>
        <v>0</v>
      </c>
      <c r="U12" s="764"/>
      <c r="V12" s="764"/>
      <c r="W12" s="764"/>
      <c r="X12" s="764"/>
      <c r="Y12" s="764"/>
      <c r="Z12" s="764"/>
      <c r="AA12" s="764"/>
      <c r="AB12" s="764"/>
      <c r="AC12" s="764"/>
      <c r="AD12" s="764"/>
    </row>
    <row r="13" spans="1:30" s="470" customFormat="1" ht="19.5">
      <c r="A13" s="765"/>
      <c r="B13" s="764"/>
      <c r="C13" s="764"/>
      <c r="D13" s="764"/>
      <c r="E13" s="764"/>
      <c r="F13" s="764"/>
      <c r="G13" s="764"/>
      <c r="H13" s="795"/>
      <c r="I13" s="795"/>
      <c r="J13" s="764"/>
      <c r="K13" s="764"/>
      <c r="L13" s="795"/>
      <c r="M13" s="795"/>
      <c r="N13" s="795"/>
      <c r="O13" s="1025"/>
      <c r="P13" s="976"/>
      <c r="Q13" s="977"/>
      <c r="R13" s="1030"/>
      <c r="S13" s="973">
        <f t="shared" si="0"/>
        <v>0</v>
      </c>
      <c r="T13" s="974">
        <f t="shared" si="1"/>
        <v>0</v>
      </c>
      <c r="U13" s="764"/>
      <c r="V13" s="764"/>
      <c r="W13" s="764"/>
      <c r="X13" s="764"/>
      <c r="Y13" s="764"/>
      <c r="Z13" s="764"/>
      <c r="AA13" s="764"/>
      <c r="AB13" s="764"/>
      <c r="AC13" s="764"/>
      <c r="AD13" s="764"/>
    </row>
    <row r="14" spans="1:30" s="470" customFormat="1" ht="19.5">
      <c r="A14" s="765"/>
      <c r="B14" s="764"/>
      <c r="C14" s="764"/>
      <c r="D14" s="764"/>
      <c r="E14" s="764"/>
      <c r="F14" s="764"/>
      <c r="G14" s="764"/>
      <c r="H14" s="795"/>
      <c r="I14" s="795"/>
      <c r="J14" s="764"/>
      <c r="K14" s="764"/>
      <c r="L14" s="795"/>
      <c r="M14" s="795"/>
      <c r="N14" s="795"/>
      <c r="O14" s="1025"/>
      <c r="P14" s="976"/>
      <c r="Q14" s="977"/>
      <c r="R14" s="1030"/>
      <c r="S14" s="973">
        <f t="shared" si="0"/>
        <v>0</v>
      </c>
      <c r="T14" s="974">
        <f t="shared" si="1"/>
        <v>0</v>
      </c>
      <c r="U14" s="764"/>
      <c r="V14" s="764"/>
      <c r="W14" s="764"/>
      <c r="X14" s="764"/>
      <c r="Y14" s="764"/>
      <c r="Z14" s="764"/>
      <c r="AA14" s="764"/>
      <c r="AB14" s="764"/>
      <c r="AC14" s="764"/>
      <c r="AD14" s="764"/>
    </row>
    <row r="15" spans="1:30" s="470" customFormat="1" ht="19.5">
      <c r="A15" s="765"/>
      <c r="B15" s="764"/>
      <c r="C15" s="764"/>
      <c r="D15" s="764"/>
      <c r="E15" s="764"/>
      <c r="F15" s="764"/>
      <c r="G15" s="764"/>
      <c r="H15" s="795"/>
      <c r="I15" s="795"/>
      <c r="J15" s="764"/>
      <c r="K15" s="764"/>
      <c r="L15" s="795"/>
      <c r="M15" s="795"/>
      <c r="N15" s="795"/>
      <c r="O15" s="977"/>
      <c r="P15" s="976"/>
      <c r="Q15" s="977"/>
      <c r="R15" s="1030"/>
      <c r="S15" s="973">
        <f t="shared" si="0"/>
        <v>0</v>
      </c>
      <c r="T15" s="973">
        <f t="shared" si="1"/>
        <v>0</v>
      </c>
      <c r="U15" s="764"/>
      <c r="V15" s="764"/>
      <c r="W15" s="764"/>
      <c r="X15" s="764"/>
      <c r="Y15" s="764"/>
      <c r="Z15" s="764"/>
      <c r="AA15" s="764"/>
      <c r="AB15" s="764"/>
      <c r="AC15" s="764"/>
      <c r="AD15" s="764"/>
    </row>
    <row r="16" spans="1:30" s="470" customFormat="1" ht="19.5">
      <c r="A16" s="765"/>
      <c r="B16" s="764"/>
      <c r="C16" s="764"/>
      <c r="D16" s="764"/>
      <c r="E16" s="764"/>
      <c r="F16" s="764"/>
      <c r="G16" s="764"/>
      <c r="H16" s="794"/>
      <c r="I16" s="795"/>
      <c r="J16" s="764"/>
      <c r="K16" s="764"/>
      <c r="L16" s="795"/>
      <c r="M16" s="795"/>
      <c r="N16" s="795"/>
      <c r="O16" s="977"/>
      <c r="P16" s="976"/>
      <c r="Q16" s="977"/>
      <c r="R16" s="1030"/>
      <c r="S16" s="973">
        <f t="shared" si="0"/>
        <v>0</v>
      </c>
      <c r="T16" s="973">
        <f t="shared" si="1"/>
        <v>0</v>
      </c>
      <c r="U16" s="764"/>
      <c r="V16" s="764"/>
      <c r="W16" s="764"/>
      <c r="X16" s="764"/>
      <c r="Y16" s="764"/>
      <c r="Z16" s="764"/>
      <c r="AA16" s="764"/>
      <c r="AB16" s="764"/>
      <c r="AC16" s="764"/>
      <c r="AD16" s="764"/>
    </row>
    <row r="17" spans="1:30" s="470" customFormat="1" ht="19.5">
      <c r="A17" s="765"/>
      <c r="B17" s="764"/>
      <c r="C17" s="764"/>
      <c r="D17" s="764"/>
      <c r="E17" s="764"/>
      <c r="F17" s="764"/>
      <c r="G17" s="764"/>
      <c r="H17" s="795"/>
      <c r="I17" s="795"/>
      <c r="J17" s="764"/>
      <c r="K17" s="764"/>
      <c r="L17" s="795"/>
      <c r="M17" s="795"/>
      <c r="N17" s="795"/>
      <c r="O17" s="977"/>
      <c r="P17" s="976"/>
      <c r="Q17" s="977"/>
      <c r="R17" s="1030"/>
      <c r="S17" s="973">
        <f t="shared" si="0"/>
        <v>0</v>
      </c>
      <c r="T17" s="973">
        <f t="shared" si="1"/>
        <v>0</v>
      </c>
      <c r="U17" s="764"/>
      <c r="V17" s="764"/>
      <c r="W17" s="764"/>
      <c r="X17" s="764"/>
      <c r="Y17" s="764"/>
      <c r="Z17" s="764"/>
      <c r="AA17" s="764"/>
      <c r="AB17" s="764"/>
      <c r="AC17" s="764"/>
      <c r="AD17" s="764"/>
    </row>
    <row r="18" spans="1:30" s="470" customFormat="1" ht="19.5">
      <c r="A18" s="765"/>
      <c r="B18" s="764"/>
      <c r="C18" s="764"/>
      <c r="D18" s="764"/>
      <c r="E18" s="764"/>
      <c r="F18" s="764"/>
      <c r="G18" s="764"/>
      <c r="H18" s="795"/>
      <c r="I18" s="795"/>
      <c r="J18" s="764"/>
      <c r="K18" s="764"/>
      <c r="L18" s="795"/>
      <c r="M18" s="795"/>
      <c r="N18" s="795"/>
      <c r="O18" s="977"/>
      <c r="P18" s="976"/>
      <c r="Q18" s="977"/>
      <c r="R18" s="1030"/>
      <c r="S18" s="973">
        <f t="shared" si="0"/>
        <v>0</v>
      </c>
      <c r="T18" s="973">
        <f t="shared" si="1"/>
        <v>0</v>
      </c>
      <c r="U18" s="764"/>
      <c r="V18" s="764"/>
      <c r="W18" s="764"/>
      <c r="X18" s="764"/>
      <c r="Y18" s="764"/>
      <c r="Z18" s="764"/>
      <c r="AA18" s="764"/>
      <c r="AB18" s="764"/>
      <c r="AC18" s="764"/>
      <c r="AD18" s="764"/>
    </row>
    <row r="19" spans="1:30" s="470" customFormat="1" ht="19.5">
      <c r="A19" s="765"/>
      <c r="B19" s="764"/>
      <c r="C19" s="764"/>
      <c r="D19" s="764"/>
      <c r="E19" s="764"/>
      <c r="F19" s="764"/>
      <c r="G19" s="764"/>
      <c r="H19" s="795"/>
      <c r="I19" s="795"/>
      <c r="J19" s="764"/>
      <c r="K19" s="764"/>
      <c r="L19" s="795"/>
      <c r="M19" s="795"/>
      <c r="N19" s="795"/>
      <c r="O19" s="977"/>
      <c r="P19" s="976"/>
      <c r="Q19" s="977"/>
      <c r="R19" s="1030"/>
      <c r="S19" s="973">
        <f t="shared" si="0"/>
        <v>0</v>
      </c>
      <c r="T19" s="973">
        <f t="shared" si="1"/>
        <v>0</v>
      </c>
      <c r="U19" s="764"/>
      <c r="V19" s="764"/>
      <c r="W19" s="764"/>
      <c r="X19" s="764"/>
      <c r="Y19" s="764"/>
      <c r="Z19" s="764"/>
      <c r="AA19" s="764"/>
      <c r="AB19" s="764"/>
      <c r="AC19" s="764"/>
      <c r="AD19" s="764"/>
    </row>
    <row r="20" spans="1:30" s="470" customFormat="1" ht="19.5">
      <c r="A20" s="765"/>
      <c r="B20" s="764"/>
      <c r="C20" s="764"/>
      <c r="D20" s="764"/>
      <c r="E20" s="764"/>
      <c r="F20" s="764"/>
      <c r="G20" s="764"/>
      <c r="H20" s="795"/>
      <c r="I20" s="795"/>
      <c r="J20" s="764"/>
      <c r="K20" s="764"/>
      <c r="L20" s="795"/>
      <c r="M20" s="795"/>
      <c r="N20" s="795"/>
      <c r="O20" s="977"/>
      <c r="P20" s="976"/>
      <c r="Q20" s="977"/>
      <c r="R20" s="1030"/>
      <c r="S20" s="973">
        <f t="shared" si="0"/>
        <v>0</v>
      </c>
      <c r="T20" s="973">
        <f t="shared" si="1"/>
        <v>0</v>
      </c>
      <c r="U20" s="764"/>
      <c r="V20" s="764"/>
      <c r="W20" s="764"/>
      <c r="X20" s="764"/>
      <c r="Y20" s="764"/>
      <c r="Z20" s="764"/>
      <c r="AA20" s="764"/>
      <c r="AB20" s="764"/>
      <c r="AC20" s="764"/>
      <c r="AD20" s="764"/>
    </row>
    <row r="21" spans="1:30" s="470" customFormat="1" ht="19.5">
      <c r="A21" s="765"/>
      <c r="B21" s="764"/>
      <c r="C21" s="764"/>
      <c r="D21" s="764"/>
      <c r="E21" s="764"/>
      <c r="F21" s="764"/>
      <c r="G21" s="764"/>
      <c r="H21" s="795"/>
      <c r="I21" s="795"/>
      <c r="J21" s="764"/>
      <c r="K21" s="764"/>
      <c r="L21" s="795"/>
      <c r="M21" s="795"/>
      <c r="N21" s="795"/>
      <c r="O21" s="977"/>
      <c r="P21" s="976"/>
      <c r="Q21" s="977"/>
      <c r="R21" s="1030"/>
      <c r="S21" s="973">
        <f t="shared" si="0"/>
        <v>0</v>
      </c>
      <c r="T21" s="973">
        <f t="shared" si="1"/>
        <v>0</v>
      </c>
      <c r="U21" s="764"/>
      <c r="V21" s="764"/>
      <c r="W21" s="764"/>
      <c r="X21" s="764"/>
      <c r="Y21" s="764"/>
      <c r="Z21" s="764"/>
      <c r="AA21" s="764"/>
      <c r="AB21" s="764"/>
      <c r="AC21" s="764"/>
      <c r="AD21" s="764"/>
    </row>
    <row r="22" spans="1:30" s="470" customFormat="1" ht="19.5">
      <c r="A22" s="765"/>
      <c r="B22" s="764"/>
      <c r="C22" s="764"/>
      <c r="D22" s="764"/>
      <c r="E22" s="764"/>
      <c r="F22" s="764"/>
      <c r="G22" s="764"/>
      <c r="H22" s="795"/>
      <c r="I22" s="795"/>
      <c r="J22" s="764"/>
      <c r="K22" s="764"/>
      <c r="L22" s="795"/>
      <c r="M22" s="795"/>
      <c r="N22" s="795"/>
      <c r="O22" s="977"/>
      <c r="P22" s="976"/>
      <c r="Q22" s="977"/>
      <c r="R22" s="1030"/>
      <c r="S22" s="973">
        <f t="shared" si="0"/>
        <v>0</v>
      </c>
      <c r="T22" s="973">
        <f t="shared" si="1"/>
        <v>0</v>
      </c>
      <c r="U22" s="764"/>
      <c r="V22" s="764"/>
      <c r="W22" s="764"/>
      <c r="X22" s="764"/>
      <c r="Y22" s="764"/>
      <c r="Z22" s="764"/>
      <c r="AA22" s="764"/>
      <c r="AB22" s="764"/>
      <c r="AC22" s="764"/>
      <c r="AD22" s="764"/>
    </row>
    <row r="23" spans="1:30" s="470" customFormat="1" ht="19.5">
      <c r="A23" s="765"/>
      <c r="B23" s="764"/>
      <c r="C23" s="764"/>
      <c r="D23" s="764"/>
      <c r="E23" s="764"/>
      <c r="F23" s="764"/>
      <c r="G23" s="764"/>
      <c r="H23" s="795"/>
      <c r="I23" s="795"/>
      <c r="J23" s="764"/>
      <c r="K23" s="764"/>
      <c r="L23" s="795"/>
      <c r="M23" s="795"/>
      <c r="N23" s="795"/>
      <c r="O23" s="977"/>
      <c r="P23" s="976"/>
      <c r="Q23" s="977"/>
      <c r="R23" s="1030"/>
      <c r="S23" s="973">
        <f t="shared" si="0"/>
        <v>0</v>
      </c>
      <c r="T23" s="973">
        <f t="shared" si="1"/>
        <v>0</v>
      </c>
      <c r="U23" s="764"/>
      <c r="V23" s="764"/>
      <c r="W23" s="764"/>
      <c r="X23" s="764"/>
      <c r="Y23" s="764"/>
      <c r="Z23" s="764"/>
      <c r="AA23" s="764"/>
      <c r="AB23" s="764"/>
      <c r="AC23" s="764"/>
      <c r="AD23" s="764"/>
    </row>
    <row r="24" spans="1:30" s="470" customFormat="1" ht="19.5">
      <c r="A24" s="765"/>
      <c r="B24" s="764"/>
      <c r="C24" s="764"/>
      <c r="D24" s="764"/>
      <c r="E24" s="764"/>
      <c r="F24" s="764"/>
      <c r="G24" s="764"/>
      <c r="H24" s="795"/>
      <c r="I24" s="795"/>
      <c r="J24" s="764"/>
      <c r="K24" s="764"/>
      <c r="L24" s="795"/>
      <c r="M24" s="795"/>
      <c r="N24" s="795"/>
      <c r="O24" s="977"/>
      <c r="P24" s="976"/>
      <c r="Q24" s="977"/>
      <c r="R24" s="1030"/>
      <c r="S24" s="973">
        <f t="shared" si="0"/>
        <v>0</v>
      </c>
      <c r="T24" s="973">
        <f t="shared" si="1"/>
        <v>0</v>
      </c>
      <c r="U24" s="764"/>
      <c r="V24" s="764"/>
      <c r="W24" s="764"/>
      <c r="X24" s="764"/>
      <c r="Y24" s="764"/>
      <c r="Z24" s="764"/>
      <c r="AA24" s="764"/>
      <c r="AB24" s="764"/>
      <c r="AC24" s="764"/>
      <c r="AD24" s="764"/>
    </row>
    <row r="25" spans="1:30" s="470" customFormat="1" ht="19.5">
      <c r="A25" s="765"/>
      <c r="B25" s="764"/>
      <c r="C25" s="764"/>
      <c r="D25" s="764"/>
      <c r="E25" s="764"/>
      <c r="F25" s="764"/>
      <c r="G25" s="764"/>
      <c r="H25" s="795"/>
      <c r="I25" s="795"/>
      <c r="J25" s="764"/>
      <c r="K25" s="764"/>
      <c r="L25" s="795"/>
      <c r="M25" s="795"/>
      <c r="N25" s="795"/>
      <c r="O25" s="977"/>
      <c r="P25" s="976"/>
      <c r="Q25" s="977"/>
      <c r="R25" s="1030"/>
      <c r="S25" s="973">
        <f t="shared" si="0"/>
        <v>0</v>
      </c>
      <c r="T25" s="973">
        <f t="shared" si="1"/>
        <v>0</v>
      </c>
      <c r="U25" s="764"/>
      <c r="V25" s="764"/>
      <c r="W25" s="764"/>
      <c r="X25" s="764"/>
      <c r="Y25" s="764"/>
      <c r="Z25" s="764"/>
      <c r="AA25" s="764"/>
      <c r="AB25" s="764"/>
      <c r="AC25" s="764"/>
      <c r="AD25" s="764"/>
    </row>
    <row r="26" spans="1:30" s="470" customFormat="1" ht="19.5">
      <c r="A26" s="765"/>
      <c r="B26" s="764"/>
      <c r="C26" s="764"/>
      <c r="D26" s="764"/>
      <c r="E26" s="764"/>
      <c r="F26" s="764"/>
      <c r="G26" s="764"/>
      <c r="H26" s="795"/>
      <c r="I26" s="795"/>
      <c r="J26" s="764"/>
      <c r="K26" s="764"/>
      <c r="L26" s="795"/>
      <c r="M26" s="795"/>
      <c r="N26" s="795"/>
      <c r="O26" s="977"/>
      <c r="P26" s="976"/>
      <c r="Q26" s="977"/>
      <c r="R26" s="1030"/>
      <c r="S26" s="973">
        <f t="shared" si="0"/>
        <v>0</v>
      </c>
      <c r="T26" s="973">
        <f t="shared" si="1"/>
        <v>0</v>
      </c>
      <c r="U26" s="764"/>
      <c r="V26" s="764"/>
      <c r="W26" s="764"/>
      <c r="X26" s="764"/>
      <c r="Y26" s="764"/>
      <c r="Z26" s="764"/>
      <c r="AA26" s="764"/>
      <c r="AB26" s="764"/>
      <c r="AC26" s="764"/>
      <c r="AD26" s="764"/>
    </row>
    <row r="27" spans="1:30" s="470" customFormat="1" ht="19.5">
      <c r="A27" s="765"/>
      <c r="B27" s="764"/>
      <c r="C27" s="764"/>
      <c r="D27" s="764"/>
      <c r="E27" s="764"/>
      <c r="F27" s="764"/>
      <c r="G27" s="764"/>
      <c r="H27" s="795"/>
      <c r="I27" s="795"/>
      <c r="J27" s="764"/>
      <c r="K27" s="764"/>
      <c r="L27" s="795"/>
      <c r="M27" s="795"/>
      <c r="N27" s="795"/>
      <c r="O27" s="977"/>
      <c r="P27" s="976"/>
      <c r="Q27" s="977"/>
      <c r="R27" s="1030"/>
      <c r="S27" s="973">
        <f t="shared" si="0"/>
        <v>0</v>
      </c>
      <c r="T27" s="973">
        <f t="shared" si="1"/>
        <v>0</v>
      </c>
      <c r="U27" s="764"/>
      <c r="V27" s="764"/>
      <c r="W27" s="764"/>
      <c r="X27" s="764"/>
      <c r="Y27" s="764"/>
      <c r="Z27" s="764"/>
      <c r="AA27" s="764"/>
      <c r="AB27" s="764"/>
      <c r="AC27" s="764"/>
      <c r="AD27" s="764"/>
    </row>
    <row r="28" spans="1:30" s="470" customFormat="1" ht="19.5">
      <c r="A28" s="765"/>
      <c r="B28" s="764"/>
      <c r="C28" s="764"/>
      <c r="D28" s="764"/>
      <c r="E28" s="764"/>
      <c r="F28" s="764"/>
      <c r="G28" s="764"/>
      <c r="H28" s="795"/>
      <c r="I28" s="795"/>
      <c r="J28" s="764"/>
      <c r="K28" s="764"/>
      <c r="L28" s="795"/>
      <c r="M28" s="795"/>
      <c r="N28" s="795"/>
      <c r="O28" s="977"/>
      <c r="P28" s="976"/>
      <c r="Q28" s="977"/>
      <c r="R28" s="1030"/>
      <c r="S28" s="973">
        <f t="shared" si="0"/>
        <v>0</v>
      </c>
      <c r="T28" s="973">
        <f t="shared" si="1"/>
        <v>0</v>
      </c>
      <c r="U28" s="764"/>
      <c r="V28" s="764"/>
      <c r="W28" s="764"/>
      <c r="X28" s="764"/>
      <c r="Y28" s="764"/>
      <c r="Z28" s="764"/>
      <c r="AA28" s="764"/>
      <c r="AB28" s="764"/>
      <c r="AC28" s="764"/>
      <c r="AD28" s="764"/>
    </row>
    <row r="29" spans="1:30" s="470" customFormat="1" ht="19.5">
      <c r="A29" s="765"/>
      <c r="B29" s="764"/>
      <c r="C29" s="764"/>
      <c r="D29" s="764"/>
      <c r="E29" s="764"/>
      <c r="F29" s="764"/>
      <c r="G29" s="764"/>
      <c r="H29" s="795"/>
      <c r="I29" s="795"/>
      <c r="J29" s="764"/>
      <c r="K29" s="764"/>
      <c r="L29" s="795"/>
      <c r="M29" s="795"/>
      <c r="N29" s="795"/>
      <c r="O29" s="977"/>
      <c r="P29" s="976"/>
      <c r="Q29" s="977"/>
      <c r="R29" s="1030"/>
      <c r="S29" s="973">
        <f t="shared" si="0"/>
        <v>0</v>
      </c>
      <c r="T29" s="973">
        <f t="shared" si="1"/>
        <v>0</v>
      </c>
      <c r="U29" s="764"/>
      <c r="V29" s="764"/>
      <c r="W29" s="764"/>
      <c r="X29" s="764"/>
      <c r="Y29" s="764"/>
      <c r="Z29" s="764"/>
      <c r="AA29" s="764"/>
      <c r="AB29" s="764"/>
      <c r="AC29" s="764"/>
      <c r="AD29" s="764"/>
    </row>
    <row r="30" spans="1:30" s="470" customFormat="1" ht="19.5">
      <c r="A30" s="765"/>
      <c r="B30" s="764"/>
      <c r="C30" s="764"/>
      <c r="D30" s="764"/>
      <c r="E30" s="764"/>
      <c r="F30" s="764"/>
      <c r="G30" s="764"/>
      <c r="H30" s="795"/>
      <c r="I30" s="795"/>
      <c r="J30" s="764"/>
      <c r="K30" s="764"/>
      <c r="L30" s="795"/>
      <c r="M30" s="795"/>
      <c r="N30" s="795"/>
      <c r="O30" s="977"/>
      <c r="P30" s="976"/>
      <c r="Q30" s="977"/>
      <c r="R30" s="1030"/>
      <c r="S30" s="973">
        <f t="shared" si="0"/>
        <v>0</v>
      </c>
      <c r="T30" s="973">
        <f t="shared" si="1"/>
        <v>0</v>
      </c>
      <c r="U30" s="764"/>
      <c r="V30" s="764"/>
      <c r="W30" s="764"/>
      <c r="X30" s="764"/>
      <c r="Y30" s="764"/>
      <c r="Z30" s="764"/>
      <c r="AA30" s="764"/>
      <c r="AB30" s="764"/>
      <c r="AC30" s="764"/>
      <c r="AD30" s="764"/>
    </row>
    <row r="31" spans="1:30" s="470" customFormat="1" ht="19.5">
      <c r="A31" s="765"/>
      <c r="B31" s="764"/>
      <c r="C31" s="764"/>
      <c r="D31" s="764"/>
      <c r="E31" s="764"/>
      <c r="F31" s="764"/>
      <c r="G31" s="764"/>
      <c r="H31" s="795"/>
      <c r="I31" s="795"/>
      <c r="J31" s="764"/>
      <c r="K31" s="764"/>
      <c r="L31" s="795"/>
      <c r="M31" s="795"/>
      <c r="N31" s="795"/>
      <c r="O31" s="977"/>
      <c r="P31" s="976"/>
      <c r="Q31" s="977"/>
      <c r="R31" s="1030"/>
      <c r="S31" s="973">
        <f t="shared" si="0"/>
        <v>0</v>
      </c>
      <c r="T31" s="973">
        <f t="shared" si="1"/>
        <v>0</v>
      </c>
      <c r="U31" s="764"/>
      <c r="V31" s="764"/>
      <c r="W31" s="764"/>
      <c r="X31" s="764"/>
      <c r="Y31" s="764"/>
      <c r="Z31" s="764"/>
      <c r="AA31" s="764"/>
      <c r="AB31" s="764"/>
      <c r="AC31" s="764"/>
      <c r="AD31" s="764"/>
    </row>
    <row r="32" spans="1:30" s="470" customFormat="1" ht="19.5">
      <c r="A32" s="765"/>
      <c r="B32" s="764"/>
      <c r="C32" s="764"/>
      <c r="D32" s="764"/>
      <c r="E32" s="764"/>
      <c r="F32" s="764"/>
      <c r="G32" s="764"/>
      <c r="H32" s="795"/>
      <c r="I32" s="795"/>
      <c r="J32" s="764"/>
      <c r="K32" s="764"/>
      <c r="L32" s="795"/>
      <c r="M32" s="795"/>
      <c r="N32" s="795"/>
      <c r="O32" s="977"/>
      <c r="P32" s="976"/>
      <c r="Q32" s="977"/>
      <c r="R32" s="1030"/>
      <c r="S32" s="973">
        <f t="shared" si="0"/>
        <v>0</v>
      </c>
      <c r="T32" s="973">
        <f t="shared" si="1"/>
        <v>0</v>
      </c>
      <c r="U32" s="764"/>
      <c r="V32" s="764"/>
      <c r="W32" s="764"/>
      <c r="X32" s="764"/>
      <c r="Y32" s="764"/>
      <c r="Z32" s="764"/>
      <c r="AA32" s="764"/>
      <c r="AB32" s="764"/>
      <c r="AC32" s="764"/>
      <c r="AD32" s="764"/>
    </row>
    <row r="33" spans="1:30" s="470" customFormat="1" ht="19.5">
      <c r="A33" s="765"/>
      <c r="B33" s="764"/>
      <c r="C33" s="764"/>
      <c r="D33" s="764"/>
      <c r="E33" s="764"/>
      <c r="F33" s="764"/>
      <c r="G33" s="764"/>
      <c r="H33" s="795"/>
      <c r="I33" s="795"/>
      <c r="J33" s="764"/>
      <c r="K33" s="764"/>
      <c r="L33" s="795"/>
      <c r="M33" s="795"/>
      <c r="N33" s="795"/>
      <c r="O33" s="977"/>
      <c r="P33" s="976"/>
      <c r="Q33" s="977"/>
      <c r="R33" s="1030"/>
      <c r="S33" s="973">
        <f t="shared" si="0"/>
        <v>0</v>
      </c>
      <c r="T33" s="973">
        <f t="shared" si="1"/>
        <v>0</v>
      </c>
      <c r="U33" s="764"/>
      <c r="V33" s="764"/>
      <c r="W33" s="764"/>
      <c r="X33" s="764"/>
      <c r="Y33" s="764"/>
      <c r="Z33" s="764"/>
      <c r="AA33" s="764"/>
      <c r="AB33" s="764"/>
      <c r="AC33" s="764"/>
      <c r="AD33" s="764"/>
    </row>
    <row r="34" spans="1:30" s="470" customFormat="1" ht="19.5">
      <c r="A34" s="765"/>
      <c r="B34" s="764"/>
      <c r="C34" s="764"/>
      <c r="D34" s="764"/>
      <c r="E34" s="764"/>
      <c r="F34" s="764"/>
      <c r="G34" s="764"/>
      <c r="H34" s="795"/>
      <c r="I34" s="795"/>
      <c r="J34" s="764"/>
      <c r="K34" s="764"/>
      <c r="L34" s="795"/>
      <c r="M34" s="795"/>
      <c r="N34" s="795"/>
      <c r="O34" s="977"/>
      <c r="P34" s="976"/>
      <c r="Q34" s="977"/>
      <c r="R34" s="1030"/>
      <c r="S34" s="973">
        <f t="shared" si="0"/>
        <v>0</v>
      </c>
      <c r="T34" s="973">
        <f t="shared" si="1"/>
        <v>0</v>
      </c>
      <c r="U34" s="764"/>
      <c r="V34" s="764"/>
      <c r="W34" s="764"/>
      <c r="X34" s="764"/>
      <c r="Y34" s="764"/>
      <c r="Z34" s="764"/>
      <c r="AA34" s="764"/>
      <c r="AB34" s="764"/>
      <c r="AC34" s="764"/>
      <c r="AD34" s="764"/>
    </row>
    <row r="35" spans="1:30" s="470" customFormat="1" ht="19.5">
      <c r="A35" s="765"/>
      <c r="B35" s="764"/>
      <c r="C35" s="764"/>
      <c r="D35" s="764"/>
      <c r="E35" s="764"/>
      <c r="F35" s="764"/>
      <c r="G35" s="764"/>
      <c r="H35" s="795"/>
      <c r="I35" s="795"/>
      <c r="J35" s="764"/>
      <c r="K35" s="764"/>
      <c r="L35" s="795"/>
      <c r="M35" s="795"/>
      <c r="N35" s="795"/>
      <c r="O35" s="977"/>
      <c r="P35" s="976"/>
      <c r="Q35" s="977"/>
      <c r="R35" s="1030"/>
      <c r="S35" s="973">
        <f t="shared" si="0"/>
        <v>0</v>
      </c>
      <c r="T35" s="973">
        <f t="shared" si="1"/>
        <v>0</v>
      </c>
      <c r="U35" s="764"/>
      <c r="V35" s="764"/>
      <c r="W35" s="764"/>
      <c r="X35" s="764"/>
      <c r="Y35" s="764"/>
      <c r="Z35" s="764"/>
      <c r="AA35" s="764"/>
      <c r="AB35" s="764"/>
      <c r="AC35" s="764"/>
      <c r="AD35" s="764"/>
    </row>
    <row r="36" spans="1:30" s="470" customFormat="1" ht="19.5">
      <c r="A36" s="765"/>
      <c r="B36" s="764"/>
      <c r="C36" s="764"/>
      <c r="D36" s="764"/>
      <c r="E36" s="764"/>
      <c r="F36" s="764"/>
      <c r="G36" s="764"/>
      <c r="H36" s="795"/>
      <c r="I36" s="795"/>
      <c r="J36" s="764"/>
      <c r="K36" s="764"/>
      <c r="L36" s="795"/>
      <c r="M36" s="795"/>
      <c r="N36" s="795"/>
      <c r="O36" s="977"/>
      <c r="P36" s="976"/>
      <c r="Q36" s="977"/>
      <c r="R36" s="1030"/>
      <c r="S36" s="973">
        <f t="shared" si="0"/>
        <v>0</v>
      </c>
      <c r="T36" s="973">
        <f t="shared" si="1"/>
        <v>0</v>
      </c>
      <c r="U36" s="764"/>
      <c r="V36" s="764"/>
      <c r="W36" s="764"/>
      <c r="X36" s="764"/>
      <c r="Y36" s="764"/>
      <c r="Z36" s="764"/>
      <c r="AA36" s="764"/>
      <c r="AB36" s="764"/>
      <c r="AC36" s="764"/>
      <c r="AD36" s="764"/>
    </row>
    <row r="37" spans="1:30" s="470" customFormat="1" ht="19.5">
      <c r="A37" s="765"/>
      <c r="B37" s="764"/>
      <c r="C37" s="764"/>
      <c r="D37" s="764"/>
      <c r="E37" s="764"/>
      <c r="F37" s="764"/>
      <c r="G37" s="764"/>
      <c r="H37" s="795"/>
      <c r="I37" s="795"/>
      <c r="J37" s="764"/>
      <c r="K37" s="764"/>
      <c r="L37" s="795"/>
      <c r="M37" s="795"/>
      <c r="N37" s="795"/>
      <c r="O37" s="977"/>
      <c r="P37" s="976"/>
      <c r="Q37" s="977"/>
      <c r="R37" s="1030"/>
      <c r="S37" s="973">
        <f t="shared" si="0"/>
        <v>0</v>
      </c>
      <c r="T37" s="973">
        <f t="shared" si="1"/>
        <v>0</v>
      </c>
      <c r="U37" s="764"/>
      <c r="V37" s="764"/>
      <c r="W37" s="764"/>
      <c r="X37" s="764"/>
      <c r="Y37" s="764"/>
      <c r="Z37" s="764"/>
      <c r="AA37" s="764"/>
      <c r="AB37" s="764"/>
      <c r="AC37" s="764"/>
      <c r="AD37" s="764"/>
    </row>
    <row r="38" spans="1:30" s="470" customFormat="1" ht="19.5">
      <c r="A38" s="765"/>
      <c r="B38" s="764"/>
      <c r="C38" s="764"/>
      <c r="D38" s="764"/>
      <c r="E38" s="764"/>
      <c r="F38" s="764"/>
      <c r="G38" s="764"/>
      <c r="H38" s="795"/>
      <c r="I38" s="795"/>
      <c r="J38" s="764"/>
      <c r="K38" s="764"/>
      <c r="L38" s="795"/>
      <c r="M38" s="795"/>
      <c r="N38" s="795"/>
      <c r="O38" s="977"/>
      <c r="P38" s="976"/>
      <c r="Q38" s="977"/>
      <c r="R38" s="1030"/>
      <c r="S38" s="973">
        <f t="shared" si="0"/>
        <v>0</v>
      </c>
      <c r="T38" s="973">
        <f t="shared" si="1"/>
        <v>0</v>
      </c>
      <c r="U38" s="764"/>
      <c r="V38" s="764"/>
      <c r="W38" s="764"/>
      <c r="X38" s="764"/>
      <c r="Y38" s="764"/>
      <c r="Z38" s="764"/>
      <c r="AA38" s="764"/>
      <c r="AB38" s="764"/>
      <c r="AC38" s="764"/>
      <c r="AD38" s="764"/>
    </row>
    <row r="39" spans="1:30" s="470" customFormat="1" ht="19.5">
      <c r="A39" s="765"/>
      <c r="B39" s="764"/>
      <c r="C39" s="764"/>
      <c r="D39" s="764"/>
      <c r="E39" s="764"/>
      <c r="F39" s="764"/>
      <c r="G39" s="764"/>
      <c r="H39" s="795"/>
      <c r="I39" s="795"/>
      <c r="J39" s="764"/>
      <c r="K39" s="764"/>
      <c r="L39" s="795"/>
      <c r="M39" s="795"/>
      <c r="N39" s="795"/>
      <c r="O39" s="977"/>
      <c r="P39" s="976"/>
      <c r="Q39" s="977"/>
      <c r="R39" s="1030"/>
      <c r="S39" s="973">
        <f t="shared" si="0"/>
        <v>0</v>
      </c>
      <c r="T39" s="973">
        <f t="shared" si="1"/>
        <v>0</v>
      </c>
      <c r="U39" s="764"/>
      <c r="V39" s="764"/>
      <c r="W39" s="764"/>
      <c r="X39" s="764"/>
      <c r="Y39" s="764"/>
      <c r="Z39" s="764"/>
      <c r="AA39" s="764"/>
      <c r="AB39" s="764"/>
      <c r="AC39" s="764"/>
      <c r="AD39" s="764"/>
    </row>
    <row r="40" spans="1:30" s="470" customFormat="1" ht="19.5">
      <c r="A40" s="765"/>
      <c r="B40" s="764"/>
      <c r="C40" s="764"/>
      <c r="D40" s="764"/>
      <c r="E40" s="764"/>
      <c r="F40" s="764"/>
      <c r="G40" s="764"/>
      <c r="H40" s="795"/>
      <c r="I40" s="795"/>
      <c r="J40" s="764"/>
      <c r="K40" s="764"/>
      <c r="L40" s="795"/>
      <c r="M40" s="795"/>
      <c r="N40" s="795"/>
      <c r="O40" s="977"/>
      <c r="P40" s="976"/>
      <c r="Q40" s="977"/>
      <c r="R40" s="1030"/>
      <c r="S40" s="973">
        <f t="shared" si="0"/>
        <v>0</v>
      </c>
      <c r="T40" s="973">
        <f t="shared" si="1"/>
        <v>0</v>
      </c>
      <c r="U40" s="764"/>
      <c r="V40" s="764"/>
      <c r="W40" s="764"/>
      <c r="X40" s="764"/>
      <c r="Y40" s="764"/>
      <c r="Z40" s="764"/>
      <c r="AA40" s="764"/>
      <c r="AB40" s="764"/>
      <c r="AC40" s="764"/>
      <c r="AD40" s="764"/>
    </row>
    <row r="41" spans="1:30" s="470" customFormat="1" ht="19.5">
      <c r="A41" s="765"/>
      <c r="B41" s="764"/>
      <c r="C41" s="764"/>
      <c r="D41" s="764"/>
      <c r="E41" s="764"/>
      <c r="F41" s="764"/>
      <c r="G41" s="764"/>
      <c r="H41" s="795"/>
      <c r="I41" s="795"/>
      <c r="J41" s="764"/>
      <c r="K41" s="764"/>
      <c r="L41" s="795"/>
      <c r="M41" s="795"/>
      <c r="N41" s="795"/>
      <c r="O41" s="977"/>
      <c r="P41" s="976"/>
      <c r="Q41" s="977"/>
      <c r="R41" s="1030"/>
      <c r="S41" s="973">
        <f t="shared" si="0"/>
        <v>0</v>
      </c>
      <c r="T41" s="973">
        <f t="shared" si="1"/>
        <v>0</v>
      </c>
      <c r="U41" s="764"/>
      <c r="V41" s="764"/>
      <c r="W41" s="764"/>
      <c r="X41" s="764"/>
      <c r="Y41" s="764"/>
      <c r="Z41" s="764"/>
      <c r="AA41" s="764"/>
      <c r="AB41" s="764"/>
      <c r="AC41" s="764"/>
      <c r="AD41" s="764"/>
    </row>
    <row r="42" spans="1:30" s="470" customFormat="1" ht="19.5">
      <c r="A42" s="765"/>
      <c r="B42" s="764"/>
      <c r="C42" s="764"/>
      <c r="D42" s="764"/>
      <c r="E42" s="764"/>
      <c r="F42" s="764"/>
      <c r="G42" s="764"/>
      <c r="H42" s="795"/>
      <c r="I42" s="795"/>
      <c r="J42" s="764"/>
      <c r="K42" s="764"/>
      <c r="L42" s="795"/>
      <c r="M42" s="795"/>
      <c r="N42" s="795"/>
      <c r="O42" s="977"/>
      <c r="P42" s="976"/>
      <c r="Q42" s="977"/>
      <c r="R42" s="1030"/>
      <c r="S42" s="973">
        <f t="shared" si="0"/>
        <v>0</v>
      </c>
      <c r="T42" s="973">
        <f t="shared" si="1"/>
        <v>0</v>
      </c>
      <c r="U42" s="764"/>
      <c r="V42" s="764"/>
      <c r="W42" s="764"/>
      <c r="X42" s="764"/>
      <c r="Y42" s="764"/>
      <c r="Z42" s="764"/>
      <c r="AA42" s="764"/>
      <c r="AB42" s="764"/>
      <c r="AC42" s="764"/>
      <c r="AD42" s="764"/>
    </row>
    <row r="43" spans="1:30" s="470" customFormat="1" ht="19.5">
      <c r="A43" s="765"/>
      <c r="B43" s="764"/>
      <c r="C43" s="764"/>
      <c r="D43" s="764"/>
      <c r="E43" s="764"/>
      <c r="F43" s="764"/>
      <c r="G43" s="764"/>
      <c r="H43" s="795"/>
      <c r="I43" s="795"/>
      <c r="J43" s="764"/>
      <c r="K43" s="764"/>
      <c r="L43" s="795"/>
      <c r="M43" s="795"/>
      <c r="N43" s="795"/>
      <c r="O43" s="977"/>
      <c r="P43" s="976"/>
      <c r="Q43" s="977"/>
      <c r="R43" s="1030"/>
      <c r="S43" s="973">
        <f t="shared" si="0"/>
        <v>0</v>
      </c>
      <c r="T43" s="973">
        <f t="shared" si="1"/>
        <v>0</v>
      </c>
      <c r="U43" s="764"/>
      <c r="V43" s="764"/>
      <c r="W43" s="764"/>
      <c r="X43" s="764"/>
      <c r="Y43" s="764"/>
      <c r="Z43" s="764"/>
      <c r="AA43" s="764"/>
      <c r="AB43" s="764"/>
      <c r="AC43" s="764"/>
      <c r="AD43" s="764"/>
    </row>
    <row r="44" spans="1:30" s="470" customFormat="1" ht="19.5">
      <c r="A44" s="765"/>
      <c r="B44" s="764"/>
      <c r="C44" s="764"/>
      <c r="D44" s="764"/>
      <c r="E44" s="764"/>
      <c r="F44" s="764"/>
      <c r="G44" s="764"/>
      <c r="H44" s="795"/>
      <c r="I44" s="795"/>
      <c r="J44" s="764"/>
      <c r="K44" s="764"/>
      <c r="L44" s="795"/>
      <c r="M44" s="795"/>
      <c r="N44" s="795"/>
      <c r="O44" s="977"/>
      <c r="P44" s="976"/>
      <c r="Q44" s="977"/>
      <c r="R44" s="1030"/>
      <c r="S44" s="973">
        <f t="shared" ref="S44:S74" si="2">Q44+P44</f>
        <v>0</v>
      </c>
      <c r="T44" s="973">
        <f t="shared" ref="T44:T74" si="3">O44-S44</f>
        <v>0</v>
      </c>
      <c r="U44" s="764"/>
      <c r="V44" s="764"/>
      <c r="W44" s="764"/>
      <c r="X44" s="764"/>
      <c r="Y44" s="764"/>
      <c r="Z44" s="764"/>
      <c r="AA44" s="764"/>
      <c r="AB44" s="764"/>
      <c r="AC44" s="764"/>
      <c r="AD44" s="764"/>
    </row>
    <row r="45" spans="1:30" s="470" customFormat="1" ht="19.5">
      <c r="A45" s="765"/>
      <c r="B45" s="764"/>
      <c r="C45" s="764"/>
      <c r="D45" s="764"/>
      <c r="E45" s="764"/>
      <c r="F45" s="764"/>
      <c r="G45" s="764"/>
      <c r="H45" s="795"/>
      <c r="I45" s="795"/>
      <c r="J45" s="764"/>
      <c r="K45" s="764"/>
      <c r="L45" s="795"/>
      <c r="M45" s="795"/>
      <c r="N45" s="795"/>
      <c r="O45" s="977"/>
      <c r="P45" s="976"/>
      <c r="Q45" s="977"/>
      <c r="R45" s="1030"/>
      <c r="S45" s="973">
        <f t="shared" si="2"/>
        <v>0</v>
      </c>
      <c r="T45" s="973">
        <f t="shared" si="3"/>
        <v>0</v>
      </c>
      <c r="U45" s="764"/>
      <c r="V45" s="764"/>
      <c r="W45" s="764"/>
      <c r="X45" s="764"/>
      <c r="Y45" s="764"/>
      <c r="Z45" s="764"/>
      <c r="AA45" s="764"/>
      <c r="AB45" s="764"/>
      <c r="AC45" s="764"/>
      <c r="AD45" s="764"/>
    </row>
    <row r="46" spans="1:30" s="470" customFormat="1" ht="19.5">
      <c r="A46" s="765"/>
      <c r="B46" s="764"/>
      <c r="C46" s="764"/>
      <c r="D46" s="764"/>
      <c r="E46" s="764"/>
      <c r="F46" s="764"/>
      <c r="G46" s="764"/>
      <c r="H46" s="795"/>
      <c r="I46" s="795"/>
      <c r="J46" s="764"/>
      <c r="K46" s="764"/>
      <c r="L46" s="795"/>
      <c r="M46" s="795"/>
      <c r="N46" s="795"/>
      <c r="O46" s="977"/>
      <c r="P46" s="976"/>
      <c r="Q46" s="977"/>
      <c r="R46" s="1030"/>
      <c r="S46" s="973">
        <f t="shared" si="2"/>
        <v>0</v>
      </c>
      <c r="T46" s="973">
        <f t="shared" si="3"/>
        <v>0</v>
      </c>
      <c r="U46" s="764"/>
      <c r="V46" s="764"/>
      <c r="W46" s="764"/>
      <c r="X46" s="764"/>
      <c r="Y46" s="764"/>
      <c r="Z46" s="764"/>
      <c r="AA46" s="764"/>
      <c r="AB46" s="764"/>
      <c r="AC46" s="764"/>
      <c r="AD46" s="764"/>
    </row>
    <row r="47" spans="1:30" s="470" customFormat="1" ht="19.5">
      <c r="A47" s="765"/>
      <c r="B47" s="764"/>
      <c r="C47" s="764"/>
      <c r="D47" s="764"/>
      <c r="E47" s="764"/>
      <c r="F47" s="764"/>
      <c r="G47" s="764"/>
      <c r="H47" s="795"/>
      <c r="I47" s="795"/>
      <c r="J47" s="764"/>
      <c r="K47" s="764"/>
      <c r="L47" s="795"/>
      <c r="M47" s="795"/>
      <c r="N47" s="795"/>
      <c r="O47" s="977"/>
      <c r="P47" s="976"/>
      <c r="Q47" s="977"/>
      <c r="R47" s="1030"/>
      <c r="S47" s="973">
        <f t="shared" si="2"/>
        <v>0</v>
      </c>
      <c r="T47" s="973">
        <f t="shared" si="3"/>
        <v>0</v>
      </c>
      <c r="U47" s="764"/>
      <c r="V47" s="764"/>
      <c r="W47" s="764"/>
      <c r="X47" s="764"/>
      <c r="Y47" s="764"/>
      <c r="Z47" s="764"/>
      <c r="AA47" s="764"/>
      <c r="AB47" s="764"/>
      <c r="AC47" s="764"/>
      <c r="AD47" s="764"/>
    </row>
    <row r="48" spans="1:30" s="470" customFormat="1" ht="19.5">
      <c r="A48" s="765"/>
      <c r="B48" s="764"/>
      <c r="C48" s="764"/>
      <c r="D48" s="764"/>
      <c r="E48" s="764"/>
      <c r="F48" s="764"/>
      <c r="G48" s="764"/>
      <c r="H48" s="795"/>
      <c r="I48" s="795"/>
      <c r="J48" s="764"/>
      <c r="K48" s="764"/>
      <c r="L48" s="795"/>
      <c r="M48" s="795"/>
      <c r="N48" s="795"/>
      <c r="O48" s="977"/>
      <c r="P48" s="976"/>
      <c r="Q48" s="977"/>
      <c r="R48" s="1030"/>
      <c r="S48" s="973">
        <f t="shared" si="2"/>
        <v>0</v>
      </c>
      <c r="T48" s="973">
        <f t="shared" si="3"/>
        <v>0</v>
      </c>
      <c r="U48" s="764"/>
      <c r="V48" s="764"/>
      <c r="W48" s="764"/>
      <c r="X48" s="764"/>
      <c r="Y48" s="764"/>
      <c r="Z48" s="764"/>
      <c r="AA48" s="764"/>
      <c r="AB48" s="764"/>
      <c r="AC48" s="764"/>
      <c r="AD48" s="764"/>
    </row>
    <row r="49" spans="1:30" s="470" customFormat="1" ht="19.5">
      <c r="A49" s="765"/>
      <c r="B49" s="764"/>
      <c r="C49" s="764"/>
      <c r="D49" s="764"/>
      <c r="E49" s="764"/>
      <c r="F49" s="764"/>
      <c r="G49" s="764"/>
      <c r="H49" s="795"/>
      <c r="I49" s="795"/>
      <c r="J49" s="764"/>
      <c r="K49" s="764"/>
      <c r="L49" s="795"/>
      <c r="M49" s="795"/>
      <c r="N49" s="795"/>
      <c r="O49" s="977"/>
      <c r="P49" s="976"/>
      <c r="Q49" s="977"/>
      <c r="R49" s="1030"/>
      <c r="S49" s="973">
        <f t="shared" si="2"/>
        <v>0</v>
      </c>
      <c r="T49" s="973">
        <f t="shared" si="3"/>
        <v>0</v>
      </c>
      <c r="U49" s="764"/>
      <c r="V49" s="764"/>
      <c r="W49" s="764"/>
      <c r="X49" s="764"/>
      <c r="Y49" s="764"/>
      <c r="Z49" s="764"/>
      <c r="AA49" s="764"/>
      <c r="AB49" s="764"/>
      <c r="AC49" s="764"/>
      <c r="AD49" s="764"/>
    </row>
    <row r="50" spans="1:30" s="470" customFormat="1" ht="19.5">
      <c r="A50" s="765"/>
      <c r="B50" s="764"/>
      <c r="C50" s="764"/>
      <c r="D50" s="764"/>
      <c r="E50" s="764"/>
      <c r="F50" s="764"/>
      <c r="G50" s="764"/>
      <c r="H50" s="795"/>
      <c r="I50" s="795"/>
      <c r="J50" s="764"/>
      <c r="K50" s="764"/>
      <c r="L50" s="795"/>
      <c r="M50" s="795"/>
      <c r="N50" s="795"/>
      <c r="O50" s="977"/>
      <c r="P50" s="976"/>
      <c r="Q50" s="977"/>
      <c r="R50" s="1030"/>
      <c r="S50" s="973">
        <f t="shared" si="2"/>
        <v>0</v>
      </c>
      <c r="T50" s="973">
        <f t="shared" si="3"/>
        <v>0</v>
      </c>
      <c r="U50" s="764"/>
      <c r="V50" s="764"/>
      <c r="W50" s="764"/>
      <c r="X50" s="764"/>
      <c r="Y50" s="764"/>
      <c r="Z50" s="764"/>
      <c r="AA50" s="764"/>
      <c r="AB50" s="764"/>
      <c r="AC50" s="764"/>
      <c r="AD50" s="764"/>
    </row>
    <row r="51" spans="1:30" s="470" customFormat="1" ht="19.5">
      <c r="A51" s="765"/>
      <c r="B51" s="764"/>
      <c r="C51" s="764"/>
      <c r="D51" s="764"/>
      <c r="E51" s="764"/>
      <c r="F51" s="764"/>
      <c r="G51" s="764"/>
      <c r="H51" s="795"/>
      <c r="I51" s="795"/>
      <c r="J51" s="764"/>
      <c r="K51" s="764"/>
      <c r="L51" s="795"/>
      <c r="M51" s="795"/>
      <c r="N51" s="795"/>
      <c r="O51" s="977"/>
      <c r="P51" s="976"/>
      <c r="Q51" s="977"/>
      <c r="R51" s="1030"/>
      <c r="S51" s="973">
        <f t="shared" si="2"/>
        <v>0</v>
      </c>
      <c r="T51" s="973">
        <f t="shared" si="3"/>
        <v>0</v>
      </c>
      <c r="U51" s="764"/>
      <c r="V51" s="764"/>
      <c r="W51" s="764"/>
      <c r="X51" s="764"/>
      <c r="Y51" s="764"/>
      <c r="Z51" s="764"/>
      <c r="AA51" s="764"/>
      <c r="AB51" s="764"/>
      <c r="AC51" s="764"/>
      <c r="AD51" s="764"/>
    </row>
    <row r="52" spans="1:30" s="470" customFormat="1" ht="19.5">
      <c r="A52" s="765"/>
      <c r="B52" s="764"/>
      <c r="C52" s="764"/>
      <c r="D52" s="764"/>
      <c r="E52" s="764"/>
      <c r="F52" s="764"/>
      <c r="G52" s="764"/>
      <c r="H52" s="795"/>
      <c r="I52" s="795"/>
      <c r="J52" s="764"/>
      <c r="K52" s="764"/>
      <c r="L52" s="795"/>
      <c r="M52" s="795"/>
      <c r="N52" s="795"/>
      <c r="O52" s="977"/>
      <c r="P52" s="976"/>
      <c r="Q52" s="977"/>
      <c r="R52" s="1030"/>
      <c r="S52" s="973">
        <f t="shared" si="2"/>
        <v>0</v>
      </c>
      <c r="T52" s="973">
        <f t="shared" si="3"/>
        <v>0</v>
      </c>
      <c r="U52" s="764"/>
      <c r="V52" s="764"/>
      <c r="W52" s="764"/>
      <c r="X52" s="764"/>
      <c r="Y52" s="764"/>
      <c r="Z52" s="764"/>
      <c r="AA52" s="764"/>
      <c r="AB52" s="764"/>
      <c r="AC52" s="764"/>
      <c r="AD52" s="764"/>
    </row>
    <row r="53" spans="1:30" s="470" customFormat="1" ht="19.5">
      <c r="A53" s="765"/>
      <c r="B53" s="764"/>
      <c r="C53" s="764"/>
      <c r="D53" s="764"/>
      <c r="E53" s="764"/>
      <c r="F53" s="764"/>
      <c r="G53" s="764"/>
      <c r="H53" s="795"/>
      <c r="I53" s="795"/>
      <c r="J53" s="764"/>
      <c r="K53" s="764"/>
      <c r="L53" s="795"/>
      <c r="M53" s="795"/>
      <c r="N53" s="795"/>
      <c r="O53" s="977"/>
      <c r="P53" s="976"/>
      <c r="Q53" s="977"/>
      <c r="R53" s="1030"/>
      <c r="S53" s="973">
        <f t="shared" si="2"/>
        <v>0</v>
      </c>
      <c r="T53" s="973">
        <f t="shared" si="3"/>
        <v>0</v>
      </c>
      <c r="U53" s="764"/>
      <c r="V53" s="764"/>
      <c r="W53" s="764"/>
      <c r="X53" s="764"/>
      <c r="Y53" s="764"/>
      <c r="Z53" s="764"/>
      <c r="AA53" s="764"/>
      <c r="AB53" s="764"/>
      <c r="AC53" s="764"/>
      <c r="AD53" s="764"/>
    </row>
    <row r="54" spans="1:30" s="470" customFormat="1" ht="19.5">
      <c r="A54" s="765"/>
      <c r="B54" s="764"/>
      <c r="C54" s="764"/>
      <c r="D54" s="764"/>
      <c r="E54" s="764"/>
      <c r="F54" s="764"/>
      <c r="G54" s="764"/>
      <c r="H54" s="795"/>
      <c r="I54" s="795"/>
      <c r="J54" s="764"/>
      <c r="K54" s="764"/>
      <c r="L54" s="795"/>
      <c r="M54" s="795"/>
      <c r="N54" s="795"/>
      <c r="O54" s="977"/>
      <c r="P54" s="976"/>
      <c r="Q54" s="977"/>
      <c r="R54" s="1030"/>
      <c r="S54" s="973">
        <f t="shared" si="2"/>
        <v>0</v>
      </c>
      <c r="T54" s="973">
        <f t="shared" si="3"/>
        <v>0</v>
      </c>
      <c r="U54" s="764"/>
      <c r="V54" s="764"/>
      <c r="W54" s="764"/>
      <c r="X54" s="764"/>
      <c r="Y54" s="764"/>
      <c r="Z54" s="764"/>
      <c r="AA54" s="764"/>
      <c r="AB54" s="764"/>
      <c r="AC54" s="764"/>
      <c r="AD54" s="764"/>
    </row>
    <row r="55" spans="1:30" s="470" customFormat="1" ht="19.5">
      <c r="A55" s="765"/>
      <c r="B55" s="764"/>
      <c r="C55" s="764"/>
      <c r="D55" s="764"/>
      <c r="E55" s="764"/>
      <c r="F55" s="764"/>
      <c r="G55" s="764"/>
      <c r="H55" s="795"/>
      <c r="I55" s="795"/>
      <c r="J55" s="764"/>
      <c r="K55" s="764"/>
      <c r="L55" s="795"/>
      <c r="M55" s="795"/>
      <c r="N55" s="795"/>
      <c r="O55" s="977"/>
      <c r="P55" s="976"/>
      <c r="Q55" s="977"/>
      <c r="R55" s="1030"/>
      <c r="S55" s="973">
        <f t="shared" si="2"/>
        <v>0</v>
      </c>
      <c r="T55" s="973">
        <f t="shared" si="3"/>
        <v>0</v>
      </c>
      <c r="U55" s="764"/>
      <c r="V55" s="764"/>
      <c r="W55" s="764"/>
      <c r="X55" s="764"/>
      <c r="Y55" s="764"/>
      <c r="Z55" s="764"/>
      <c r="AA55" s="764"/>
      <c r="AB55" s="764"/>
      <c r="AC55" s="764"/>
      <c r="AD55" s="764"/>
    </row>
    <row r="56" spans="1:30" s="470" customFormat="1" ht="19.5">
      <c r="A56" s="765"/>
      <c r="B56" s="764"/>
      <c r="C56" s="764"/>
      <c r="D56" s="764"/>
      <c r="E56" s="764"/>
      <c r="F56" s="764"/>
      <c r="G56" s="764"/>
      <c r="H56" s="795"/>
      <c r="I56" s="795"/>
      <c r="J56" s="764"/>
      <c r="K56" s="764"/>
      <c r="L56" s="795"/>
      <c r="M56" s="795"/>
      <c r="N56" s="795"/>
      <c r="O56" s="977"/>
      <c r="P56" s="976"/>
      <c r="Q56" s="977"/>
      <c r="R56" s="1030"/>
      <c r="S56" s="973">
        <f t="shared" si="2"/>
        <v>0</v>
      </c>
      <c r="T56" s="973">
        <f t="shared" si="3"/>
        <v>0</v>
      </c>
      <c r="U56" s="764"/>
      <c r="V56" s="764"/>
      <c r="W56" s="764"/>
      <c r="X56" s="764"/>
      <c r="Y56" s="764"/>
      <c r="Z56" s="764"/>
      <c r="AA56" s="764"/>
      <c r="AB56" s="764"/>
      <c r="AC56" s="764"/>
      <c r="AD56" s="764"/>
    </row>
    <row r="57" spans="1:30" s="470" customFormat="1" ht="19.5">
      <c r="A57" s="765"/>
      <c r="B57" s="764"/>
      <c r="C57" s="764"/>
      <c r="D57" s="764"/>
      <c r="E57" s="764"/>
      <c r="F57" s="764"/>
      <c r="G57" s="764"/>
      <c r="H57" s="795"/>
      <c r="I57" s="795"/>
      <c r="J57" s="764"/>
      <c r="K57" s="764"/>
      <c r="L57" s="795"/>
      <c r="M57" s="795"/>
      <c r="N57" s="795"/>
      <c r="O57" s="977"/>
      <c r="P57" s="976"/>
      <c r="Q57" s="977"/>
      <c r="R57" s="1030"/>
      <c r="S57" s="973">
        <f t="shared" si="2"/>
        <v>0</v>
      </c>
      <c r="T57" s="973">
        <f t="shared" si="3"/>
        <v>0</v>
      </c>
      <c r="U57" s="764"/>
      <c r="V57" s="764"/>
      <c r="W57" s="764"/>
      <c r="X57" s="764"/>
      <c r="Y57" s="764"/>
      <c r="Z57" s="764"/>
      <c r="AA57" s="764"/>
      <c r="AB57" s="764"/>
      <c r="AC57" s="764"/>
      <c r="AD57" s="764"/>
    </row>
    <row r="58" spans="1:30" s="470" customFormat="1" ht="19.5">
      <c r="A58" s="765"/>
      <c r="B58" s="764"/>
      <c r="C58" s="764"/>
      <c r="D58" s="764"/>
      <c r="E58" s="764"/>
      <c r="F58" s="764"/>
      <c r="G58" s="764"/>
      <c r="H58" s="795"/>
      <c r="I58" s="795"/>
      <c r="J58" s="764"/>
      <c r="K58" s="764"/>
      <c r="L58" s="795"/>
      <c r="M58" s="795"/>
      <c r="N58" s="795"/>
      <c r="O58" s="977"/>
      <c r="P58" s="976"/>
      <c r="Q58" s="977"/>
      <c r="R58" s="1030"/>
      <c r="S58" s="973">
        <f t="shared" si="2"/>
        <v>0</v>
      </c>
      <c r="T58" s="973">
        <f t="shared" si="3"/>
        <v>0</v>
      </c>
      <c r="U58" s="764"/>
      <c r="V58" s="764"/>
      <c r="W58" s="764"/>
      <c r="X58" s="764"/>
      <c r="Y58" s="764"/>
      <c r="Z58" s="764"/>
      <c r="AA58" s="764"/>
      <c r="AB58" s="764"/>
      <c r="AC58" s="764"/>
      <c r="AD58" s="764"/>
    </row>
    <row r="59" spans="1:30" s="470" customFormat="1" ht="19.5">
      <c r="A59" s="765"/>
      <c r="B59" s="764"/>
      <c r="C59" s="764"/>
      <c r="D59" s="764"/>
      <c r="E59" s="764"/>
      <c r="F59" s="764"/>
      <c r="G59" s="764"/>
      <c r="H59" s="795"/>
      <c r="I59" s="795"/>
      <c r="J59" s="764"/>
      <c r="K59" s="764"/>
      <c r="L59" s="795"/>
      <c r="M59" s="795"/>
      <c r="N59" s="795"/>
      <c r="O59" s="977"/>
      <c r="P59" s="976"/>
      <c r="Q59" s="977"/>
      <c r="R59" s="1030"/>
      <c r="S59" s="973">
        <f t="shared" si="2"/>
        <v>0</v>
      </c>
      <c r="T59" s="973">
        <f t="shared" si="3"/>
        <v>0</v>
      </c>
      <c r="U59" s="764"/>
      <c r="V59" s="764"/>
      <c r="W59" s="764"/>
      <c r="X59" s="764"/>
      <c r="Y59" s="764"/>
      <c r="Z59" s="764"/>
      <c r="AA59" s="764"/>
      <c r="AB59" s="764"/>
      <c r="AC59" s="764"/>
      <c r="AD59" s="764"/>
    </row>
    <row r="60" spans="1:30" s="470" customFormat="1" ht="19.5">
      <c r="A60" s="765"/>
      <c r="B60" s="764"/>
      <c r="C60" s="764"/>
      <c r="D60" s="764"/>
      <c r="E60" s="764"/>
      <c r="F60" s="764"/>
      <c r="G60" s="764"/>
      <c r="H60" s="795"/>
      <c r="I60" s="795"/>
      <c r="J60" s="764"/>
      <c r="K60" s="764"/>
      <c r="L60" s="795"/>
      <c r="M60" s="795"/>
      <c r="N60" s="795"/>
      <c r="O60" s="977"/>
      <c r="P60" s="976"/>
      <c r="Q60" s="977"/>
      <c r="R60" s="1030"/>
      <c r="S60" s="973">
        <f t="shared" si="2"/>
        <v>0</v>
      </c>
      <c r="T60" s="973">
        <f t="shared" si="3"/>
        <v>0</v>
      </c>
      <c r="U60" s="764"/>
      <c r="V60" s="764"/>
      <c r="W60" s="764"/>
      <c r="X60" s="764"/>
      <c r="Y60" s="764"/>
      <c r="Z60" s="764"/>
      <c r="AA60" s="764"/>
      <c r="AB60" s="764"/>
      <c r="AC60" s="764"/>
      <c r="AD60" s="764"/>
    </row>
    <row r="61" spans="1:30" s="470" customFormat="1" ht="19.5">
      <c r="A61" s="765"/>
      <c r="B61" s="764"/>
      <c r="C61" s="764"/>
      <c r="D61" s="764"/>
      <c r="E61" s="764"/>
      <c r="F61" s="764"/>
      <c r="G61" s="764"/>
      <c r="H61" s="795"/>
      <c r="I61" s="795"/>
      <c r="J61" s="764"/>
      <c r="K61" s="764"/>
      <c r="L61" s="795"/>
      <c r="M61" s="795"/>
      <c r="N61" s="795"/>
      <c r="O61" s="977"/>
      <c r="P61" s="976"/>
      <c r="Q61" s="977"/>
      <c r="R61" s="1030"/>
      <c r="S61" s="973">
        <f t="shared" si="2"/>
        <v>0</v>
      </c>
      <c r="T61" s="973">
        <f t="shared" si="3"/>
        <v>0</v>
      </c>
      <c r="U61" s="764"/>
      <c r="V61" s="764"/>
      <c r="W61" s="764"/>
      <c r="X61" s="764"/>
      <c r="Y61" s="764"/>
      <c r="Z61" s="764"/>
      <c r="AA61" s="764"/>
      <c r="AB61" s="764"/>
      <c r="AC61" s="764"/>
      <c r="AD61" s="764"/>
    </row>
    <row r="62" spans="1:30" s="470" customFormat="1" ht="19.5">
      <c r="A62" s="765"/>
      <c r="B62" s="764"/>
      <c r="C62" s="764"/>
      <c r="D62" s="764"/>
      <c r="E62" s="764"/>
      <c r="F62" s="764"/>
      <c r="G62" s="764"/>
      <c r="H62" s="795"/>
      <c r="I62" s="795"/>
      <c r="J62" s="764"/>
      <c r="K62" s="764"/>
      <c r="L62" s="795"/>
      <c r="M62" s="795"/>
      <c r="N62" s="795"/>
      <c r="O62" s="977"/>
      <c r="P62" s="976"/>
      <c r="Q62" s="977"/>
      <c r="R62" s="1030"/>
      <c r="S62" s="973">
        <f t="shared" si="2"/>
        <v>0</v>
      </c>
      <c r="T62" s="973">
        <f t="shared" si="3"/>
        <v>0</v>
      </c>
      <c r="U62" s="764"/>
      <c r="V62" s="764"/>
      <c r="W62" s="764"/>
      <c r="X62" s="764"/>
      <c r="Y62" s="764"/>
      <c r="Z62" s="764"/>
      <c r="AA62" s="764"/>
      <c r="AB62" s="764"/>
      <c r="AC62" s="764"/>
      <c r="AD62" s="764"/>
    </row>
    <row r="63" spans="1:30" s="470" customFormat="1" ht="19.5">
      <c r="A63" s="765"/>
      <c r="B63" s="764"/>
      <c r="C63" s="764"/>
      <c r="D63" s="764"/>
      <c r="E63" s="764"/>
      <c r="F63" s="764"/>
      <c r="G63" s="764"/>
      <c r="H63" s="795"/>
      <c r="I63" s="795"/>
      <c r="J63" s="764"/>
      <c r="K63" s="764"/>
      <c r="L63" s="795"/>
      <c r="M63" s="795"/>
      <c r="N63" s="795"/>
      <c r="O63" s="977"/>
      <c r="P63" s="976"/>
      <c r="Q63" s="977"/>
      <c r="R63" s="1030"/>
      <c r="S63" s="973">
        <f t="shared" si="2"/>
        <v>0</v>
      </c>
      <c r="T63" s="973">
        <f t="shared" si="3"/>
        <v>0</v>
      </c>
      <c r="U63" s="764"/>
      <c r="V63" s="764"/>
      <c r="W63" s="764"/>
      <c r="X63" s="764"/>
      <c r="Y63" s="764"/>
      <c r="Z63" s="764"/>
      <c r="AA63" s="764"/>
      <c r="AB63" s="764"/>
      <c r="AC63" s="764"/>
      <c r="AD63" s="764"/>
    </row>
    <row r="64" spans="1:30" s="470" customFormat="1" ht="19.5">
      <c r="A64" s="765"/>
      <c r="B64" s="764"/>
      <c r="C64" s="764"/>
      <c r="D64" s="764"/>
      <c r="E64" s="764"/>
      <c r="F64" s="764"/>
      <c r="G64" s="764"/>
      <c r="H64" s="795"/>
      <c r="I64" s="795"/>
      <c r="J64" s="764"/>
      <c r="K64" s="764"/>
      <c r="L64" s="795"/>
      <c r="M64" s="795"/>
      <c r="N64" s="795"/>
      <c r="O64" s="977"/>
      <c r="P64" s="976"/>
      <c r="Q64" s="977"/>
      <c r="R64" s="1030"/>
      <c r="S64" s="973">
        <f t="shared" si="2"/>
        <v>0</v>
      </c>
      <c r="T64" s="973">
        <f t="shared" si="3"/>
        <v>0</v>
      </c>
      <c r="U64" s="764"/>
      <c r="V64" s="764"/>
      <c r="W64" s="764"/>
      <c r="X64" s="764"/>
      <c r="Y64" s="764"/>
      <c r="Z64" s="764"/>
      <c r="AA64" s="764"/>
      <c r="AB64" s="764"/>
      <c r="AC64" s="764"/>
      <c r="AD64" s="764"/>
    </row>
    <row r="65" spans="1:30" s="470" customFormat="1" ht="19.5">
      <c r="A65" s="765"/>
      <c r="B65" s="764"/>
      <c r="C65" s="764"/>
      <c r="D65" s="764"/>
      <c r="E65" s="764"/>
      <c r="F65" s="764"/>
      <c r="G65" s="764"/>
      <c r="H65" s="795"/>
      <c r="I65" s="795"/>
      <c r="J65" s="764"/>
      <c r="K65" s="764"/>
      <c r="L65" s="795"/>
      <c r="M65" s="795"/>
      <c r="N65" s="795"/>
      <c r="O65" s="977"/>
      <c r="P65" s="976"/>
      <c r="Q65" s="977"/>
      <c r="R65" s="1030"/>
      <c r="S65" s="973">
        <f t="shared" si="2"/>
        <v>0</v>
      </c>
      <c r="T65" s="973">
        <f t="shared" si="3"/>
        <v>0</v>
      </c>
      <c r="U65" s="764"/>
      <c r="V65" s="764"/>
      <c r="W65" s="764"/>
      <c r="X65" s="764"/>
      <c r="Y65" s="764"/>
      <c r="Z65" s="764"/>
      <c r="AA65" s="764"/>
      <c r="AB65" s="764"/>
      <c r="AC65" s="764"/>
      <c r="AD65" s="764"/>
    </row>
    <row r="66" spans="1:30" s="470" customFormat="1" ht="19.5">
      <c r="A66" s="765"/>
      <c r="B66" s="764"/>
      <c r="C66" s="764"/>
      <c r="D66" s="764"/>
      <c r="E66" s="764"/>
      <c r="F66" s="764"/>
      <c r="G66" s="764"/>
      <c r="H66" s="795"/>
      <c r="I66" s="795"/>
      <c r="J66" s="764"/>
      <c r="K66" s="764"/>
      <c r="L66" s="795"/>
      <c r="M66" s="795"/>
      <c r="N66" s="795"/>
      <c r="O66" s="977"/>
      <c r="P66" s="976"/>
      <c r="Q66" s="977"/>
      <c r="R66" s="1030"/>
      <c r="S66" s="973">
        <f t="shared" si="2"/>
        <v>0</v>
      </c>
      <c r="T66" s="973">
        <f t="shared" si="3"/>
        <v>0</v>
      </c>
      <c r="U66" s="764"/>
      <c r="V66" s="764"/>
      <c r="W66" s="764"/>
      <c r="X66" s="764"/>
      <c r="Y66" s="764"/>
      <c r="Z66" s="764"/>
      <c r="AA66" s="764"/>
      <c r="AB66" s="764"/>
      <c r="AC66" s="764"/>
      <c r="AD66" s="764"/>
    </row>
    <row r="67" spans="1:30" s="470" customFormat="1" ht="19.5">
      <c r="A67" s="765"/>
      <c r="B67" s="764"/>
      <c r="C67" s="764"/>
      <c r="D67" s="764"/>
      <c r="E67" s="764"/>
      <c r="F67" s="764"/>
      <c r="G67" s="764"/>
      <c r="H67" s="795"/>
      <c r="I67" s="795"/>
      <c r="J67" s="764"/>
      <c r="K67" s="764"/>
      <c r="L67" s="795"/>
      <c r="M67" s="795"/>
      <c r="N67" s="795"/>
      <c r="O67" s="977"/>
      <c r="P67" s="976"/>
      <c r="Q67" s="977"/>
      <c r="R67" s="1030"/>
      <c r="S67" s="973">
        <f t="shared" si="2"/>
        <v>0</v>
      </c>
      <c r="T67" s="973">
        <f t="shared" si="3"/>
        <v>0</v>
      </c>
      <c r="U67" s="764"/>
      <c r="V67" s="764"/>
      <c r="W67" s="764"/>
      <c r="X67" s="764"/>
      <c r="Y67" s="764"/>
      <c r="Z67" s="764"/>
      <c r="AA67" s="764"/>
      <c r="AB67" s="764"/>
      <c r="AC67" s="764"/>
      <c r="AD67" s="764"/>
    </row>
    <row r="68" spans="1:30" s="470" customFormat="1" ht="19.5">
      <c r="A68" s="765"/>
      <c r="B68" s="764"/>
      <c r="C68" s="764"/>
      <c r="D68" s="764"/>
      <c r="E68" s="764"/>
      <c r="F68" s="764"/>
      <c r="G68" s="764"/>
      <c r="H68" s="795"/>
      <c r="I68" s="795"/>
      <c r="J68" s="764"/>
      <c r="K68" s="764"/>
      <c r="L68" s="795"/>
      <c r="M68" s="795"/>
      <c r="N68" s="795"/>
      <c r="O68" s="977"/>
      <c r="P68" s="976"/>
      <c r="Q68" s="977"/>
      <c r="R68" s="1030"/>
      <c r="S68" s="973">
        <f t="shared" si="2"/>
        <v>0</v>
      </c>
      <c r="T68" s="973">
        <f t="shared" si="3"/>
        <v>0</v>
      </c>
      <c r="U68" s="764"/>
      <c r="V68" s="764"/>
      <c r="W68" s="764"/>
      <c r="X68" s="764"/>
      <c r="Y68" s="764"/>
      <c r="Z68" s="764"/>
      <c r="AA68" s="764"/>
      <c r="AB68" s="764"/>
      <c r="AC68" s="764"/>
      <c r="AD68" s="764"/>
    </row>
    <row r="69" spans="1:30" s="470" customFormat="1" ht="19.5">
      <c r="A69" s="765"/>
      <c r="B69" s="764"/>
      <c r="C69" s="764"/>
      <c r="D69" s="764"/>
      <c r="E69" s="764"/>
      <c r="F69" s="764"/>
      <c r="G69" s="764"/>
      <c r="H69" s="795"/>
      <c r="I69" s="795"/>
      <c r="J69" s="764"/>
      <c r="K69" s="764"/>
      <c r="L69" s="795"/>
      <c r="M69" s="795"/>
      <c r="N69" s="795"/>
      <c r="O69" s="977"/>
      <c r="P69" s="976"/>
      <c r="Q69" s="977"/>
      <c r="R69" s="1030"/>
      <c r="S69" s="973">
        <f t="shared" si="2"/>
        <v>0</v>
      </c>
      <c r="T69" s="973">
        <f t="shared" si="3"/>
        <v>0</v>
      </c>
      <c r="U69" s="764"/>
      <c r="V69" s="764"/>
      <c r="W69" s="764"/>
      <c r="X69" s="764"/>
      <c r="Y69" s="764"/>
      <c r="Z69" s="764"/>
      <c r="AA69" s="764"/>
      <c r="AB69" s="764"/>
      <c r="AC69" s="764"/>
      <c r="AD69" s="764"/>
    </row>
    <row r="70" spans="1:30" s="470" customFormat="1" ht="19.5">
      <c r="A70" s="765"/>
      <c r="B70" s="764"/>
      <c r="C70" s="764"/>
      <c r="D70" s="764"/>
      <c r="E70" s="764"/>
      <c r="F70" s="764"/>
      <c r="G70" s="764"/>
      <c r="H70" s="795"/>
      <c r="I70" s="795"/>
      <c r="J70" s="764"/>
      <c r="K70" s="764"/>
      <c r="L70" s="795"/>
      <c r="M70" s="795"/>
      <c r="N70" s="795"/>
      <c r="O70" s="977"/>
      <c r="P70" s="976"/>
      <c r="Q70" s="977"/>
      <c r="R70" s="1030"/>
      <c r="S70" s="973">
        <f t="shared" si="2"/>
        <v>0</v>
      </c>
      <c r="T70" s="973">
        <f t="shared" si="3"/>
        <v>0</v>
      </c>
      <c r="U70" s="764"/>
      <c r="V70" s="764"/>
      <c r="W70" s="764"/>
      <c r="X70" s="764"/>
      <c r="Y70" s="764"/>
      <c r="Z70" s="764"/>
      <c r="AA70" s="764"/>
      <c r="AB70" s="764"/>
      <c r="AC70" s="764"/>
      <c r="AD70" s="764"/>
    </row>
    <row r="71" spans="1:30" s="470" customFormat="1" ht="19.5">
      <c r="A71" s="765"/>
      <c r="B71" s="764"/>
      <c r="C71" s="764"/>
      <c r="D71" s="764"/>
      <c r="E71" s="764"/>
      <c r="F71" s="764"/>
      <c r="G71" s="764"/>
      <c r="H71" s="795"/>
      <c r="I71" s="795"/>
      <c r="J71" s="764"/>
      <c r="K71" s="764"/>
      <c r="L71" s="795"/>
      <c r="M71" s="795"/>
      <c r="N71" s="795"/>
      <c r="O71" s="977"/>
      <c r="P71" s="976"/>
      <c r="Q71" s="977"/>
      <c r="R71" s="1030"/>
      <c r="S71" s="973">
        <f t="shared" si="2"/>
        <v>0</v>
      </c>
      <c r="T71" s="973">
        <f t="shared" si="3"/>
        <v>0</v>
      </c>
      <c r="U71" s="764"/>
      <c r="V71" s="764"/>
      <c r="W71" s="764"/>
      <c r="X71" s="764"/>
      <c r="Y71" s="764"/>
      <c r="Z71" s="764"/>
      <c r="AA71" s="764"/>
      <c r="AB71" s="764"/>
      <c r="AC71" s="764"/>
      <c r="AD71" s="764"/>
    </row>
    <row r="72" spans="1:30" s="470" customFormat="1" ht="19.5">
      <c r="A72" s="765"/>
      <c r="B72" s="764"/>
      <c r="C72" s="764"/>
      <c r="D72" s="764"/>
      <c r="E72" s="764"/>
      <c r="F72" s="764"/>
      <c r="G72" s="764"/>
      <c r="H72" s="795"/>
      <c r="I72" s="795"/>
      <c r="J72" s="764"/>
      <c r="K72" s="764"/>
      <c r="L72" s="795"/>
      <c r="M72" s="795"/>
      <c r="N72" s="795"/>
      <c r="O72" s="977"/>
      <c r="P72" s="976"/>
      <c r="Q72" s="977"/>
      <c r="R72" s="1030"/>
      <c r="S72" s="973">
        <f t="shared" si="2"/>
        <v>0</v>
      </c>
      <c r="T72" s="973">
        <f t="shared" si="3"/>
        <v>0</v>
      </c>
      <c r="U72" s="764"/>
      <c r="V72" s="764"/>
      <c r="W72" s="764"/>
      <c r="X72" s="764"/>
      <c r="Y72" s="764"/>
      <c r="Z72" s="764"/>
      <c r="AA72" s="764"/>
      <c r="AB72" s="764"/>
      <c r="AC72" s="764"/>
      <c r="AD72" s="764"/>
    </row>
    <row r="73" spans="1:30" s="470" customFormat="1" ht="19.5">
      <c r="A73" s="765"/>
      <c r="B73" s="764"/>
      <c r="C73" s="764"/>
      <c r="D73" s="764"/>
      <c r="E73" s="764"/>
      <c r="F73" s="764"/>
      <c r="G73" s="764"/>
      <c r="H73" s="795"/>
      <c r="I73" s="795"/>
      <c r="J73" s="764"/>
      <c r="K73" s="764"/>
      <c r="L73" s="795"/>
      <c r="M73" s="795"/>
      <c r="N73" s="795"/>
      <c r="O73" s="977"/>
      <c r="P73" s="976"/>
      <c r="Q73" s="977"/>
      <c r="R73" s="1030"/>
      <c r="S73" s="973">
        <f t="shared" si="2"/>
        <v>0</v>
      </c>
      <c r="T73" s="973">
        <f t="shared" si="3"/>
        <v>0</v>
      </c>
      <c r="U73" s="764"/>
      <c r="V73" s="764"/>
      <c r="W73" s="764"/>
      <c r="X73" s="764"/>
      <c r="Y73" s="764"/>
      <c r="Z73" s="764"/>
      <c r="AA73" s="764"/>
      <c r="AB73" s="764"/>
      <c r="AC73" s="764"/>
      <c r="AD73" s="764"/>
    </row>
    <row r="74" spans="1:30" s="470" customFormat="1" ht="19.5">
      <c r="A74" s="765"/>
      <c r="B74" s="764"/>
      <c r="C74" s="764"/>
      <c r="D74" s="764"/>
      <c r="E74" s="764"/>
      <c r="F74" s="764"/>
      <c r="G74" s="764"/>
      <c r="H74" s="795"/>
      <c r="I74" s="795"/>
      <c r="J74" s="764"/>
      <c r="K74" s="764"/>
      <c r="L74" s="795"/>
      <c r="M74" s="795"/>
      <c r="N74" s="795"/>
      <c r="O74" s="977"/>
      <c r="P74" s="976"/>
      <c r="Q74" s="977"/>
      <c r="R74" s="1030"/>
      <c r="S74" s="973">
        <f t="shared" si="2"/>
        <v>0</v>
      </c>
      <c r="T74" s="973">
        <f t="shared" si="3"/>
        <v>0</v>
      </c>
      <c r="U74" s="764"/>
      <c r="V74" s="764"/>
      <c r="W74" s="764"/>
      <c r="X74" s="764"/>
      <c r="Y74" s="764"/>
      <c r="Z74" s="764"/>
      <c r="AA74" s="764"/>
      <c r="AB74" s="764"/>
      <c r="AC74" s="764"/>
      <c r="AD74" s="764"/>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3">
    <mergeCell ref="A1:T1"/>
    <mergeCell ref="A3:P3"/>
    <mergeCell ref="R3:T3"/>
    <mergeCell ref="A2:T2"/>
    <mergeCell ref="A8:P8"/>
    <mergeCell ref="R6:T6"/>
    <mergeCell ref="R7:T7"/>
    <mergeCell ref="R4:T4"/>
    <mergeCell ref="R5:T5"/>
    <mergeCell ref="A4:P4"/>
    <mergeCell ref="A5:P5"/>
    <mergeCell ref="A6:P6"/>
    <mergeCell ref="A7:P7"/>
  </mergeCells>
  <phoneticPr fontId="4" type="noConversion"/>
  <conditionalFormatting sqref="Q4">
    <cfRule type="notContainsBlanks" dxfId="249" priority="6">
      <formula>LEN(TRIM(Q4))&gt;0</formula>
    </cfRule>
  </conditionalFormatting>
  <conditionalFormatting sqref="Q5">
    <cfRule type="notContainsBlanks" dxfId="248" priority="4">
      <formula>LEN(TRIM(Q5))&gt;0</formula>
    </cfRule>
  </conditionalFormatting>
  <conditionalFormatting sqref="Q10 Q12:Q74">
    <cfRule type="cellIs" dxfId="247" priority="2" operator="notBetween">
      <formula>0</formula>
      <formula>0</formula>
    </cfRule>
  </conditionalFormatting>
  <dataValidations count="14">
    <dataValidation allowBlank="1" showErrorMessage="1" promptTitle="Cal OES ONLY" prompt="For Cal OES use only.  Do not enter." sqref="S8:T8" xr:uid="{00000000-0002-0000-0A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R5:T5" xr:uid="{00000000-0002-0000-0A00-000001000000}">
      <formula1>0</formula1>
    </dataValidation>
    <dataValidation type="list" allowBlank="1" showInputMessage="1" showErrorMessage="1" sqref="F12:F74" xr:uid="{00000000-0002-0000-0A00-000002000000}">
      <formula1>SOURCE_SolutionAreaSubCategoryExercise</formula1>
    </dataValidation>
    <dataValidation type="list" allowBlank="1" showInputMessage="1" showErrorMessage="1" sqref="D12:D74" xr:uid="{00000000-0002-0000-0A00-000003000000}">
      <formula1>SOURCE_FundingSource</formula1>
    </dataValidation>
    <dataValidation type="list" allowBlank="1" showInputMessage="1" showErrorMessage="1" sqref="E12:E74" xr:uid="{00000000-0002-0000-0A00-000004000000}">
      <formula1>Source_Discipline</formula1>
    </dataValidation>
    <dataValidation type="list" allowBlank="1" showInputMessage="1" sqref="L12:M74" xr:uid="{00000000-0002-0000-0A00-000005000000}">
      <formula1>"Yes, No"</formula1>
    </dataValidation>
    <dataValidation type="list" allowBlank="1" showInputMessage="1" showErrorMessage="1" sqref="B12:B74" xr:uid="{00000000-0002-0000-0A00-000006000000}">
      <formula1>"Direct,Subaward"</formula1>
    </dataValidation>
    <dataValidation operator="greaterThanOrEqual" allowBlank="1" showInputMessage="1" showErrorMessage="1" sqref="H12:I74" xr:uid="{00000000-0002-0000-0A00-000007000000}"/>
    <dataValidation type="list" allowBlank="1" showInputMessage="1" showErrorMessage="1" sqref="J12:J74" xr:uid="{00000000-0002-0000-0A00-000008000000}">
      <formula1>SOURCE_ExerciseType2</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A00-000009000000}">
      <formula1>0</formula1>
      <formula2>999</formula2>
    </dataValidation>
    <dataValidation type="whole" operator="greaterThan" allowBlank="1" showInputMessage="1" showErrorMessage="1" errorTitle="BUDGETED COST" error="Enter the Budged Cost for this project, rounded DOWN to the nearest dollar." sqref="O12:O74" xr:uid="{00000000-0002-0000-0A00-00000A000000}">
      <formula1>0</formula1>
    </dataValidation>
    <dataValidation type="list" allowBlank="1" showInputMessage="1" showErrorMessage="1" sqref="G12:G74" xr:uid="{00000000-0002-0000-0A00-00000B000000}">
      <formula1>INDIRECT(VLOOKUP(F12,Source_ExerciseNameLookup,2,0))</formula1>
    </dataValidation>
    <dataValidation type="whole" operator="lessThanOrEqual" allowBlank="1" showInputMessage="1" showErrorMessage="1" errorTitle="REQUEST AMOUNT" error="Please enter a request amount, rounded to the nearest dollar, that is less than or equal to the remaining balance for this project." sqref="Q12:Q74" xr:uid="{00000000-0002-0000-0A00-00000C000000}">
      <formula1>O12-P12</formula1>
    </dataValidation>
    <dataValidation type="list" allowBlank="1" showInputMessage="1" showErrorMessage="1" sqref="R3:T3" xr:uid="{00000000-0002-0000-0A00-00000D000000}">
      <formula1>"Initial Application, Modification, Reimbursement, Final Reimbursement, Advance"</formula1>
    </dataValidation>
  </dataValidations>
  <printOptions horizontalCentered="1"/>
  <pageMargins left="0.25" right="0.25" top="0.5" bottom="0.25" header="0.25" footer="0.25"/>
  <pageSetup scale="35"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rgb="FFFFCCCC"/>
    <pageSetUpPr fitToPage="1"/>
  </sheetPr>
  <dimension ref="A1:W53"/>
  <sheetViews>
    <sheetView showGridLines="0" showZeros="0" zoomScale="65" zoomScaleNormal="65" zoomScaleSheetLayoutView="70" workbookViewId="0">
      <selection sqref="A1:N1"/>
    </sheetView>
  </sheetViews>
  <sheetFormatPr defaultColWidth="9.140625" defaultRowHeight="17.25"/>
  <cols>
    <col min="1" max="1" width="12.42578125" style="475" customWidth="1"/>
    <col min="2" max="2" width="38.85546875" style="475" customWidth="1"/>
    <col min="3" max="3" width="17.7109375" style="475" customWidth="1"/>
    <col min="4" max="4" width="15.5703125" style="475" customWidth="1"/>
    <col min="5" max="5" width="37.42578125" style="475" customWidth="1"/>
    <col min="6" max="6" width="38" style="475" customWidth="1"/>
    <col min="7" max="7" width="29.7109375" style="475" customWidth="1"/>
    <col min="8" max="8" width="24" style="475" customWidth="1"/>
    <col min="9" max="9" width="28.140625" style="475" customWidth="1"/>
    <col min="10" max="10" width="24.42578125" style="475" customWidth="1"/>
    <col min="11" max="11" width="22.28515625" style="475" customWidth="1"/>
    <col min="12" max="12" width="17.28515625" style="475" customWidth="1"/>
    <col min="13" max="13" width="20.28515625" style="475" customWidth="1"/>
    <col min="14" max="23" width="15.7109375" style="860" hidden="1" customWidth="1"/>
    <col min="24" max="16384" width="9.140625" style="475"/>
  </cols>
  <sheetData>
    <row r="1" spans="1:23" ht="30" customHeight="1">
      <c r="A1" s="1274" t="s">
        <v>384</v>
      </c>
      <c r="B1" s="1274"/>
      <c r="C1" s="1274"/>
      <c r="D1" s="1274"/>
      <c r="E1" s="1274"/>
      <c r="F1" s="1274"/>
      <c r="G1" s="1274"/>
      <c r="H1" s="1274"/>
      <c r="I1" s="1274"/>
      <c r="J1" s="1274"/>
      <c r="K1" s="1274"/>
      <c r="L1" s="1274"/>
      <c r="M1" s="1274"/>
    </row>
    <row r="2" spans="1:23" s="476" customFormat="1" ht="20.100000000000001" customHeight="1">
      <c r="A2" s="1218" t="s">
        <v>1326</v>
      </c>
      <c r="B2" s="1218"/>
      <c r="C2" s="1218"/>
      <c r="D2" s="1218"/>
      <c r="E2" s="1218"/>
      <c r="F2" s="1218"/>
      <c r="G2" s="1218"/>
      <c r="H2" s="1218"/>
      <c r="I2" s="1218"/>
      <c r="J2" s="1218"/>
      <c r="K2" s="1218"/>
      <c r="L2" s="1218"/>
      <c r="M2" s="1218"/>
      <c r="N2" s="861"/>
      <c r="O2" s="862"/>
      <c r="P2" s="862"/>
      <c r="Q2" s="862"/>
      <c r="R2" s="862"/>
      <c r="S2" s="862"/>
      <c r="T2" s="862"/>
      <c r="U2" s="862"/>
      <c r="V2" s="862"/>
      <c r="W2" s="862"/>
    </row>
    <row r="3" spans="1:23" s="509" customFormat="1" ht="24.95" customHeight="1">
      <c r="A3" s="1277">
        <f>SubrecipientName</f>
        <v>0</v>
      </c>
      <c r="B3" s="1278"/>
      <c r="C3" s="1278"/>
      <c r="D3" s="1278"/>
      <c r="E3" s="1278"/>
      <c r="F3" s="1278"/>
      <c r="G3" s="1278"/>
      <c r="H3" s="1278"/>
      <c r="I3" s="1278"/>
      <c r="J3" s="1053" t="s">
        <v>34</v>
      </c>
      <c r="K3" s="1275"/>
      <c r="L3" s="1276"/>
      <c r="M3" s="1276"/>
      <c r="N3" s="860"/>
      <c r="O3" s="860"/>
      <c r="P3" s="860"/>
      <c r="Q3" s="860"/>
      <c r="R3" s="860"/>
      <c r="S3" s="860"/>
      <c r="T3" s="860"/>
      <c r="U3" s="860"/>
      <c r="V3" s="860"/>
      <c r="W3" s="860"/>
    </row>
    <row r="4" spans="1:23" ht="24.95" customHeight="1">
      <c r="A4" s="1217">
        <f>FIPSNumber</f>
        <v>0</v>
      </c>
      <c r="B4" s="1217"/>
      <c r="C4" s="1217"/>
      <c r="D4" s="1217"/>
      <c r="E4" s="1217"/>
      <c r="F4" s="1217"/>
      <c r="G4" s="1217"/>
      <c r="H4" s="1217"/>
      <c r="I4" s="1217"/>
      <c r="J4" s="1055" t="s">
        <v>10</v>
      </c>
      <c r="K4" s="1282"/>
      <c r="L4" s="1283"/>
      <c r="M4" s="1283"/>
    </row>
    <row r="5" spans="1:23" ht="24.95" customHeight="1">
      <c r="A5" s="1208">
        <f>SubawardNumber</f>
        <v>0</v>
      </c>
      <c r="B5" s="1208"/>
      <c r="C5" s="1285"/>
      <c r="D5" s="1285"/>
      <c r="E5" s="1285"/>
      <c r="F5" s="1285"/>
      <c r="G5" s="1285"/>
      <c r="H5" s="1285"/>
      <c r="I5" s="1285"/>
      <c r="J5" s="1055" t="s">
        <v>549</v>
      </c>
      <c r="K5" s="1284"/>
      <c r="L5" s="1284"/>
      <c r="M5" s="1284"/>
    </row>
    <row r="6" spans="1:23" s="466" customFormat="1" ht="24.95" customHeight="1">
      <c r="A6" s="1262"/>
      <c r="B6" s="1262"/>
      <c r="C6" s="1262"/>
      <c r="D6" s="1262"/>
      <c r="E6" s="1262"/>
      <c r="F6" s="1262"/>
      <c r="G6" s="1262"/>
      <c r="H6" s="1262"/>
      <c r="I6" s="1279"/>
      <c r="J6" s="360"/>
      <c r="K6" s="1206"/>
      <c r="L6" s="1206"/>
      <c r="M6" s="1206"/>
      <c r="N6" s="860"/>
      <c r="O6" s="860"/>
      <c r="P6" s="860"/>
      <c r="Q6" s="860"/>
      <c r="R6" s="860"/>
      <c r="S6" s="860"/>
      <c r="T6" s="860"/>
      <c r="U6" s="860"/>
      <c r="V6" s="860"/>
      <c r="W6" s="860"/>
    </row>
    <row r="7" spans="1:23" s="466" customFormat="1" ht="24.95" customHeight="1">
      <c r="A7" s="1262"/>
      <c r="B7" s="1262"/>
      <c r="C7" s="1262"/>
      <c r="D7" s="1262"/>
      <c r="E7" s="1262"/>
      <c r="F7" s="1262"/>
      <c r="G7" s="1262"/>
      <c r="H7" s="1262"/>
      <c r="I7" s="1279"/>
      <c r="J7" s="360"/>
      <c r="K7" s="1206"/>
      <c r="L7" s="1206"/>
      <c r="M7" s="1206"/>
      <c r="N7" s="860"/>
      <c r="O7" s="860"/>
      <c r="P7" s="860"/>
      <c r="Q7" s="860"/>
      <c r="R7" s="860"/>
      <c r="S7" s="860"/>
      <c r="T7" s="860"/>
      <c r="U7" s="860"/>
      <c r="V7" s="860"/>
      <c r="W7" s="860"/>
    </row>
    <row r="8" spans="1:23" ht="39.950000000000003" customHeight="1">
      <c r="A8" s="1280"/>
      <c r="B8" s="1280"/>
      <c r="C8" s="1280"/>
      <c r="D8" s="1280"/>
      <c r="E8" s="1280"/>
      <c r="F8" s="1280"/>
      <c r="G8" s="1280"/>
      <c r="H8" s="1280"/>
      <c r="I8" s="1281"/>
      <c r="J8" s="723" t="s">
        <v>641</v>
      </c>
      <c r="K8" s="724" t="s">
        <v>728</v>
      </c>
      <c r="L8" s="482"/>
      <c r="M8" s="481"/>
    </row>
    <row r="9" spans="1:23" ht="50.1" customHeight="1">
      <c r="A9" s="659" t="s">
        <v>1147</v>
      </c>
      <c r="B9" s="660" t="s">
        <v>393</v>
      </c>
      <c r="C9" s="661" t="s">
        <v>639</v>
      </c>
      <c r="D9" s="661" t="s">
        <v>274</v>
      </c>
      <c r="E9" s="661" t="s">
        <v>640</v>
      </c>
      <c r="F9" s="661" t="s">
        <v>696</v>
      </c>
      <c r="G9" s="661" t="s">
        <v>367</v>
      </c>
      <c r="H9" s="659" t="s">
        <v>697</v>
      </c>
      <c r="I9" s="659" t="s">
        <v>714</v>
      </c>
      <c r="J9" s="659" t="s">
        <v>693</v>
      </c>
      <c r="K9" s="659" t="s">
        <v>694</v>
      </c>
      <c r="L9" s="659" t="s">
        <v>695</v>
      </c>
      <c r="M9" s="858" t="s">
        <v>667</v>
      </c>
      <c r="N9" s="865" t="s">
        <v>1302</v>
      </c>
      <c r="O9" s="865" t="s">
        <v>1303</v>
      </c>
      <c r="P9" s="865" t="s">
        <v>1304</v>
      </c>
      <c r="Q9" s="865" t="s">
        <v>1305</v>
      </c>
      <c r="R9" s="865" t="s">
        <v>1306</v>
      </c>
      <c r="S9" s="865" t="s">
        <v>1307</v>
      </c>
      <c r="T9" s="865" t="s">
        <v>1308</v>
      </c>
      <c r="U9" s="865" t="s">
        <v>1309</v>
      </c>
      <c r="V9" s="865" t="s">
        <v>1310</v>
      </c>
      <c r="W9" s="866" t="s">
        <v>1311</v>
      </c>
    </row>
    <row r="10" spans="1:23" s="470" customFormat="1" ht="20.25">
      <c r="A10" s="511">
        <v>0</v>
      </c>
      <c r="B10" s="510"/>
      <c r="C10" s="510">
        <v>0</v>
      </c>
      <c r="D10" s="510">
        <v>0</v>
      </c>
      <c r="E10" s="510">
        <v>0</v>
      </c>
      <c r="F10" s="512"/>
      <c r="G10" s="512"/>
      <c r="H10" s="936">
        <f>SUM(RangeCost)</f>
        <v>0</v>
      </c>
      <c r="I10" s="936">
        <f>SUM(RangePrevious)</f>
        <v>0</v>
      </c>
      <c r="J10" s="936">
        <f>SUM(RangeThisRequest)</f>
        <v>0</v>
      </c>
      <c r="K10" s="716"/>
      <c r="L10" s="936">
        <f>SUM(RangeApproved)</f>
        <v>0</v>
      </c>
      <c r="M10" s="937">
        <f>SUM(RangeBalance)</f>
        <v>0</v>
      </c>
      <c r="N10" s="863"/>
      <c r="O10" s="863"/>
      <c r="P10" s="863"/>
      <c r="Q10" s="863"/>
      <c r="R10" s="863"/>
      <c r="S10" s="863"/>
      <c r="T10" s="863"/>
      <c r="U10" s="863"/>
      <c r="V10" s="863"/>
      <c r="W10" s="864"/>
    </row>
    <row r="11" spans="1:23" s="470" customFormat="1" ht="0.2" customHeight="1">
      <c r="A11" s="584">
        <v>0</v>
      </c>
      <c r="B11" s="585">
        <v>0</v>
      </c>
      <c r="C11" s="585">
        <v>0</v>
      </c>
      <c r="D11" s="585">
        <v>0</v>
      </c>
      <c r="E11" s="585">
        <v>0</v>
      </c>
      <c r="F11" s="586">
        <v>0</v>
      </c>
      <c r="G11" s="586">
        <v>0</v>
      </c>
      <c r="H11" s="587">
        <v>0</v>
      </c>
      <c r="I11" s="587">
        <v>0</v>
      </c>
      <c r="J11" s="587">
        <v>0</v>
      </c>
      <c r="K11" s="588">
        <v>0</v>
      </c>
      <c r="L11" s="588">
        <v>0</v>
      </c>
      <c r="M11" s="853">
        <v>0</v>
      </c>
      <c r="N11" s="844">
        <v>0</v>
      </c>
      <c r="O11" s="844">
        <v>0</v>
      </c>
      <c r="P11" s="844">
        <v>0</v>
      </c>
      <c r="Q11" s="844">
        <v>0</v>
      </c>
      <c r="R11" s="844">
        <v>0</v>
      </c>
      <c r="S11" s="844">
        <v>0</v>
      </c>
      <c r="T11" s="844">
        <v>0</v>
      </c>
      <c r="U11" s="844">
        <v>0</v>
      </c>
      <c r="V11" s="844">
        <v>0</v>
      </c>
      <c r="W11" s="844">
        <v>0</v>
      </c>
    </row>
    <row r="12" spans="1:23" s="470" customFormat="1" ht="19.5">
      <c r="A12" s="762"/>
      <c r="B12" s="715"/>
      <c r="C12" s="715"/>
      <c r="D12" s="715"/>
      <c r="E12" s="796" t="str">
        <f t="shared" ref="E12:E42" si="0">IF(ISBLANK(A12),"", "Grant Admin")</f>
        <v/>
      </c>
      <c r="F12" s="789"/>
      <c r="G12" s="789"/>
      <c r="H12" s="923"/>
      <c r="I12" s="973"/>
      <c r="J12" s="923"/>
      <c r="K12" s="790"/>
      <c r="L12" s="973">
        <f t="shared" ref="L12:L30" si="1">J12+I12</f>
        <v>0</v>
      </c>
      <c r="M12" s="973">
        <f t="shared" ref="M12:M30" si="2">H12-L12</f>
        <v>0</v>
      </c>
      <c r="N12" s="844"/>
      <c r="O12" s="844"/>
      <c r="P12" s="844"/>
      <c r="Q12" s="844"/>
      <c r="R12" s="844"/>
      <c r="S12" s="844"/>
      <c r="T12" s="844"/>
      <c r="U12" s="844"/>
      <c r="V12" s="844"/>
      <c r="W12" s="844"/>
    </row>
    <row r="13" spans="1:23" s="470" customFormat="1" ht="19.5">
      <c r="A13" s="762"/>
      <c r="B13" s="715"/>
      <c r="C13" s="715"/>
      <c r="D13" s="715"/>
      <c r="E13" s="796" t="str">
        <f t="shared" ref="E13" si="3">IF(ISBLANK(A13),"", "Grant Admin")</f>
        <v/>
      </c>
      <c r="F13" s="789"/>
      <c r="G13" s="789"/>
      <c r="H13" s="923"/>
      <c r="I13" s="973"/>
      <c r="J13" s="923"/>
      <c r="K13" s="790"/>
      <c r="L13" s="973">
        <f t="shared" si="1"/>
        <v>0</v>
      </c>
      <c r="M13" s="973">
        <f t="shared" si="2"/>
        <v>0</v>
      </c>
      <c r="N13" s="844"/>
      <c r="O13" s="844"/>
      <c r="P13" s="844"/>
      <c r="Q13" s="844"/>
      <c r="R13" s="844"/>
      <c r="S13" s="844"/>
      <c r="T13" s="844"/>
      <c r="U13" s="844"/>
      <c r="V13" s="844"/>
      <c r="W13" s="844"/>
    </row>
    <row r="14" spans="1:23" s="470" customFormat="1" ht="19.5">
      <c r="A14" s="762"/>
      <c r="B14" s="715"/>
      <c r="C14" s="715"/>
      <c r="D14" s="715"/>
      <c r="E14" s="796" t="str">
        <f t="shared" si="0"/>
        <v/>
      </c>
      <c r="F14" s="789"/>
      <c r="G14" s="789"/>
      <c r="H14" s="923"/>
      <c r="I14" s="973"/>
      <c r="J14" s="923"/>
      <c r="K14" s="790"/>
      <c r="L14" s="973">
        <f t="shared" si="1"/>
        <v>0</v>
      </c>
      <c r="M14" s="973">
        <f t="shared" si="2"/>
        <v>0</v>
      </c>
      <c r="N14" s="844"/>
      <c r="O14" s="844"/>
      <c r="P14" s="844"/>
      <c r="Q14" s="844"/>
      <c r="R14" s="844"/>
      <c r="S14" s="844"/>
      <c r="T14" s="844"/>
      <c r="U14" s="844"/>
      <c r="V14" s="844"/>
      <c r="W14" s="844"/>
    </row>
    <row r="15" spans="1:23" s="470" customFormat="1" ht="19.5">
      <c r="A15" s="762"/>
      <c r="B15" s="715"/>
      <c r="C15" s="715"/>
      <c r="D15" s="715"/>
      <c r="E15" s="796" t="str">
        <f t="shared" si="0"/>
        <v/>
      </c>
      <c r="F15" s="789"/>
      <c r="G15" s="789"/>
      <c r="H15" s="923"/>
      <c r="I15" s="973"/>
      <c r="J15" s="923"/>
      <c r="K15" s="790"/>
      <c r="L15" s="973">
        <f t="shared" si="1"/>
        <v>0</v>
      </c>
      <c r="M15" s="973">
        <f t="shared" si="2"/>
        <v>0</v>
      </c>
      <c r="N15" s="844"/>
      <c r="O15" s="844"/>
      <c r="P15" s="844"/>
      <c r="Q15" s="844"/>
      <c r="R15" s="844"/>
      <c r="S15" s="844"/>
      <c r="T15" s="844"/>
      <c r="U15" s="844"/>
      <c r="V15" s="844"/>
      <c r="W15" s="844"/>
    </row>
    <row r="16" spans="1:23" s="470" customFormat="1" ht="19.5">
      <c r="A16" s="762"/>
      <c r="B16" s="715"/>
      <c r="C16" s="715"/>
      <c r="D16" s="715"/>
      <c r="E16" s="796" t="str">
        <f t="shared" si="0"/>
        <v/>
      </c>
      <c r="F16" s="789"/>
      <c r="G16" s="789"/>
      <c r="H16" s="923"/>
      <c r="I16" s="973"/>
      <c r="J16" s="923"/>
      <c r="K16" s="790"/>
      <c r="L16" s="973">
        <f t="shared" si="1"/>
        <v>0</v>
      </c>
      <c r="M16" s="973">
        <f t="shared" si="2"/>
        <v>0</v>
      </c>
      <c r="N16" s="844"/>
      <c r="O16" s="844"/>
      <c r="P16" s="844"/>
      <c r="Q16" s="844"/>
      <c r="R16" s="844"/>
      <c r="S16" s="844"/>
      <c r="T16" s="844"/>
      <c r="U16" s="844"/>
      <c r="V16" s="844"/>
      <c r="W16" s="844"/>
    </row>
    <row r="17" spans="1:23" s="470" customFormat="1" ht="19.5">
      <c r="A17" s="762"/>
      <c r="B17" s="715"/>
      <c r="C17" s="715"/>
      <c r="D17" s="715"/>
      <c r="E17" s="796" t="str">
        <f t="shared" si="0"/>
        <v/>
      </c>
      <c r="F17" s="789"/>
      <c r="G17" s="789"/>
      <c r="H17" s="923"/>
      <c r="I17" s="973"/>
      <c r="J17" s="923"/>
      <c r="K17" s="790"/>
      <c r="L17" s="973">
        <f t="shared" si="1"/>
        <v>0</v>
      </c>
      <c r="M17" s="973">
        <f t="shared" si="2"/>
        <v>0</v>
      </c>
      <c r="N17" s="844"/>
      <c r="O17" s="844"/>
      <c r="P17" s="844"/>
      <c r="Q17" s="844"/>
      <c r="R17" s="844"/>
      <c r="S17" s="844"/>
      <c r="T17" s="844"/>
      <c r="U17" s="844"/>
      <c r="V17" s="844"/>
      <c r="W17" s="844"/>
    </row>
    <row r="18" spans="1:23" s="470" customFormat="1" ht="19.5">
      <c r="A18" s="762"/>
      <c r="B18" s="715"/>
      <c r="C18" s="715"/>
      <c r="D18" s="715"/>
      <c r="E18" s="796" t="str">
        <f t="shared" si="0"/>
        <v/>
      </c>
      <c r="F18" s="789"/>
      <c r="G18" s="789"/>
      <c r="H18" s="923"/>
      <c r="I18" s="973"/>
      <c r="J18" s="923"/>
      <c r="K18" s="790"/>
      <c r="L18" s="973">
        <f t="shared" si="1"/>
        <v>0</v>
      </c>
      <c r="M18" s="973">
        <f t="shared" si="2"/>
        <v>0</v>
      </c>
      <c r="N18" s="844"/>
      <c r="O18" s="844"/>
      <c r="P18" s="844"/>
      <c r="Q18" s="844"/>
      <c r="R18" s="844"/>
      <c r="S18" s="844"/>
      <c r="T18" s="844"/>
      <c r="U18" s="844"/>
      <c r="V18" s="844"/>
      <c r="W18" s="844"/>
    </row>
    <row r="19" spans="1:23" s="470" customFormat="1" ht="19.5">
      <c r="A19" s="762"/>
      <c r="B19" s="715"/>
      <c r="C19" s="715"/>
      <c r="D19" s="715"/>
      <c r="E19" s="796" t="str">
        <f t="shared" si="0"/>
        <v/>
      </c>
      <c r="F19" s="789"/>
      <c r="G19" s="789"/>
      <c r="H19" s="923"/>
      <c r="I19" s="973"/>
      <c r="J19" s="923"/>
      <c r="K19" s="790"/>
      <c r="L19" s="973">
        <f t="shared" si="1"/>
        <v>0</v>
      </c>
      <c r="M19" s="973">
        <f t="shared" si="2"/>
        <v>0</v>
      </c>
      <c r="N19" s="844"/>
      <c r="O19" s="844"/>
      <c r="P19" s="844"/>
      <c r="Q19" s="844"/>
      <c r="R19" s="844"/>
      <c r="S19" s="844"/>
      <c r="T19" s="844"/>
      <c r="U19" s="844"/>
      <c r="V19" s="844"/>
      <c r="W19" s="844"/>
    </row>
    <row r="20" spans="1:23" s="470" customFormat="1" ht="19.5">
      <c r="A20" s="762"/>
      <c r="B20" s="715"/>
      <c r="C20" s="715"/>
      <c r="D20" s="715"/>
      <c r="E20" s="796" t="str">
        <f t="shared" si="0"/>
        <v/>
      </c>
      <c r="F20" s="789"/>
      <c r="G20" s="789"/>
      <c r="H20" s="923"/>
      <c r="I20" s="973"/>
      <c r="J20" s="923"/>
      <c r="K20" s="790"/>
      <c r="L20" s="973">
        <f t="shared" si="1"/>
        <v>0</v>
      </c>
      <c r="M20" s="973">
        <f t="shared" si="2"/>
        <v>0</v>
      </c>
      <c r="N20" s="844"/>
      <c r="O20" s="844"/>
      <c r="P20" s="844"/>
      <c r="Q20" s="844"/>
      <c r="R20" s="844"/>
      <c r="S20" s="844"/>
      <c r="T20" s="844"/>
      <c r="U20" s="844"/>
      <c r="V20" s="844"/>
      <c r="W20" s="844"/>
    </row>
    <row r="21" spans="1:23" s="470" customFormat="1" ht="19.5">
      <c r="A21" s="762"/>
      <c r="B21" s="715"/>
      <c r="C21" s="715"/>
      <c r="D21" s="715"/>
      <c r="E21" s="796" t="str">
        <f t="shared" si="0"/>
        <v/>
      </c>
      <c r="F21" s="789"/>
      <c r="G21" s="789"/>
      <c r="H21" s="923"/>
      <c r="I21" s="973"/>
      <c r="J21" s="923"/>
      <c r="K21" s="790"/>
      <c r="L21" s="973">
        <f t="shared" si="1"/>
        <v>0</v>
      </c>
      <c r="M21" s="973">
        <f t="shared" si="2"/>
        <v>0</v>
      </c>
      <c r="N21" s="844"/>
      <c r="O21" s="844"/>
      <c r="P21" s="844"/>
      <c r="Q21" s="844"/>
      <c r="R21" s="844"/>
      <c r="S21" s="844"/>
      <c r="T21" s="844"/>
      <c r="U21" s="844"/>
      <c r="V21" s="844"/>
      <c r="W21" s="844"/>
    </row>
    <row r="22" spans="1:23" s="470" customFormat="1" ht="19.5">
      <c r="A22" s="762"/>
      <c r="B22" s="715"/>
      <c r="C22" s="715"/>
      <c r="D22" s="715"/>
      <c r="E22" s="796" t="str">
        <f t="shared" si="0"/>
        <v/>
      </c>
      <c r="F22" s="789"/>
      <c r="G22" s="789"/>
      <c r="H22" s="923"/>
      <c r="I22" s="973"/>
      <c r="J22" s="923"/>
      <c r="K22" s="790"/>
      <c r="L22" s="973">
        <f t="shared" si="1"/>
        <v>0</v>
      </c>
      <c r="M22" s="973">
        <f t="shared" si="2"/>
        <v>0</v>
      </c>
      <c r="N22" s="844"/>
      <c r="O22" s="844"/>
      <c r="P22" s="844"/>
      <c r="Q22" s="844"/>
      <c r="R22" s="844"/>
      <c r="S22" s="844"/>
      <c r="T22" s="844"/>
      <c r="U22" s="844"/>
      <c r="V22" s="844"/>
      <c r="W22" s="844"/>
    </row>
    <row r="23" spans="1:23" s="470" customFormat="1" ht="19.5">
      <c r="A23" s="762"/>
      <c r="B23" s="715"/>
      <c r="C23" s="715"/>
      <c r="D23" s="715"/>
      <c r="E23" s="796" t="str">
        <f t="shared" si="0"/>
        <v/>
      </c>
      <c r="F23" s="789"/>
      <c r="G23" s="789"/>
      <c r="H23" s="923"/>
      <c r="I23" s="973"/>
      <c r="J23" s="923"/>
      <c r="K23" s="790"/>
      <c r="L23" s="973">
        <f t="shared" si="1"/>
        <v>0</v>
      </c>
      <c r="M23" s="973">
        <f t="shared" si="2"/>
        <v>0</v>
      </c>
      <c r="N23" s="844"/>
      <c r="O23" s="844"/>
      <c r="P23" s="844"/>
      <c r="Q23" s="844"/>
      <c r="R23" s="844"/>
      <c r="S23" s="844"/>
      <c r="T23" s="844"/>
      <c r="U23" s="844"/>
      <c r="V23" s="844"/>
      <c r="W23" s="844"/>
    </row>
    <row r="24" spans="1:23" s="470" customFormat="1" ht="19.5">
      <c r="A24" s="762"/>
      <c r="B24" s="715"/>
      <c r="C24" s="715"/>
      <c r="D24" s="715"/>
      <c r="E24" s="796" t="str">
        <f t="shared" si="0"/>
        <v/>
      </c>
      <c r="F24" s="789"/>
      <c r="G24" s="789"/>
      <c r="H24" s="923"/>
      <c r="I24" s="973"/>
      <c r="J24" s="923"/>
      <c r="K24" s="790"/>
      <c r="L24" s="973">
        <f t="shared" si="1"/>
        <v>0</v>
      </c>
      <c r="M24" s="973">
        <f t="shared" si="2"/>
        <v>0</v>
      </c>
      <c r="N24" s="844"/>
      <c r="O24" s="844"/>
      <c r="P24" s="844"/>
      <c r="Q24" s="844"/>
      <c r="R24" s="844"/>
      <c r="S24" s="844"/>
      <c r="T24" s="844"/>
      <c r="U24" s="844"/>
      <c r="V24" s="844"/>
      <c r="W24" s="844"/>
    </row>
    <row r="25" spans="1:23" s="470" customFormat="1" ht="19.5">
      <c r="A25" s="762"/>
      <c r="B25" s="715"/>
      <c r="C25" s="715"/>
      <c r="D25" s="715"/>
      <c r="E25" s="796" t="str">
        <f t="shared" si="0"/>
        <v/>
      </c>
      <c r="F25" s="789"/>
      <c r="G25" s="789"/>
      <c r="H25" s="923"/>
      <c r="I25" s="973"/>
      <c r="J25" s="923"/>
      <c r="K25" s="790"/>
      <c r="L25" s="973">
        <f t="shared" si="1"/>
        <v>0</v>
      </c>
      <c r="M25" s="973">
        <f t="shared" si="2"/>
        <v>0</v>
      </c>
      <c r="N25" s="844"/>
      <c r="O25" s="844"/>
      <c r="P25" s="844"/>
      <c r="Q25" s="844"/>
      <c r="R25" s="844"/>
      <c r="S25" s="844"/>
      <c r="T25" s="844"/>
      <c r="U25" s="844"/>
      <c r="V25" s="844"/>
      <c r="W25" s="844"/>
    </row>
    <row r="26" spans="1:23" s="470" customFormat="1" ht="19.5">
      <c r="A26" s="762"/>
      <c r="B26" s="715"/>
      <c r="C26" s="715"/>
      <c r="D26" s="715"/>
      <c r="E26" s="796" t="str">
        <f t="shared" si="0"/>
        <v/>
      </c>
      <c r="F26" s="789"/>
      <c r="G26" s="789"/>
      <c r="H26" s="923"/>
      <c r="I26" s="973"/>
      <c r="J26" s="923"/>
      <c r="K26" s="790"/>
      <c r="L26" s="973">
        <f t="shared" si="1"/>
        <v>0</v>
      </c>
      <c r="M26" s="973">
        <f t="shared" si="2"/>
        <v>0</v>
      </c>
      <c r="N26" s="844"/>
      <c r="O26" s="844"/>
      <c r="P26" s="844"/>
      <c r="Q26" s="844"/>
      <c r="R26" s="844"/>
      <c r="S26" s="844"/>
      <c r="T26" s="844"/>
      <c r="U26" s="844"/>
      <c r="V26" s="844"/>
      <c r="W26" s="844"/>
    </row>
    <row r="27" spans="1:23" s="470" customFormat="1" ht="19.5">
      <c r="A27" s="762"/>
      <c r="B27" s="715"/>
      <c r="C27" s="715"/>
      <c r="D27" s="715"/>
      <c r="E27" s="796" t="str">
        <f t="shared" si="0"/>
        <v/>
      </c>
      <c r="F27" s="789"/>
      <c r="G27" s="789"/>
      <c r="H27" s="923"/>
      <c r="I27" s="973"/>
      <c r="J27" s="923"/>
      <c r="K27" s="790"/>
      <c r="L27" s="973">
        <f t="shared" si="1"/>
        <v>0</v>
      </c>
      <c r="M27" s="973">
        <f t="shared" si="2"/>
        <v>0</v>
      </c>
      <c r="N27" s="844"/>
      <c r="O27" s="844"/>
      <c r="P27" s="844"/>
      <c r="Q27" s="844"/>
      <c r="R27" s="844"/>
      <c r="S27" s="844"/>
      <c r="T27" s="844"/>
      <c r="U27" s="844"/>
      <c r="V27" s="844"/>
      <c r="W27" s="844"/>
    </row>
    <row r="28" spans="1:23" s="470" customFormat="1" ht="19.5">
      <c r="A28" s="762"/>
      <c r="B28" s="715"/>
      <c r="C28" s="715"/>
      <c r="D28" s="715"/>
      <c r="E28" s="796" t="str">
        <f t="shared" si="0"/>
        <v/>
      </c>
      <c r="F28" s="789"/>
      <c r="G28" s="789"/>
      <c r="H28" s="923"/>
      <c r="I28" s="973"/>
      <c r="J28" s="923"/>
      <c r="K28" s="790"/>
      <c r="L28" s="973">
        <f t="shared" si="1"/>
        <v>0</v>
      </c>
      <c r="M28" s="973">
        <f t="shared" si="2"/>
        <v>0</v>
      </c>
      <c r="N28" s="844"/>
      <c r="O28" s="844"/>
      <c r="P28" s="844"/>
      <c r="Q28" s="844"/>
      <c r="R28" s="844"/>
      <c r="S28" s="844"/>
      <c r="T28" s="844"/>
      <c r="U28" s="844"/>
      <c r="V28" s="844"/>
      <c r="W28" s="844"/>
    </row>
    <row r="29" spans="1:23" s="470" customFormat="1" ht="19.5">
      <c r="A29" s="762"/>
      <c r="B29" s="715"/>
      <c r="C29" s="715"/>
      <c r="D29" s="715"/>
      <c r="E29" s="796" t="str">
        <f t="shared" si="0"/>
        <v/>
      </c>
      <c r="F29" s="789"/>
      <c r="G29" s="789"/>
      <c r="H29" s="923"/>
      <c r="I29" s="973"/>
      <c r="J29" s="923"/>
      <c r="K29" s="790"/>
      <c r="L29" s="973">
        <f t="shared" si="1"/>
        <v>0</v>
      </c>
      <c r="M29" s="973">
        <f t="shared" si="2"/>
        <v>0</v>
      </c>
      <c r="N29" s="844"/>
      <c r="O29" s="844"/>
      <c r="P29" s="844"/>
      <c r="Q29" s="844"/>
      <c r="R29" s="844"/>
      <c r="S29" s="844"/>
      <c r="T29" s="844"/>
      <c r="U29" s="844"/>
      <c r="V29" s="844"/>
      <c r="W29" s="844"/>
    </row>
    <row r="30" spans="1:23" s="470" customFormat="1" ht="19.5">
      <c r="A30" s="762"/>
      <c r="B30" s="715"/>
      <c r="C30" s="715"/>
      <c r="D30" s="715"/>
      <c r="E30" s="796" t="str">
        <f t="shared" si="0"/>
        <v/>
      </c>
      <c r="F30" s="789"/>
      <c r="G30" s="789"/>
      <c r="H30" s="923"/>
      <c r="I30" s="973"/>
      <c r="J30" s="923"/>
      <c r="K30" s="790"/>
      <c r="L30" s="973">
        <f t="shared" si="1"/>
        <v>0</v>
      </c>
      <c r="M30" s="973">
        <f t="shared" si="2"/>
        <v>0</v>
      </c>
      <c r="N30" s="844"/>
      <c r="O30" s="844"/>
      <c r="P30" s="844"/>
      <c r="Q30" s="844"/>
      <c r="R30" s="844"/>
      <c r="S30" s="844"/>
      <c r="T30" s="844"/>
      <c r="U30" s="844"/>
      <c r="V30" s="844"/>
      <c r="W30" s="844"/>
    </row>
    <row r="31" spans="1:23" s="470" customFormat="1" ht="19.5">
      <c r="A31" s="762"/>
      <c r="B31" s="715"/>
      <c r="C31" s="715"/>
      <c r="D31" s="715"/>
      <c r="E31" s="796" t="str">
        <f t="shared" si="0"/>
        <v/>
      </c>
      <c r="F31" s="789"/>
      <c r="G31" s="789"/>
      <c r="H31" s="923"/>
      <c r="I31" s="973"/>
      <c r="J31" s="923"/>
      <c r="K31" s="790"/>
      <c r="L31" s="973">
        <f t="shared" ref="L31:L42" si="4">J31+I31</f>
        <v>0</v>
      </c>
      <c r="M31" s="973">
        <f t="shared" ref="M31:M42" si="5">H31-L31</f>
        <v>0</v>
      </c>
      <c r="N31" s="844"/>
      <c r="O31" s="844"/>
      <c r="P31" s="844"/>
      <c r="Q31" s="844"/>
      <c r="R31" s="844"/>
      <c r="S31" s="844"/>
      <c r="T31" s="844"/>
      <c r="U31" s="844"/>
      <c r="V31" s="844"/>
      <c r="W31" s="844"/>
    </row>
    <row r="32" spans="1:23" s="470" customFormat="1" ht="19.5">
      <c r="A32" s="762"/>
      <c r="B32" s="715"/>
      <c r="C32" s="715"/>
      <c r="D32" s="715"/>
      <c r="E32" s="796" t="str">
        <f t="shared" si="0"/>
        <v/>
      </c>
      <c r="F32" s="789"/>
      <c r="G32" s="789"/>
      <c r="H32" s="923"/>
      <c r="I32" s="973"/>
      <c r="J32" s="923"/>
      <c r="K32" s="790"/>
      <c r="L32" s="973">
        <f t="shared" si="4"/>
        <v>0</v>
      </c>
      <c r="M32" s="973">
        <f t="shared" si="5"/>
        <v>0</v>
      </c>
      <c r="N32" s="844"/>
      <c r="O32" s="844"/>
      <c r="P32" s="844"/>
      <c r="Q32" s="844"/>
      <c r="R32" s="844"/>
      <c r="S32" s="844"/>
      <c r="T32" s="844"/>
      <c r="U32" s="844"/>
      <c r="V32" s="844"/>
      <c r="W32" s="844"/>
    </row>
    <row r="33" spans="1:23" s="470" customFormat="1" ht="19.5">
      <c r="A33" s="762"/>
      <c r="B33" s="715"/>
      <c r="C33" s="715"/>
      <c r="D33" s="715"/>
      <c r="E33" s="796" t="str">
        <f t="shared" si="0"/>
        <v/>
      </c>
      <c r="F33" s="789"/>
      <c r="G33" s="789"/>
      <c r="H33" s="923"/>
      <c r="I33" s="973"/>
      <c r="J33" s="923"/>
      <c r="K33" s="790"/>
      <c r="L33" s="973">
        <f t="shared" si="4"/>
        <v>0</v>
      </c>
      <c r="M33" s="973">
        <f t="shared" si="5"/>
        <v>0</v>
      </c>
      <c r="N33" s="844"/>
      <c r="O33" s="844"/>
      <c r="P33" s="844"/>
      <c r="Q33" s="844"/>
      <c r="R33" s="844"/>
      <c r="S33" s="844"/>
      <c r="T33" s="844"/>
      <c r="U33" s="844"/>
      <c r="V33" s="844"/>
      <c r="W33" s="844"/>
    </row>
    <row r="34" spans="1:23" s="470" customFormat="1" ht="19.5">
      <c r="A34" s="762"/>
      <c r="B34" s="715"/>
      <c r="C34" s="715"/>
      <c r="D34" s="715"/>
      <c r="E34" s="796" t="str">
        <f t="shared" si="0"/>
        <v/>
      </c>
      <c r="F34" s="789"/>
      <c r="G34" s="789"/>
      <c r="H34" s="923"/>
      <c r="I34" s="973"/>
      <c r="J34" s="923"/>
      <c r="K34" s="790"/>
      <c r="L34" s="973">
        <f t="shared" si="4"/>
        <v>0</v>
      </c>
      <c r="M34" s="973">
        <f t="shared" si="5"/>
        <v>0</v>
      </c>
      <c r="N34" s="844"/>
      <c r="O34" s="844"/>
      <c r="P34" s="844"/>
      <c r="Q34" s="844"/>
      <c r="R34" s="844"/>
      <c r="S34" s="844"/>
      <c r="T34" s="844"/>
      <c r="U34" s="844"/>
      <c r="V34" s="844"/>
      <c r="W34" s="844"/>
    </row>
    <row r="35" spans="1:23" s="470" customFormat="1" ht="19.5">
      <c r="A35" s="762"/>
      <c r="B35" s="715"/>
      <c r="C35" s="715"/>
      <c r="D35" s="715"/>
      <c r="E35" s="796" t="str">
        <f t="shared" si="0"/>
        <v/>
      </c>
      <c r="F35" s="789"/>
      <c r="G35" s="789"/>
      <c r="H35" s="923"/>
      <c r="I35" s="973"/>
      <c r="J35" s="923"/>
      <c r="K35" s="790"/>
      <c r="L35" s="973">
        <f t="shared" si="4"/>
        <v>0</v>
      </c>
      <c r="M35" s="973">
        <f t="shared" si="5"/>
        <v>0</v>
      </c>
      <c r="N35" s="844"/>
      <c r="O35" s="844"/>
      <c r="P35" s="844"/>
      <c r="Q35" s="844"/>
      <c r="R35" s="844"/>
      <c r="S35" s="844"/>
      <c r="T35" s="844"/>
      <c r="U35" s="844"/>
      <c r="V35" s="844"/>
      <c r="W35" s="844"/>
    </row>
    <row r="36" spans="1:23" s="470" customFormat="1" ht="19.5">
      <c r="A36" s="762"/>
      <c r="B36" s="715"/>
      <c r="C36" s="715"/>
      <c r="D36" s="715"/>
      <c r="E36" s="796" t="str">
        <f t="shared" si="0"/>
        <v/>
      </c>
      <c r="F36" s="789"/>
      <c r="G36" s="789"/>
      <c r="H36" s="923"/>
      <c r="I36" s="973"/>
      <c r="J36" s="923"/>
      <c r="K36" s="790"/>
      <c r="L36" s="973">
        <f t="shared" si="4"/>
        <v>0</v>
      </c>
      <c r="M36" s="973">
        <f t="shared" si="5"/>
        <v>0</v>
      </c>
      <c r="N36" s="844"/>
      <c r="O36" s="844"/>
      <c r="P36" s="844"/>
      <c r="Q36" s="844"/>
      <c r="R36" s="844"/>
      <c r="S36" s="844"/>
      <c r="T36" s="844"/>
      <c r="U36" s="844"/>
      <c r="V36" s="844"/>
      <c r="W36" s="844"/>
    </row>
    <row r="37" spans="1:23" s="470" customFormat="1" ht="19.5">
      <c r="A37" s="762"/>
      <c r="B37" s="715"/>
      <c r="C37" s="715"/>
      <c r="D37" s="715"/>
      <c r="E37" s="796" t="str">
        <f t="shared" si="0"/>
        <v/>
      </c>
      <c r="F37" s="789"/>
      <c r="G37" s="789"/>
      <c r="H37" s="923"/>
      <c r="I37" s="973"/>
      <c r="J37" s="923"/>
      <c r="K37" s="790"/>
      <c r="L37" s="973">
        <f t="shared" si="4"/>
        <v>0</v>
      </c>
      <c r="M37" s="973">
        <f t="shared" si="5"/>
        <v>0</v>
      </c>
      <c r="N37" s="844"/>
      <c r="O37" s="844"/>
      <c r="P37" s="844"/>
      <c r="Q37" s="844"/>
      <c r="R37" s="844"/>
      <c r="S37" s="844"/>
      <c r="T37" s="844"/>
      <c r="U37" s="844"/>
      <c r="V37" s="844"/>
      <c r="W37" s="844"/>
    </row>
    <row r="38" spans="1:23" s="470" customFormat="1" ht="19.5">
      <c r="A38" s="762"/>
      <c r="B38" s="715"/>
      <c r="C38" s="715"/>
      <c r="D38" s="715"/>
      <c r="E38" s="796" t="str">
        <f t="shared" si="0"/>
        <v/>
      </c>
      <c r="F38" s="789"/>
      <c r="G38" s="789"/>
      <c r="H38" s="923"/>
      <c r="I38" s="973"/>
      <c r="J38" s="923"/>
      <c r="K38" s="790"/>
      <c r="L38" s="973">
        <f t="shared" si="4"/>
        <v>0</v>
      </c>
      <c r="M38" s="973">
        <f t="shared" si="5"/>
        <v>0</v>
      </c>
      <c r="N38" s="844"/>
      <c r="O38" s="844"/>
      <c r="P38" s="844"/>
      <c r="Q38" s="844"/>
      <c r="R38" s="844"/>
      <c r="S38" s="844"/>
      <c r="T38" s="844"/>
      <c r="U38" s="844"/>
      <c r="V38" s="844"/>
      <c r="W38" s="844"/>
    </row>
    <row r="39" spans="1:23" s="470" customFormat="1" ht="19.5">
      <c r="A39" s="762"/>
      <c r="B39" s="715"/>
      <c r="C39" s="715"/>
      <c r="D39" s="715"/>
      <c r="E39" s="796" t="str">
        <f t="shared" si="0"/>
        <v/>
      </c>
      <c r="F39" s="789"/>
      <c r="G39" s="789"/>
      <c r="H39" s="923"/>
      <c r="I39" s="973"/>
      <c r="J39" s="923"/>
      <c r="K39" s="790"/>
      <c r="L39" s="973">
        <f t="shared" si="4"/>
        <v>0</v>
      </c>
      <c r="M39" s="973">
        <f t="shared" si="5"/>
        <v>0</v>
      </c>
      <c r="N39" s="844"/>
      <c r="O39" s="844"/>
      <c r="P39" s="844"/>
      <c r="Q39" s="844"/>
      <c r="R39" s="844"/>
      <c r="S39" s="844"/>
      <c r="T39" s="844"/>
      <c r="U39" s="844"/>
      <c r="V39" s="844"/>
      <c r="W39" s="844"/>
    </row>
    <row r="40" spans="1:23" s="470" customFormat="1" ht="19.5">
      <c r="A40" s="762"/>
      <c r="B40" s="715"/>
      <c r="C40" s="715"/>
      <c r="D40" s="715"/>
      <c r="E40" s="796" t="str">
        <f t="shared" si="0"/>
        <v/>
      </c>
      <c r="F40" s="789"/>
      <c r="G40" s="789"/>
      <c r="H40" s="923"/>
      <c r="I40" s="973"/>
      <c r="J40" s="923"/>
      <c r="K40" s="790"/>
      <c r="L40" s="973">
        <f t="shared" si="4"/>
        <v>0</v>
      </c>
      <c r="M40" s="973">
        <f t="shared" si="5"/>
        <v>0</v>
      </c>
      <c r="N40" s="844"/>
      <c r="O40" s="844"/>
      <c r="P40" s="844"/>
      <c r="Q40" s="844"/>
      <c r="R40" s="844"/>
      <c r="S40" s="844"/>
      <c r="T40" s="844"/>
      <c r="U40" s="844"/>
      <c r="V40" s="844"/>
      <c r="W40" s="844"/>
    </row>
    <row r="41" spans="1:23" s="470" customFormat="1" ht="19.5">
      <c r="A41" s="762"/>
      <c r="B41" s="715"/>
      <c r="C41" s="715"/>
      <c r="D41" s="715"/>
      <c r="E41" s="796" t="str">
        <f t="shared" si="0"/>
        <v/>
      </c>
      <c r="F41" s="789"/>
      <c r="G41" s="789"/>
      <c r="H41" s="923"/>
      <c r="I41" s="973"/>
      <c r="J41" s="923"/>
      <c r="K41" s="790"/>
      <c r="L41" s="973">
        <f t="shared" si="4"/>
        <v>0</v>
      </c>
      <c r="M41" s="973">
        <f t="shared" si="5"/>
        <v>0</v>
      </c>
      <c r="N41" s="844"/>
      <c r="O41" s="844"/>
      <c r="P41" s="844"/>
      <c r="Q41" s="844"/>
      <c r="R41" s="844"/>
      <c r="S41" s="844"/>
      <c r="T41" s="844"/>
      <c r="U41" s="844"/>
      <c r="V41" s="844"/>
      <c r="W41" s="844"/>
    </row>
    <row r="42" spans="1:23" s="470" customFormat="1" ht="19.5">
      <c r="A42" s="762"/>
      <c r="B42" s="715"/>
      <c r="C42" s="715"/>
      <c r="D42" s="715"/>
      <c r="E42" s="796" t="str">
        <f t="shared" si="0"/>
        <v/>
      </c>
      <c r="F42" s="789"/>
      <c r="G42" s="789"/>
      <c r="H42" s="923"/>
      <c r="I42" s="973"/>
      <c r="J42" s="923"/>
      <c r="K42" s="790"/>
      <c r="L42" s="973">
        <f t="shared" si="4"/>
        <v>0</v>
      </c>
      <c r="M42" s="973">
        <f t="shared" si="5"/>
        <v>0</v>
      </c>
      <c r="N42" s="844"/>
      <c r="O42" s="844"/>
      <c r="P42" s="844"/>
      <c r="Q42" s="844"/>
      <c r="R42" s="844"/>
      <c r="S42" s="844"/>
      <c r="T42" s="844"/>
      <c r="U42" s="844"/>
      <c r="V42" s="844"/>
      <c r="W42" s="844"/>
    </row>
    <row r="43" spans="1:23" s="470" customFormat="1" ht="19.5">
      <c r="A43" s="762"/>
      <c r="B43" s="715"/>
      <c r="C43" s="715"/>
      <c r="D43" s="715"/>
      <c r="E43" s="796" t="str">
        <f t="shared" ref="E43:E49" si="6">IF(ISBLANK(A43),"", "Grant Admin")</f>
        <v/>
      </c>
      <c r="F43" s="789"/>
      <c r="G43" s="789"/>
      <c r="H43" s="923"/>
      <c r="I43" s="973"/>
      <c r="J43" s="923"/>
      <c r="K43" s="790"/>
      <c r="L43" s="973">
        <f t="shared" ref="L43:L49" si="7">J43+I43</f>
        <v>0</v>
      </c>
      <c r="M43" s="973">
        <f t="shared" ref="M43:M49" si="8">H43-L43</f>
        <v>0</v>
      </c>
      <c r="N43" s="844"/>
      <c r="O43" s="844"/>
      <c r="P43" s="844"/>
      <c r="Q43" s="844"/>
      <c r="R43" s="844"/>
      <c r="S43" s="844"/>
      <c r="T43" s="844"/>
      <c r="U43" s="844"/>
      <c r="V43" s="844"/>
      <c r="W43" s="844"/>
    </row>
    <row r="44" spans="1:23" s="470" customFormat="1" ht="19.5">
      <c r="A44" s="762"/>
      <c r="B44" s="715"/>
      <c r="C44" s="715"/>
      <c r="D44" s="715"/>
      <c r="E44" s="796" t="str">
        <f t="shared" si="6"/>
        <v/>
      </c>
      <c r="F44" s="789"/>
      <c r="G44" s="789"/>
      <c r="H44" s="923"/>
      <c r="I44" s="973"/>
      <c r="J44" s="923"/>
      <c r="K44" s="790"/>
      <c r="L44" s="973">
        <f t="shared" si="7"/>
        <v>0</v>
      </c>
      <c r="M44" s="973">
        <f t="shared" si="8"/>
        <v>0</v>
      </c>
      <c r="N44" s="844"/>
      <c r="O44" s="844"/>
      <c r="P44" s="844"/>
      <c r="Q44" s="844"/>
      <c r="R44" s="844"/>
      <c r="S44" s="844"/>
      <c r="T44" s="844"/>
      <c r="U44" s="844"/>
      <c r="V44" s="844"/>
      <c r="W44" s="844"/>
    </row>
    <row r="45" spans="1:23" s="470" customFormat="1" ht="19.5">
      <c r="A45" s="762"/>
      <c r="B45" s="715"/>
      <c r="C45" s="715"/>
      <c r="D45" s="715"/>
      <c r="E45" s="796" t="str">
        <f t="shared" si="6"/>
        <v/>
      </c>
      <c r="F45" s="789"/>
      <c r="G45" s="789"/>
      <c r="H45" s="923"/>
      <c r="I45" s="973"/>
      <c r="J45" s="923"/>
      <c r="K45" s="790"/>
      <c r="L45" s="973">
        <f t="shared" si="7"/>
        <v>0</v>
      </c>
      <c r="M45" s="973">
        <f t="shared" si="8"/>
        <v>0</v>
      </c>
      <c r="N45" s="844"/>
      <c r="O45" s="844"/>
      <c r="P45" s="844"/>
      <c r="Q45" s="844"/>
      <c r="R45" s="844"/>
      <c r="S45" s="844"/>
      <c r="T45" s="844"/>
      <c r="U45" s="844"/>
      <c r="V45" s="844"/>
      <c r="W45" s="844"/>
    </row>
    <row r="46" spans="1:23" s="470" customFormat="1" ht="19.5">
      <c r="A46" s="762"/>
      <c r="B46" s="715"/>
      <c r="C46" s="715"/>
      <c r="D46" s="715"/>
      <c r="E46" s="796" t="str">
        <f t="shared" si="6"/>
        <v/>
      </c>
      <c r="F46" s="789"/>
      <c r="G46" s="789"/>
      <c r="H46" s="923"/>
      <c r="I46" s="973"/>
      <c r="J46" s="923"/>
      <c r="K46" s="790"/>
      <c r="L46" s="973">
        <f t="shared" si="7"/>
        <v>0</v>
      </c>
      <c r="M46" s="973">
        <f t="shared" si="8"/>
        <v>0</v>
      </c>
      <c r="N46" s="844"/>
      <c r="O46" s="844"/>
      <c r="P46" s="844"/>
      <c r="Q46" s="844"/>
      <c r="R46" s="844"/>
      <c r="S46" s="844"/>
      <c r="T46" s="844"/>
      <c r="U46" s="844"/>
      <c r="V46" s="844"/>
      <c r="W46" s="844"/>
    </row>
    <row r="47" spans="1:23" s="470" customFormat="1" ht="19.5">
      <c r="A47" s="762"/>
      <c r="B47" s="715"/>
      <c r="C47" s="715"/>
      <c r="D47" s="715"/>
      <c r="E47" s="796" t="str">
        <f t="shared" si="6"/>
        <v/>
      </c>
      <c r="F47" s="789"/>
      <c r="G47" s="789"/>
      <c r="H47" s="923"/>
      <c r="I47" s="973"/>
      <c r="J47" s="923"/>
      <c r="K47" s="790"/>
      <c r="L47" s="973">
        <f t="shared" si="7"/>
        <v>0</v>
      </c>
      <c r="M47" s="973">
        <f t="shared" si="8"/>
        <v>0</v>
      </c>
      <c r="N47" s="844"/>
      <c r="O47" s="844"/>
      <c r="P47" s="844"/>
      <c r="Q47" s="844"/>
      <c r="R47" s="844"/>
      <c r="S47" s="844"/>
      <c r="T47" s="844"/>
      <c r="U47" s="844"/>
      <c r="V47" s="844"/>
      <c r="W47" s="844"/>
    </row>
    <row r="48" spans="1:23" s="470" customFormat="1" ht="19.5">
      <c r="A48" s="762"/>
      <c r="B48" s="715"/>
      <c r="C48" s="715"/>
      <c r="D48" s="715"/>
      <c r="E48" s="796" t="str">
        <f t="shared" si="6"/>
        <v/>
      </c>
      <c r="F48" s="789"/>
      <c r="G48" s="789"/>
      <c r="H48" s="923"/>
      <c r="I48" s="973"/>
      <c r="J48" s="923"/>
      <c r="K48" s="790"/>
      <c r="L48" s="973">
        <f t="shared" si="7"/>
        <v>0</v>
      </c>
      <c r="M48" s="973">
        <f t="shared" si="8"/>
        <v>0</v>
      </c>
      <c r="N48" s="844"/>
      <c r="O48" s="844"/>
      <c r="P48" s="844"/>
      <c r="Q48" s="844"/>
      <c r="R48" s="844"/>
      <c r="S48" s="844"/>
      <c r="T48" s="844"/>
      <c r="U48" s="844"/>
      <c r="V48" s="844"/>
      <c r="W48" s="844"/>
    </row>
    <row r="49" spans="1:23" s="470" customFormat="1" ht="19.5">
      <c r="A49" s="762"/>
      <c r="B49" s="715"/>
      <c r="C49" s="715"/>
      <c r="D49" s="715"/>
      <c r="E49" s="796" t="str">
        <f t="shared" si="6"/>
        <v/>
      </c>
      <c r="F49" s="789"/>
      <c r="G49" s="789"/>
      <c r="H49" s="923"/>
      <c r="I49" s="973"/>
      <c r="J49" s="923"/>
      <c r="K49" s="790"/>
      <c r="L49" s="973">
        <f t="shared" si="7"/>
        <v>0</v>
      </c>
      <c r="M49" s="973">
        <f t="shared" si="8"/>
        <v>0</v>
      </c>
      <c r="N49" s="844"/>
      <c r="O49" s="844"/>
      <c r="P49" s="844"/>
      <c r="Q49" s="844"/>
      <c r="R49" s="844"/>
      <c r="S49" s="844"/>
      <c r="T49" s="844"/>
      <c r="U49" s="844"/>
      <c r="V49" s="844"/>
      <c r="W49" s="844"/>
    </row>
    <row r="50" spans="1:23" s="470" customFormat="1">
      <c r="A50" s="475"/>
      <c r="B50" s="475"/>
      <c r="C50" s="475"/>
      <c r="D50" s="475"/>
      <c r="E50" s="475"/>
      <c r="F50" s="475"/>
      <c r="G50" s="475"/>
      <c r="H50" s="475"/>
      <c r="I50" s="475"/>
      <c r="J50" s="475"/>
      <c r="K50" s="475"/>
      <c r="L50" s="475"/>
      <c r="M50" s="475"/>
      <c r="N50" s="859"/>
      <c r="O50" s="835"/>
      <c r="P50" s="835"/>
      <c r="Q50" s="835"/>
      <c r="R50" s="835"/>
      <c r="S50" s="835"/>
      <c r="T50" s="835"/>
      <c r="U50" s="835"/>
      <c r="V50" s="835"/>
      <c r="W50" s="835"/>
    </row>
    <row r="51" spans="1:23" s="470" customFormat="1">
      <c r="A51" s="475"/>
      <c r="B51" s="475"/>
      <c r="C51" s="475"/>
      <c r="D51" s="475"/>
      <c r="E51" s="475"/>
      <c r="F51" s="475"/>
      <c r="G51" s="475"/>
      <c r="H51" s="475"/>
      <c r="I51" s="475"/>
      <c r="J51" s="475"/>
      <c r="K51" s="475"/>
      <c r="L51" s="475"/>
      <c r="M51" s="475"/>
      <c r="N51" s="859"/>
      <c r="O51" s="835"/>
      <c r="P51" s="835"/>
      <c r="Q51" s="835"/>
      <c r="R51" s="835"/>
      <c r="S51" s="835"/>
      <c r="T51" s="835"/>
      <c r="U51" s="835"/>
      <c r="V51" s="835"/>
      <c r="W51" s="835"/>
    </row>
    <row r="52" spans="1:23" s="470" customFormat="1">
      <c r="A52" s="475"/>
      <c r="B52" s="475"/>
      <c r="C52" s="475"/>
      <c r="D52" s="475"/>
      <c r="E52" s="475"/>
      <c r="F52" s="475"/>
      <c r="G52" s="475"/>
      <c r="H52" s="475"/>
      <c r="I52" s="475"/>
      <c r="J52" s="475"/>
      <c r="K52" s="475"/>
      <c r="L52" s="475"/>
      <c r="M52" s="475"/>
      <c r="N52" s="860"/>
      <c r="O52" s="860"/>
      <c r="P52" s="860"/>
      <c r="Q52" s="860"/>
      <c r="R52" s="860"/>
      <c r="S52" s="860"/>
      <c r="T52" s="860"/>
      <c r="U52" s="860"/>
      <c r="V52" s="860"/>
      <c r="W52" s="860"/>
    </row>
    <row r="53" spans="1:23" s="470" customFormat="1">
      <c r="A53" s="475"/>
      <c r="B53" s="475"/>
      <c r="C53" s="475"/>
      <c r="D53" s="475"/>
      <c r="E53" s="475"/>
      <c r="F53" s="475"/>
      <c r="G53" s="475"/>
      <c r="H53" s="475"/>
      <c r="I53" s="475"/>
      <c r="J53" s="475"/>
      <c r="K53" s="475"/>
      <c r="L53" s="475"/>
      <c r="M53" s="475"/>
      <c r="N53" s="860"/>
      <c r="O53" s="860"/>
      <c r="P53" s="860"/>
      <c r="Q53" s="860"/>
      <c r="R53" s="860"/>
      <c r="S53" s="860"/>
      <c r="T53" s="860"/>
      <c r="U53" s="860"/>
      <c r="V53" s="860"/>
      <c r="W53" s="860"/>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4" fitToHeight="0" orientation="landscape" useFirstPageNumber="1" r:id="rId1"/>
      <headerFooter alignWithMargins="0">
        <oddFooter>&amp;L&amp;"Tahoma,Regular"&amp;12FMFW v1.18 - 2018</oddFooter>
      </headerFooter>
    </customSheetView>
  </customSheetViews>
  <mergeCells count="13">
    <mergeCell ref="A8:I8"/>
    <mergeCell ref="K4:M4"/>
    <mergeCell ref="K5:M5"/>
    <mergeCell ref="A4:I4"/>
    <mergeCell ref="A5:I5"/>
    <mergeCell ref="A6:I6"/>
    <mergeCell ref="K6:M6"/>
    <mergeCell ref="K7:M7"/>
    <mergeCell ref="A1:M1"/>
    <mergeCell ref="K3:M3"/>
    <mergeCell ref="A3:I3"/>
    <mergeCell ref="A2:M2"/>
    <mergeCell ref="A7:I7"/>
  </mergeCells>
  <conditionalFormatting sqref="J3:J5">
    <cfRule type="cellIs" dxfId="211" priority="22" stopIfTrue="1" operator="greaterThan">
      <formula>0</formula>
    </cfRule>
  </conditionalFormatting>
  <conditionalFormatting sqref="J10 J12:J49">
    <cfRule type="cellIs" dxfId="210" priority="4" operator="notBetween">
      <formula>0</formula>
      <formula>0</formula>
    </cfRule>
  </conditionalFormatting>
  <dataValidations count="13">
    <dataValidation allowBlank="1" showErrorMessage="1" promptTitle="Cal OES ONLY" prompt="For Cal OES use only.  Do not enter." sqref="L8:M8" xr:uid="{00000000-0002-0000-0B00-000000000000}"/>
    <dataValidation type="whole" operator="lessThanOrEqual" allowBlank="1" showInputMessage="1" showErrorMessage="1" errorTitle="AMOUNT THIS REQUEST" error="Please enter a request amount, rounded to the nearest dollar, that is less than or equal to the remaining balance for this project." sqref="J11" xr:uid="{00000000-0002-0000-0B00-000001000000}">
      <formula1>H11-I11</formula1>
    </dataValidation>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K5:M5" xr:uid="{00000000-0002-0000-0B00-000002000000}">
      <formula1>0</formula1>
    </dataValidation>
    <dataValidation operator="lessThanOrEqual" allowBlank="1" showErrorMessage="1" errorTitle="AMOUNT THIS REQUEST" error="Please enter a request amount, rounded to the nearest dollar, that is less than or equal to the remaining balance for this project." sqref="J10" xr:uid="{00000000-0002-0000-0B00-000003000000}"/>
    <dataValidation type="list" allowBlank="1" showInputMessage="1" showErrorMessage="1" sqref="D12:D49" xr:uid="{00000000-0002-0000-0B00-000004000000}">
      <formula1>Source_Discipline</formula1>
    </dataValidation>
    <dataValidation type="list" allowBlank="1" showInputMessage="1" showErrorMessage="1" sqref="C12:C49" xr:uid="{00000000-0002-0000-0B00-000005000000}">
      <formula1>SOURCE_FundingSource</formula1>
    </dataValidation>
    <dataValidation type="list" allowBlank="1" showInputMessage="1" sqref="G12:G49" xr:uid="{00000000-0002-0000-0B00-000006000000}">
      <formula1>"Staffing, Backfill, Overtime, N/A"</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49" xr:uid="{00000000-0002-0000-0B00-000007000000}">
      <formula1>0</formula1>
      <formula2>999</formula2>
    </dataValidation>
    <dataValidation type="whole" operator="greaterThan" allowBlank="1" showInputMessage="1" showErrorMessage="1" errorTitle="BUDGETED COST" error="Enter the Budged Cost for this project, rounded DOWN to the nearest dollar." sqref="H12:H49" xr:uid="{00000000-0002-0000-0B00-000008000000}">
      <formula1>0</formula1>
    </dataValidation>
    <dataValidation type="list" allowBlank="1" showInputMessage="1" showErrorMessage="1" sqref="F12:F49" xr:uid="{00000000-0002-0000-0B00-000009000000}">
      <formula1>AdminLists</formula1>
    </dataValidation>
    <dataValidation allowBlank="1" showErrorMessage="1" promptTitle="Solution Area Sub-Category" prompt="This field auto-populates after entering the project number." sqref="E12:E49" xr:uid="{00000000-0002-0000-0B00-00000A000000}"/>
    <dataValidation type="whole" operator="lessThanOrEqual" allowBlank="1" showInputMessage="1" showErrorMessage="1" errorTitle="REQUEST AMOUNT" error="Please enter a request amount, rounded to the nearest dollar, that is less than or equal to the remaining balance for this project." sqref="J12:J49" xr:uid="{00000000-0002-0000-0B00-00000B000000}">
      <formula1>H12-I12</formula1>
    </dataValidation>
    <dataValidation type="list" allowBlank="1" showInputMessage="1" showErrorMessage="1" sqref="K3:M3" xr:uid="{00000000-0002-0000-0B00-00000C000000}">
      <formula1>"Initial Application, Modification, Reimbursement, Final Reimbursement, Advance"</formula1>
    </dataValidation>
  </dataValidations>
  <printOptions horizontalCentered="1"/>
  <pageMargins left="0.25" right="0.25" top="0.5" bottom="0.25" header="0.25" footer="0.25"/>
  <pageSetup scale="41"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8" tint="0.59999389629810485"/>
    <pageSetUpPr fitToPage="1"/>
  </sheetPr>
  <dimension ref="A1:V56"/>
  <sheetViews>
    <sheetView showGridLines="0" showZeros="0" zoomScale="65" zoomScaleNormal="65" zoomScalePageLayoutView="70" workbookViewId="0">
      <selection sqref="A1:N1"/>
    </sheetView>
  </sheetViews>
  <sheetFormatPr defaultColWidth="9.140625" defaultRowHeight="17.25"/>
  <cols>
    <col min="1" max="1" width="15.42578125" style="475" customWidth="1"/>
    <col min="2" max="2" width="57.5703125" style="475" customWidth="1"/>
    <col min="3" max="3" width="30.140625" style="475" customWidth="1"/>
    <col min="4" max="4" width="34.85546875" style="475" customWidth="1"/>
    <col min="5" max="5" width="23" style="475" customWidth="1"/>
    <col min="6" max="6" width="28" style="475" customWidth="1"/>
    <col min="7" max="7" width="23.42578125" style="475" customWidth="1"/>
    <col min="8" max="8" width="24.85546875" style="475" customWidth="1"/>
    <col min="9" max="9" width="21.42578125" style="475" customWidth="1"/>
    <col min="10" max="10" width="24.28515625" style="475" customWidth="1"/>
    <col min="11" max="11" width="23.140625" style="475" customWidth="1"/>
    <col min="12" max="12" width="22.140625" style="475" customWidth="1"/>
    <col min="13" max="22" width="15.7109375" style="860" hidden="1" customWidth="1"/>
    <col min="23" max="16384" width="9.140625" style="475"/>
  </cols>
  <sheetData>
    <row r="1" spans="1:22" ht="30" customHeight="1">
      <c r="A1" s="1286" t="s">
        <v>587</v>
      </c>
      <c r="B1" s="1286"/>
      <c r="C1" s="1286"/>
      <c r="D1" s="1286"/>
      <c r="E1" s="1286"/>
      <c r="F1" s="1286"/>
      <c r="G1" s="1286"/>
      <c r="H1" s="1286"/>
      <c r="I1" s="1286"/>
      <c r="J1" s="1286"/>
      <c r="K1" s="1286"/>
      <c r="L1" s="1286"/>
    </row>
    <row r="2" spans="1:22" s="476" customFormat="1" ht="20.100000000000001" customHeight="1">
      <c r="A2" s="1218" t="s">
        <v>1324</v>
      </c>
      <c r="B2" s="1218"/>
      <c r="C2" s="1218"/>
      <c r="D2" s="1218"/>
      <c r="E2" s="1218"/>
      <c r="F2" s="1218"/>
      <c r="G2" s="1218"/>
      <c r="H2" s="1218"/>
      <c r="I2" s="1218"/>
      <c r="J2" s="1218"/>
      <c r="K2" s="1218"/>
      <c r="L2" s="1218"/>
      <c r="M2" s="861"/>
      <c r="N2" s="862"/>
      <c r="O2" s="862"/>
      <c r="P2" s="862"/>
      <c r="Q2" s="862"/>
      <c r="R2" s="862"/>
      <c r="S2" s="862"/>
      <c r="T2" s="862"/>
      <c r="U2" s="862"/>
      <c r="V2" s="862"/>
    </row>
    <row r="3" spans="1:22" ht="24.95" customHeight="1">
      <c r="A3" s="1166">
        <f>SubrecipientName</f>
        <v>0</v>
      </c>
      <c r="B3" s="1166"/>
      <c r="C3" s="1166"/>
      <c r="D3" s="1166"/>
      <c r="E3" s="1166"/>
      <c r="F3" s="1166"/>
      <c r="G3" s="1166"/>
      <c r="H3" s="1166"/>
      <c r="I3" s="1053" t="s">
        <v>34</v>
      </c>
      <c r="J3" s="1287"/>
      <c r="K3" s="1288"/>
      <c r="L3" s="1289"/>
    </row>
    <row r="4" spans="1:22" ht="24.95" customHeight="1">
      <c r="A4" s="1217">
        <f>FIPSNumber</f>
        <v>0</v>
      </c>
      <c r="B4" s="1217"/>
      <c r="C4" s="1217"/>
      <c r="D4" s="1217"/>
      <c r="E4" s="1217"/>
      <c r="F4" s="1217"/>
      <c r="G4" s="1217"/>
      <c r="H4" s="1217"/>
      <c r="I4" s="1055" t="s">
        <v>10</v>
      </c>
      <c r="J4" s="1287"/>
      <c r="K4" s="1288"/>
      <c r="L4" s="1289"/>
    </row>
    <row r="5" spans="1:22" ht="24.95" customHeight="1">
      <c r="A5" s="1285">
        <f>SubawardNumber</f>
        <v>0</v>
      </c>
      <c r="B5" s="1285"/>
      <c r="C5" s="1285"/>
      <c r="D5" s="1285"/>
      <c r="E5" s="1285"/>
      <c r="F5" s="1285"/>
      <c r="G5" s="1285"/>
      <c r="H5" s="1285"/>
      <c r="I5" s="1055" t="s">
        <v>549</v>
      </c>
      <c r="J5" s="1287"/>
      <c r="K5" s="1288"/>
      <c r="L5" s="1289"/>
    </row>
    <row r="6" spans="1:22" s="466" customFormat="1" ht="24.95" customHeight="1">
      <c r="A6" s="1292"/>
      <c r="B6" s="1292"/>
      <c r="C6" s="1292"/>
      <c r="D6" s="1292"/>
      <c r="E6" s="1292"/>
      <c r="F6" s="1292"/>
      <c r="G6" s="1292"/>
      <c r="H6" s="1293"/>
      <c r="I6" s="360"/>
      <c r="J6" s="1206"/>
      <c r="K6" s="1206"/>
      <c r="L6" s="1206"/>
      <c r="M6" s="860"/>
      <c r="N6" s="860"/>
      <c r="O6" s="860"/>
      <c r="P6" s="860"/>
      <c r="Q6" s="860"/>
      <c r="R6" s="860"/>
      <c r="S6" s="860"/>
      <c r="T6" s="860"/>
      <c r="U6" s="860"/>
      <c r="V6" s="860"/>
    </row>
    <row r="7" spans="1:22" s="466" customFormat="1" ht="24.95" customHeight="1">
      <c r="A7" s="1290"/>
      <c r="B7" s="1290"/>
      <c r="C7" s="1290"/>
      <c r="D7" s="1290"/>
      <c r="E7" s="1290"/>
      <c r="F7" s="1290"/>
      <c r="G7" s="1290"/>
      <c r="H7" s="1294"/>
      <c r="I7" s="360"/>
      <c r="J7" s="1206"/>
      <c r="K7" s="1206"/>
      <c r="L7" s="1206"/>
      <c r="M7" s="860"/>
      <c r="N7" s="860"/>
      <c r="O7" s="860"/>
      <c r="P7" s="860"/>
      <c r="Q7" s="860"/>
      <c r="R7" s="860"/>
      <c r="S7" s="860"/>
      <c r="T7" s="860"/>
      <c r="U7" s="860"/>
      <c r="V7" s="860"/>
    </row>
    <row r="8" spans="1:22" ht="39.950000000000003" customHeight="1">
      <c r="A8" s="1290"/>
      <c r="B8" s="1290"/>
      <c r="C8" s="1290"/>
      <c r="D8" s="1290"/>
      <c r="E8" s="1290"/>
      <c r="F8" s="1290"/>
      <c r="G8" s="1290"/>
      <c r="H8" s="1291"/>
      <c r="I8" s="723" t="s">
        <v>668</v>
      </c>
      <c r="J8" s="724" t="s">
        <v>643</v>
      </c>
      <c r="K8" s="482"/>
      <c r="L8" s="499"/>
    </row>
    <row r="9" spans="1:22" ht="50.1" customHeight="1">
      <c r="A9" s="654" t="s">
        <v>1147</v>
      </c>
      <c r="B9" s="655" t="s">
        <v>393</v>
      </c>
      <c r="C9" s="656" t="s">
        <v>639</v>
      </c>
      <c r="D9" s="656" t="s">
        <v>640</v>
      </c>
      <c r="E9" s="656" t="s">
        <v>563</v>
      </c>
      <c r="F9" s="656" t="s">
        <v>564</v>
      </c>
      <c r="G9" s="657" t="s">
        <v>697</v>
      </c>
      <c r="H9" s="657" t="s">
        <v>732</v>
      </c>
      <c r="I9" s="657" t="s">
        <v>693</v>
      </c>
      <c r="J9" s="657" t="s">
        <v>694</v>
      </c>
      <c r="K9" s="657" t="s">
        <v>666</v>
      </c>
      <c r="L9" s="867" t="s">
        <v>667</v>
      </c>
      <c r="M9" s="869" t="s">
        <v>1302</v>
      </c>
      <c r="N9" s="869" t="s">
        <v>1303</v>
      </c>
      <c r="O9" s="869" t="s">
        <v>1304</v>
      </c>
      <c r="P9" s="869" t="s">
        <v>1305</v>
      </c>
      <c r="Q9" s="869" t="s">
        <v>1306</v>
      </c>
      <c r="R9" s="869" t="s">
        <v>1307</v>
      </c>
      <c r="S9" s="869" t="s">
        <v>1308</v>
      </c>
      <c r="T9" s="869" t="s">
        <v>1309</v>
      </c>
      <c r="U9" s="869" t="s">
        <v>1310</v>
      </c>
      <c r="V9" s="869" t="s">
        <v>1311</v>
      </c>
    </row>
    <row r="10" spans="1:22" s="478" customFormat="1" ht="20.25">
      <c r="A10" s="513">
        <v>0</v>
      </c>
      <c r="B10" s="514"/>
      <c r="C10" s="515">
        <v>0</v>
      </c>
      <c r="D10" s="515"/>
      <c r="E10" s="516"/>
      <c r="F10" s="516"/>
      <c r="G10" s="938">
        <f>SUM(RangeCost)</f>
        <v>0</v>
      </c>
      <c r="H10" s="938">
        <f>SUM(RangePrevious)</f>
        <v>0</v>
      </c>
      <c r="I10" s="938">
        <f>SUM(RangeThisRequest)</f>
        <v>0</v>
      </c>
      <c r="J10" s="717"/>
      <c r="K10" s="938">
        <f>SUM(RangeApproved)</f>
        <v>0</v>
      </c>
      <c r="L10" s="939">
        <f>SUM(RangeBalance)</f>
        <v>0</v>
      </c>
      <c r="M10" s="870"/>
      <c r="N10" s="870"/>
      <c r="O10" s="870"/>
      <c r="P10" s="870"/>
      <c r="Q10" s="870"/>
      <c r="R10" s="870"/>
      <c r="S10" s="870"/>
      <c r="T10" s="870"/>
      <c r="U10" s="870"/>
      <c r="V10" s="870"/>
    </row>
    <row r="11" spans="1:22" s="478" customFormat="1" ht="0.2" customHeight="1">
      <c r="A11" s="584">
        <v>0</v>
      </c>
      <c r="B11" s="585">
        <v>0</v>
      </c>
      <c r="C11" s="585">
        <v>0</v>
      </c>
      <c r="D11" s="585">
        <v>0</v>
      </c>
      <c r="E11" s="586">
        <v>0</v>
      </c>
      <c r="F11" s="611">
        <v>0</v>
      </c>
      <c r="G11" s="587">
        <v>0</v>
      </c>
      <c r="H11" s="587">
        <v>0</v>
      </c>
      <c r="I11" s="587">
        <v>0</v>
      </c>
      <c r="J11" s="588">
        <v>0</v>
      </c>
      <c r="K11" s="588">
        <v>0</v>
      </c>
      <c r="L11" s="868">
        <v>0</v>
      </c>
      <c r="M11" s="843">
        <v>0</v>
      </c>
      <c r="N11" s="843">
        <v>0</v>
      </c>
      <c r="O11" s="843">
        <v>0</v>
      </c>
      <c r="P11" s="843">
        <v>0</v>
      </c>
      <c r="Q11" s="843">
        <v>0</v>
      </c>
      <c r="R11" s="843">
        <v>0</v>
      </c>
      <c r="S11" s="843">
        <v>0</v>
      </c>
      <c r="T11" s="843">
        <v>0</v>
      </c>
      <c r="U11" s="843">
        <v>0</v>
      </c>
      <c r="V11" s="843">
        <v>0</v>
      </c>
    </row>
    <row r="12" spans="1:22" s="470" customFormat="1" ht="19.5">
      <c r="A12" s="762"/>
      <c r="B12" s="715"/>
      <c r="C12" s="715"/>
      <c r="D12" s="796" t="str">
        <f t="shared" ref="D12:D43" si="0">IF(ISBLANK(A12),"", "Facilities &amp; Administration")</f>
        <v/>
      </c>
      <c r="E12" s="789"/>
      <c r="F12" s="800"/>
      <c r="G12" s="942"/>
      <c r="H12" s="973"/>
      <c r="I12" s="923"/>
      <c r="J12" s="790"/>
      <c r="K12" s="973">
        <f t="shared" ref="K12:K43" si="1">I12+H12</f>
        <v>0</v>
      </c>
      <c r="L12" s="974">
        <f t="shared" ref="L12:L43" si="2">G12-K12</f>
        <v>0</v>
      </c>
      <c r="M12" s="843"/>
      <c r="N12" s="843"/>
      <c r="O12" s="843"/>
      <c r="P12" s="843"/>
      <c r="Q12" s="843"/>
      <c r="R12" s="843"/>
      <c r="S12" s="843"/>
      <c r="T12" s="843"/>
      <c r="U12" s="843"/>
      <c r="V12" s="843"/>
    </row>
    <row r="13" spans="1:22" s="470" customFormat="1" ht="19.5">
      <c r="A13" s="762"/>
      <c r="B13" s="715"/>
      <c r="C13" s="715"/>
      <c r="D13" s="796" t="str">
        <f t="shared" si="0"/>
        <v/>
      </c>
      <c r="E13" s="789"/>
      <c r="F13" s="800"/>
      <c r="G13" s="923"/>
      <c r="H13" s="973"/>
      <c r="I13" s="923"/>
      <c r="J13" s="790"/>
      <c r="K13" s="973">
        <f>I13+H13</f>
        <v>0</v>
      </c>
      <c r="L13" s="973">
        <f>G13-K13</f>
        <v>0</v>
      </c>
      <c r="M13" s="843"/>
      <c r="N13" s="843"/>
      <c r="O13" s="843"/>
      <c r="P13" s="843"/>
      <c r="Q13" s="843"/>
      <c r="R13" s="843"/>
      <c r="S13" s="843"/>
      <c r="T13" s="843"/>
      <c r="U13" s="843"/>
      <c r="V13" s="843"/>
    </row>
    <row r="14" spans="1:22" s="470" customFormat="1" ht="19.5">
      <c r="A14" s="762"/>
      <c r="B14" s="715"/>
      <c r="C14" s="715"/>
      <c r="D14" s="796" t="str">
        <f t="shared" si="0"/>
        <v/>
      </c>
      <c r="E14" s="789"/>
      <c r="F14" s="800"/>
      <c r="G14" s="923"/>
      <c r="H14" s="973"/>
      <c r="I14" s="923"/>
      <c r="J14" s="790"/>
      <c r="K14" s="973">
        <f t="shared" si="1"/>
        <v>0</v>
      </c>
      <c r="L14" s="973">
        <f t="shared" si="2"/>
        <v>0</v>
      </c>
      <c r="M14" s="843"/>
      <c r="N14" s="843"/>
      <c r="O14" s="843"/>
      <c r="P14" s="843"/>
      <c r="Q14" s="843"/>
      <c r="R14" s="843"/>
      <c r="S14" s="843"/>
      <c r="T14" s="843"/>
      <c r="U14" s="843"/>
      <c r="V14" s="843"/>
    </row>
    <row r="15" spans="1:22" s="470" customFormat="1" ht="19.5">
      <c r="A15" s="762"/>
      <c r="B15" s="715"/>
      <c r="C15" s="715"/>
      <c r="D15" s="796" t="str">
        <f t="shared" si="0"/>
        <v/>
      </c>
      <c r="E15" s="789"/>
      <c r="F15" s="800"/>
      <c r="G15" s="923"/>
      <c r="H15" s="973"/>
      <c r="I15" s="923"/>
      <c r="J15" s="790"/>
      <c r="K15" s="973">
        <f t="shared" si="1"/>
        <v>0</v>
      </c>
      <c r="L15" s="973">
        <f t="shared" si="2"/>
        <v>0</v>
      </c>
      <c r="M15" s="843"/>
      <c r="N15" s="843"/>
      <c r="O15" s="843"/>
      <c r="P15" s="843"/>
      <c r="Q15" s="843"/>
      <c r="R15" s="843"/>
      <c r="S15" s="843"/>
      <c r="T15" s="843"/>
      <c r="U15" s="843"/>
      <c r="V15" s="843"/>
    </row>
    <row r="16" spans="1:22" s="470" customFormat="1" ht="19.5">
      <c r="A16" s="762"/>
      <c r="B16" s="715"/>
      <c r="C16" s="715"/>
      <c r="D16" s="796" t="str">
        <f t="shared" si="0"/>
        <v/>
      </c>
      <c r="E16" s="789"/>
      <c r="F16" s="800"/>
      <c r="G16" s="923"/>
      <c r="H16" s="973"/>
      <c r="I16" s="923"/>
      <c r="J16" s="790"/>
      <c r="K16" s="973">
        <f t="shared" si="1"/>
        <v>0</v>
      </c>
      <c r="L16" s="973">
        <f t="shared" si="2"/>
        <v>0</v>
      </c>
      <c r="M16" s="843"/>
      <c r="N16" s="843"/>
      <c r="O16" s="843"/>
      <c r="P16" s="843"/>
      <c r="Q16" s="843"/>
      <c r="R16" s="843"/>
      <c r="S16" s="843"/>
      <c r="T16" s="843"/>
      <c r="U16" s="843"/>
      <c r="V16" s="843"/>
    </row>
    <row r="17" spans="1:22" s="470" customFormat="1" ht="19.5">
      <c r="A17" s="762"/>
      <c r="B17" s="715"/>
      <c r="C17" s="715"/>
      <c r="D17" s="796" t="str">
        <f t="shared" si="0"/>
        <v/>
      </c>
      <c r="E17" s="789"/>
      <c r="F17" s="800"/>
      <c r="G17" s="923"/>
      <c r="H17" s="973"/>
      <c r="I17" s="923"/>
      <c r="J17" s="790"/>
      <c r="K17" s="973">
        <f t="shared" si="1"/>
        <v>0</v>
      </c>
      <c r="L17" s="973">
        <f t="shared" si="2"/>
        <v>0</v>
      </c>
      <c r="M17" s="843"/>
      <c r="N17" s="843"/>
      <c r="O17" s="843"/>
      <c r="P17" s="843"/>
      <c r="Q17" s="843"/>
      <c r="R17" s="843"/>
      <c r="S17" s="843"/>
      <c r="T17" s="843"/>
      <c r="U17" s="843"/>
      <c r="V17" s="843"/>
    </row>
    <row r="18" spans="1:22" s="470" customFormat="1" ht="19.5">
      <c r="A18" s="762"/>
      <c r="B18" s="715"/>
      <c r="C18" s="715"/>
      <c r="D18" s="796" t="str">
        <f t="shared" si="0"/>
        <v/>
      </c>
      <c r="E18" s="789"/>
      <c r="F18" s="800"/>
      <c r="G18" s="923"/>
      <c r="H18" s="973"/>
      <c r="I18" s="923"/>
      <c r="J18" s="790"/>
      <c r="K18" s="973">
        <f t="shared" si="1"/>
        <v>0</v>
      </c>
      <c r="L18" s="973">
        <f t="shared" si="2"/>
        <v>0</v>
      </c>
      <c r="M18" s="843"/>
      <c r="N18" s="843"/>
      <c r="O18" s="843"/>
      <c r="P18" s="843"/>
      <c r="Q18" s="843"/>
      <c r="R18" s="843"/>
      <c r="S18" s="843"/>
      <c r="T18" s="843"/>
      <c r="U18" s="843"/>
      <c r="V18" s="843"/>
    </row>
    <row r="19" spans="1:22" s="470" customFormat="1" ht="19.5">
      <c r="A19" s="762"/>
      <c r="B19" s="715"/>
      <c r="C19" s="715"/>
      <c r="D19" s="796" t="str">
        <f t="shared" si="0"/>
        <v/>
      </c>
      <c r="E19" s="789"/>
      <c r="F19" s="800"/>
      <c r="G19" s="923"/>
      <c r="H19" s="973"/>
      <c r="I19" s="923"/>
      <c r="J19" s="790"/>
      <c r="K19" s="973">
        <f t="shared" si="1"/>
        <v>0</v>
      </c>
      <c r="L19" s="973">
        <f t="shared" si="2"/>
        <v>0</v>
      </c>
      <c r="M19" s="843"/>
      <c r="N19" s="843"/>
      <c r="O19" s="843"/>
      <c r="P19" s="843"/>
      <c r="Q19" s="843"/>
      <c r="R19" s="843"/>
      <c r="S19" s="843"/>
      <c r="T19" s="843"/>
      <c r="U19" s="843"/>
      <c r="V19" s="843"/>
    </row>
    <row r="20" spans="1:22" s="470" customFormat="1" ht="19.5">
      <c r="A20" s="762"/>
      <c r="B20" s="715"/>
      <c r="C20" s="715"/>
      <c r="D20" s="796" t="str">
        <f t="shared" si="0"/>
        <v/>
      </c>
      <c r="E20" s="789"/>
      <c r="F20" s="800"/>
      <c r="G20" s="923"/>
      <c r="H20" s="973"/>
      <c r="I20" s="923"/>
      <c r="J20" s="790"/>
      <c r="K20" s="973">
        <f t="shared" si="1"/>
        <v>0</v>
      </c>
      <c r="L20" s="973">
        <f t="shared" si="2"/>
        <v>0</v>
      </c>
      <c r="M20" s="843"/>
      <c r="N20" s="843"/>
      <c r="O20" s="843"/>
      <c r="P20" s="843"/>
      <c r="Q20" s="843"/>
      <c r="R20" s="843"/>
      <c r="S20" s="843"/>
      <c r="T20" s="843"/>
      <c r="U20" s="843"/>
      <c r="V20" s="843"/>
    </row>
    <row r="21" spans="1:22" s="470" customFormat="1" ht="19.5">
      <c r="A21" s="762"/>
      <c r="B21" s="715"/>
      <c r="C21" s="715"/>
      <c r="D21" s="796" t="str">
        <f t="shared" si="0"/>
        <v/>
      </c>
      <c r="E21" s="789"/>
      <c r="F21" s="800"/>
      <c r="G21" s="923"/>
      <c r="H21" s="973"/>
      <c r="I21" s="923"/>
      <c r="J21" s="790"/>
      <c r="K21" s="973">
        <f t="shared" si="1"/>
        <v>0</v>
      </c>
      <c r="L21" s="973">
        <f t="shared" si="2"/>
        <v>0</v>
      </c>
      <c r="M21" s="843"/>
      <c r="N21" s="843"/>
      <c r="O21" s="843"/>
      <c r="P21" s="843"/>
      <c r="Q21" s="843"/>
      <c r="R21" s="843"/>
      <c r="S21" s="843"/>
      <c r="T21" s="843"/>
      <c r="U21" s="843"/>
      <c r="V21" s="843"/>
    </row>
    <row r="22" spans="1:22" s="470" customFormat="1" ht="19.5">
      <c r="A22" s="762"/>
      <c r="B22" s="715"/>
      <c r="C22" s="715"/>
      <c r="D22" s="796" t="str">
        <f t="shared" si="0"/>
        <v/>
      </c>
      <c r="E22" s="789"/>
      <c r="F22" s="800"/>
      <c r="G22" s="923"/>
      <c r="H22" s="973"/>
      <c r="I22" s="923"/>
      <c r="J22" s="790"/>
      <c r="K22" s="973">
        <f t="shared" si="1"/>
        <v>0</v>
      </c>
      <c r="L22" s="973">
        <f t="shared" si="2"/>
        <v>0</v>
      </c>
      <c r="M22" s="843"/>
      <c r="N22" s="843"/>
      <c r="O22" s="843"/>
      <c r="P22" s="843"/>
      <c r="Q22" s="843"/>
      <c r="R22" s="843"/>
      <c r="S22" s="843"/>
      <c r="T22" s="843"/>
      <c r="U22" s="843"/>
      <c r="V22" s="843"/>
    </row>
    <row r="23" spans="1:22" s="470" customFormat="1" ht="19.5">
      <c r="A23" s="762"/>
      <c r="B23" s="715"/>
      <c r="C23" s="715"/>
      <c r="D23" s="796" t="str">
        <f t="shared" si="0"/>
        <v/>
      </c>
      <c r="E23" s="789"/>
      <c r="F23" s="800"/>
      <c r="G23" s="923"/>
      <c r="H23" s="973"/>
      <c r="I23" s="923"/>
      <c r="J23" s="790"/>
      <c r="K23" s="973">
        <f t="shared" si="1"/>
        <v>0</v>
      </c>
      <c r="L23" s="973">
        <f t="shared" si="2"/>
        <v>0</v>
      </c>
      <c r="M23" s="843"/>
      <c r="N23" s="843"/>
      <c r="O23" s="843"/>
      <c r="P23" s="843"/>
      <c r="Q23" s="843"/>
      <c r="R23" s="843"/>
      <c r="S23" s="843"/>
      <c r="T23" s="843"/>
      <c r="U23" s="843"/>
      <c r="V23" s="843"/>
    </row>
    <row r="24" spans="1:22" s="470" customFormat="1" ht="19.5">
      <c r="A24" s="762"/>
      <c r="B24" s="715"/>
      <c r="C24" s="715"/>
      <c r="D24" s="796" t="str">
        <f t="shared" si="0"/>
        <v/>
      </c>
      <c r="E24" s="789"/>
      <c r="F24" s="800"/>
      <c r="G24" s="923"/>
      <c r="H24" s="973"/>
      <c r="I24" s="923"/>
      <c r="J24" s="790"/>
      <c r="K24" s="973">
        <f t="shared" si="1"/>
        <v>0</v>
      </c>
      <c r="L24" s="973">
        <f t="shared" si="2"/>
        <v>0</v>
      </c>
      <c r="M24" s="843"/>
      <c r="N24" s="843"/>
      <c r="O24" s="843"/>
      <c r="P24" s="843"/>
      <c r="Q24" s="843"/>
      <c r="R24" s="843"/>
      <c r="S24" s="843"/>
      <c r="T24" s="843"/>
      <c r="U24" s="843"/>
      <c r="V24" s="843"/>
    </row>
    <row r="25" spans="1:22" s="470" customFormat="1" ht="19.5">
      <c r="A25" s="762"/>
      <c r="B25" s="715"/>
      <c r="C25" s="715"/>
      <c r="D25" s="796" t="str">
        <f t="shared" si="0"/>
        <v/>
      </c>
      <c r="E25" s="789"/>
      <c r="F25" s="800"/>
      <c r="G25" s="923"/>
      <c r="H25" s="973"/>
      <c r="I25" s="923"/>
      <c r="J25" s="790"/>
      <c r="K25" s="973">
        <f t="shared" si="1"/>
        <v>0</v>
      </c>
      <c r="L25" s="973">
        <f t="shared" si="2"/>
        <v>0</v>
      </c>
      <c r="M25" s="843"/>
      <c r="N25" s="843"/>
      <c r="O25" s="843"/>
      <c r="P25" s="843"/>
      <c r="Q25" s="843"/>
      <c r="R25" s="843"/>
      <c r="S25" s="843"/>
      <c r="T25" s="843"/>
      <c r="U25" s="843"/>
      <c r="V25" s="843"/>
    </row>
    <row r="26" spans="1:22" s="470" customFormat="1" ht="19.5">
      <c r="A26" s="762"/>
      <c r="B26" s="715"/>
      <c r="C26" s="715"/>
      <c r="D26" s="796" t="str">
        <f t="shared" si="0"/>
        <v/>
      </c>
      <c r="E26" s="789"/>
      <c r="F26" s="800"/>
      <c r="G26" s="923"/>
      <c r="H26" s="973"/>
      <c r="I26" s="923"/>
      <c r="J26" s="790"/>
      <c r="K26" s="973">
        <f t="shared" si="1"/>
        <v>0</v>
      </c>
      <c r="L26" s="973">
        <f t="shared" si="2"/>
        <v>0</v>
      </c>
      <c r="M26" s="843"/>
      <c r="N26" s="843"/>
      <c r="O26" s="843"/>
      <c r="P26" s="843"/>
      <c r="Q26" s="843"/>
      <c r="R26" s="843"/>
      <c r="S26" s="843"/>
      <c r="T26" s="843"/>
      <c r="U26" s="843"/>
      <c r="V26" s="843"/>
    </row>
    <row r="27" spans="1:22" s="470" customFormat="1" ht="19.5">
      <c r="A27" s="762"/>
      <c r="B27" s="715"/>
      <c r="C27" s="715"/>
      <c r="D27" s="796" t="str">
        <f t="shared" si="0"/>
        <v/>
      </c>
      <c r="E27" s="789"/>
      <c r="F27" s="800"/>
      <c r="G27" s="923"/>
      <c r="H27" s="973"/>
      <c r="I27" s="923"/>
      <c r="J27" s="790"/>
      <c r="K27" s="973">
        <f t="shared" si="1"/>
        <v>0</v>
      </c>
      <c r="L27" s="973">
        <f t="shared" si="2"/>
        <v>0</v>
      </c>
      <c r="M27" s="843"/>
      <c r="N27" s="843"/>
      <c r="O27" s="843"/>
      <c r="P27" s="843"/>
      <c r="Q27" s="843"/>
      <c r="R27" s="843"/>
      <c r="S27" s="843"/>
      <c r="T27" s="843"/>
      <c r="U27" s="843"/>
      <c r="V27" s="843"/>
    </row>
    <row r="28" spans="1:22" s="470" customFormat="1" ht="19.5">
      <c r="A28" s="762"/>
      <c r="B28" s="715"/>
      <c r="C28" s="715"/>
      <c r="D28" s="796" t="str">
        <f t="shared" si="0"/>
        <v/>
      </c>
      <c r="E28" s="789"/>
      <c r="F28" s="800"/>
      <c r="G28" s="923"/>
      <c r="H28" s="973"/>
      <c r="I28" s="923"/>
      <c r="J28" s="790"/>
      <c r="K28" s="973">
        <f t="shared" si="1"/>
        <v>0</v>
      </c>
      <c r="L28" s="973">
        <f t="shared" si="2"/>
        <v>0</v>
      </c>
      <c r="M28" s="843"/>
      <c r="N28" s="843"/>
      <c r="O28" s="843"/>
      <c r="P28" s="843"/>
      <c r="Q28" s="843"/>
      <c r="R28" s="843"/>
      <c r="S28" s="843"/>
      <c r="T28" s="843"/>
      <c r="U28" s="843"/>
      <c r="V28" s="843"/>
    </row>
    <row r="29" spans="1:22" s="470" customFormat="1" ht="19.5">
      <c r="A29" s="762"/>
      <c r="B29" s="715"/>
      <c r="C29" s="715"/>
      <c r="D29" s="796" t="str">
        <f t="shared" si="0"/>
        <v/>
      </c>
      <c r="E29" s="789"/>
      <c r="F29" s="800"/>
      <c r="G29" s="923"/>
      <c r="H29" s="973"/>
      <c r="I29" s="923"/>
      <c r="J29" s="790"/>
      <c r="K29" s="973">
        <f t="shared" si="1"/>
        <v>0</v>
      </c>
      <c r="L29" s="973">
        <f t="shared" si="2"/>
        <v>0</v>
      </c>
      <c r="M29" s="843"/>
      <c r="N29" s="843"/>
      <c r="O29" s="843"/>
      <c r="P29" s="843"/>
      <c r="Q29" s="843"/>
      <c r="R29" s="843"/>
      <c r="S29" s="843"/>
      <c r="T29" s="843"/>
      <c r="U29" s="843"/>
      <c r="V29" s="843"/>
    </row>
    <row r="30" spans="1:22" s="470" customFormat="1" ht="19.5">
      <c r="A30" s="762"/>
      <c r="B30" s="715"/>
      <c r="C30" s="715"/>
      <c r="D30" s="796" t="str">
        <f t="shared" si="0"/>
        <v/>
      </c>
      <c r="E30" s="789"/>
      <c r="F30" s="800"/>
      <c r="G30" s="923"/>
      <c r="H30" s="973"/>
      <c r="I30" s="923"/>
      <c r="J30" s="790"/>
      <c r="K30" s="973">
        <f t="shared" si="1"/>
        <v>0</v>
      </c>
      <c r="L30" s="973">
        <f t="shared" si="2"/>
        <v>0</v>
      </c>
      <c r="M30" s="843"/>
      <c r="N30" s="843"/>
      <c r="O30" s="843"/>
      <c r="P30" s="843"/>
      <c r="Q30" s="843"/>
      <c r="R30" s="843"/>
      <c r="S30" s="843"/>
      <c r="T30" s="843"/>
      <c r="U30" s="843"/>
      <c r="V30" s="843"/>
    </row>
    <row r="31" spans="1:22" s="470" customFormat="1" ht="19.5">
      <c r="A31" s="762"/>
      <c r="B31" s="715"/>
      <c r="C31" s="715"/>
      <c r="D31" s="796" t="str">
        <f t="shared" si="0"/>
        <v/>
      </c>
      <c r="E31" s="789"/>
      <c r="F31" s="800"/>
      <c r="G31" s="923"/>
      <c r="H31" s="973"/>
      <c r="I31" s="923"/>
      <c r="J31" s="790"/>
      <c r="K31" s="973">
        <f t="shared" si="1"/>
        <v>0</v>
      </c>
      <c r="L31" s="973">
        <f t="shared" si="2"/>
        <v>0</v>
      </c>
      <c r="M31" s="843"/>
      <c r="N31" s="843"/>
      <c r="O31" s="843"/>
      <c r="P31" s="843"/>
      <c r="Q31" s="843"/>
      <c r="R31" s="843"/>
      <c r="S31" s="843"/>
      <c r="T31" s="843"/>
      <c r="U31" s="843"/>
      <c r="V31" s="843"/>
    </row>
    <row r="32" spans="1:22" s="470" customFormat="1" ht="19.5">
      <c r="A32" s="762"/>
      <c r="B32" s="715"/>
      <c r="C32" s="715"/>
      <c r="D32" s="796" t="str">
        <f t="shared" si="0"/>
        <v/>
      </c>
      <c r="E32" s="789"/>
      <c r="F32" s="800"/>
      <c r="G32" s="923"/>
      <c r="H32" s="973"/>
      <c r="I32" s="923"/>
      <c r="J32" s="790"/>
      <c r="K32" s="973">
        <f t="shared" si="1"/>
        <v>0</v>
      </c>
      <c r="L32" s="973">
        <f t="shared" si="2"/>
        <v>0</v>
      </c>
      <c r="M32" s="843"/>
      <c r="N32" s="843"/>
      <c r="O32" s="843"/>
      <c r="P32" s="843"/>
      <c r="Q32" s="843"/>
      <c r="R32" s="843"/>
      <c r="S32" s="843"/>
      <c r="T32" s="843"/>
      <c r="U32" s="843"/>
      <c r="V32" s="843"/>
    </row>
    <row r="33" spans="1:22" s="470" customFormat="1" ht="19.5">
      <c r="A33" s="762"/>
      <c r="B33" s="715"/>
      <c r="C33" s="715"/>
      <c r="D33" s="796" t="str">
        <f t="shared" si="0"/>
        <v/>
      </c>
      <c r="E33" s="789"/>
      <c r="F33" s="800"/>
      <c r="G33" s="923"/>
      <c r="H33" s="973"/>
      <c r="I33" s="923"/>
      <c r="J33" s="790"/>
      <c r="K33" s="973">
        <f t="shared" si="1"/>
        <v>0</v>
      </c>
      <c r="L33" s="973">
        <f t="shared" si="2"/>
        <v>0</v>
      </c>
      <c r="M33" s="843"/>
      <c r="N33" s="843"/>
      <c r="O33" s="843"/>
      <c r="P33" s="843"/>
      <c r="Q33" s="843"/>
      <c r="R33" s="843"/>
      <c r="S33" s="843"/>
      <c r="T33" s="843"/>
      <c r="U33" s="843"/>
      <c r="V33" s="843"/>
    </row>
    <row r="34" spans="1:22" s="470" customFormat="1" ht="19.5">
      <c r="A34" s="762"/>
      <c r="B34" s="715"/>
      <c r="C34" s="715"/>
      <c r="D34" s="796" t="str">
        <f t="shared" si="0"/>
        <v/>
      </c>
      <c r="E34" s="789"/>
      <c r="F34" s="800"/>
      <c r="G34" s="923"/>
      <c r="H34" s="973"/>
      <c r="I34" s="923"/>
      <c r="J34" s="790"/>
      <c r="K34" s="973">
        <f t="shared" si="1"/>
        <v>0</v>
      </c>
      <c r="L34" s="973">
        <f t="shared" si="2"/>
        <v>0</v>
      </c>
      <c r="M34" s="843"/>
      <c r="N34" s="843"/>
      <c r="O34" s="843"/>
      <c r="P34" s="843"/>
      <c r="Q34" s="843"/>
      <c r="R34" s="843"/>
      <c r="S34" s="843"/>
      <c r="T34" s="843"/>
      <c r="U34" s="843"/>
      <c r="V34" s="843"/>
    </row>
    <row r="35" spans="1:22" s="470" customFormat="1" ht="19.5">
      <c r="A35" s="762"/>
      <c r="B35" s="715"/>
      <c r="C35" s="715"/>
      <c r="D35" s="796" t="str">
        <f t="shared" si="0"/>
        <v/>
      </c>
      <c r="E35" s="789"/>
      <c r="F35" s="800"/>
      <c r="G35" s="923"/>
      <c r="H35" s="973"/>
      <c r="I35" s="923"/>
      <c r="J35" s="790"/>
      <c r="K35" s="973">
        <f t="shared" si="1"/>
        <v>0</v>
      </c>
      <c r="L35" s="973">
        <f t="shared" si="2"/>
        <v>0</v>
      </c>
      <c r="M35" s="843"/>
      <c r="N35" s="843"/>
      <c r="O35" s="843"/>
      <c r="P35" s="843"/>
      <c r="Q35" s="843"/>
      <c r="R35" s="843"/>
      <c r="S35" s="843"/>
      <c r="T35" s="843"/>
      <c r="U35" s="843"/>
      <c r="V35" s="843"/>
    </row>
    <row r="36" spans="1:22" s="470" customFormat="1" ht="19.5">
      <c r="A36" s="762"/>
      <c r="B36" s="715"/>
      <c r="C36" s="715"/>
      <c r="D36" s="796" t="str">
        <f t="shared" si="0"/>
        <v/>
      </c>
      <c r="E36" s="789"/>
      <c r="F36" s="800"/>
      <c r="G36" s="923"/>
      <c r="H36" s="973"/>
      <c r="I36" s="923"/>
      <c r="J36" s="790"/>
      <c r="K36" s="973">
        <f t="shared" si="1"/>
        <v>0</v>
      </c>
      <c r="L36" s="973">
        <f t="shared" si="2"/>
        <v>0</v>
      </c>
      <c r="M36" s="843"/>
      <c r="N36" s="843"/>
      <c r="O36" s="843"/>
      <c r="P36" s="843"/>
      <c r="Q36" s="843"/>
      <c r="R36" s="843"/>
      <c r="S36" s="843"/>
      <c r="T36" s="843"/>
      <c r="U36" s="843"/>
      <c r="V36" s="843"/>
    </row>
    <row r="37" spans="1:22" s="470" customFormat="1" ht="19.5">
      <c r="A37" s="762"/>
      <c r="B37" s="715"/>
      <c r="C37" s="715"/>
      <c r="D37" s="796" t="str">
        <f t="shared" si="0"/>
        <v/>
      </c>
      <c r="E37" s="789"/>
      <c r="F37" s="800"/>
      <c r="G37" s="923"/>
      <c r="H37" s="973"/>
      <c r="I37" s="923"/>
      <c r="J37" s="790"/>
      <c r="K37" s="973">
        <f t="shared" si="1"/>
        <v>0</v>
      </c>
      <c r="L37" s="973">
        <f t="shared" si="2"/>
        <v>0</v>
      </c>
      <c r="M37" s="843"/>
      <c r="N37" s="843"/>
      <c r="O37" s="843"/>
      <c r="P37" s="843"/>
      <c r="Q37" s="843"/>
      <c r="R37" s="843"/>
      <c r="S37" s="843"/>
      <c r="T37" s="843"/>
      <c r="U37" s="843"/>
      <c r="V37" s="843"/>
    </row>
    <row r="38" spans="1:22" s="470" customFormat="1" ht="19.5">
      <c r="A38" s="762"/>
      <c r="B38" s="715"/>
      <c r="C38" s="715"/>
      <c r="D38" s="796" t="str">
        <f t="shared" si="0"/>
        <v/>
      </c>
      <c r="E38" s="789"/>
      <c r="F38" s="800"/>
      <c r="G38" s="923"/>
      <c r="H38" s="973"/>
      <c r="I38" s="923"/>
      <c r="J38" s="790"/>
      <c r="K38" s="973">
        <f t="shared" si="1"/>
        <v>0</v>
      </c>
      <c r="L38" s="973">
        <f t="shared" si="2"/>
        <v>0</v>
      </c>
      <c r="M38" s="843"/>
      <c r="N38" s="843"/>
      <c r="O38" s="843"/>
      <c r="P38" s="843"/>
      <c r="Q38" s="843"/>
      <c r="R38" s="843"/>
      <c r="S38" s="843"/>
      <c r="T38" s="843"/>
      <c r="U38" s="843"/>
      <c r="V38" s="843"/>
    </row>
    <row r="39" spans="1:22" s="470" customFormat="1" ht="19.5">
      <c r="A39" s="762"/>
      <c r="B39" s="715"/>
      <c r="C39" s="715"/>
      <c r="D39" s="796" t="str">
        <f t="shared" si="0"/>
        <v/>
      </c>
      <c r="E39" s="789"/>
      <c r="F39" s="800"/>
      <c r="G39" s="923"/>
      <c r="H39" s="973"/>
      <c r="I39" s="923"/>
      <c r="J39" s="790"/>
      <c r="K39" s="973">
        <f t="shared" si="1"/>
        <v>0</v>
      </c>
      <c r="L39" s="973">
        <f t="shared" si="2"/>
        <v>0</v>
      </c>
      <c r="M39" s="843"/>
      <c r="N39" s="843"/>
      <c r="O39" s="843"/>
      <c r="P39" s="843"/>
      <c r="Q39" s="843"/>
      <c r="R39" s="843"/>
      <c r="S39" s="843"/>
      <c r="T39" s="843"/>
      <c r="U39" s="843"/>
      <c r="V39" s="843"/>
    </row>
    <row r="40" spans="1:22" s="470" customFormat="1" ht="19.5">
      <c r="A40" s="762"/>
      <c r="B40" s="715"/>
      <c r="C40" s="715"/>
      <c r="D40" s="796" t="str">
        <f t="shared" si="0"/>
        <v/>
      </c>
      <c r="E40" s="789"/>
      <c r="F40" s="800"/>
      <c r="G40" s="923"/>
      <c r="H40" s="973"/>
      <c r="I40" s="923"/>
      <c r="J40" s="790"/>
      <c r="K40" s="973">
        <f t="shared" si="1"/>
        <v>0</v>
      </c>
      <c r="L40" s="973">
        <f t="shared" si="2"/>
        <v>0</v>
      </c>
      <c r="M40" s="843"/>
      <c r="N40" s="843"/>
      <c r="O40" s="843"/>
      <c r="P40" s="843"/>
      <c r="Q40" s="843"/>
      <c r="R40" s="843"/>
      <c r="S40" s="843"/>
      <c r="T40" s="843"/>
      <c r="U40" s="843"/>
      <c r="V40" s="843"/>
    </row>
    <row r="41" spans="1:22" s="470" customFormat="1" ht="19.5">
      <c r="A41" s="762"/>
      <c r="B41" s="715"/>
      <c r="C41" s="715"/>
      <c r="D41" s="796" t="str">
        <f t="shared" si="0"/>
        <v/>
      </c>
      <c r="E41" s="789"/>
      <c r="F41" s="800"/>
      <c r="G41" s="923"/>
      <c r="H41" s="973"/>
      <c r="I41" s="923"/>
      <c r="J41" s="790"/>
      <c r="K41" s="973">
        <f t="shared" si="1"/>
        <v>0</v>
      </c>
      <c r="L41" s="973">
        <f t="shared" si="2"/>
        <v>0</v>
      </c>
      <c r="M41" s="843"/>
      <c r="N41" s="843"/>
      <c r="O41" s="843"/>
      <c r="P41" s="843"/>
      <c r="Q41" s="843"/>
      <c r="R41" s="843"/>
      <c r="S41" s="843"/>
      <c r="T41" s="843"/>
      <c r="U41" s="843"/>
      <c r="V41" s="843"/>
    </row>
    <row r="42" spans="1:22" s="470" customFormat="1" ht="19.5">
      <c r="A42" s="762"/>
      <c r="B42" s="715"/>
      <c r="C42" s="715"/>
      <c r="D42" s="796" t="str">
        <f t="shared" si="0"/>
        <v/>
      </c>
      <c r="E42" s="789"/>
      <c r="F42" s="800"/>
      <c r="G42" s="923"/>
      <c r="H42" s="973"/>
      <c r="I42" s="923"/>
      <c r="J42" s="790"/>
      <c r="K42" s="973">
        <f t="shared" si="1"/>
        <v>0</v>
      </c>
      <c r="L42" s="973">
        <f t="shared" si="2"/>
        <v>0</v>
      </c>
      <c r="M42" s="843"/>
      <c r="N42" s="843"/>
      <c r="O42" s="843"/>
      <c r="P42" s="843"/>
      <c r="Q42" s="843"/>
      <c r="R42" s="843"/>
      <c r="S42" s="843"/>
      <c r="T42" s="843"/>
      <c r="U42" s="843"/>
      <c r="V42" s="843"/>
    </row>
    <row r="43" spans="1:22" s="470" customFormat="1" ht="19.5">
      <c r="A43" s="762"/>
      <c r="B43" s="715"/>
      <c r="C43" s="715"/>
      <c r="D43" s="796" t="str">
        <f t="shared" si="0"/>
        <v/>
      </c>
      <c r="E43" s="789"/>
      <c r="F43" s="800"/>
      <c r="G43" s="923"/>
      <c r="H43" s="973"/>
      <c r="I43" s="923"/>
      <c r="J43" s="790"/>
      <c r="K43" s="973">
        <f t="shared" si="1"/>
        <v>0</v>
      </c>
      <c r="L43" s="973">
        <f t="shared" si="2"/>
        <v>0</v>
      </c>
      <c r="M43" s="843"/>
      <c r="N43" s="843"/>
      <c r="O43" s="843"/>
      <c r="P43" s="843"/>
      <c r="Q43" s="843"/>
      <c r="R43" s="843"/>
      <c r="S43" s="843"/>
      <c r="T43" s="843"/>
      <c r="U43" s="843"/>
      <c r="V43" s="843"/>
    </row>
    <row r="44" spans="1:22" s="470" customFormat="1" ht="19.5">
      <c r="A44" s="762"/>
      <c r="B44" s="715"/>
      <c r="C44" s="715"/>
      <c r="D44" s="796" t="str">
        <f t="shared" ref="D44:D49" si="3">IF(ISBLANK(A44),"", "Facilities &amp; Administration")</f>
        <v/>
      </c>
      <c r="E44" s="789"/>
      <c r="F44" s="800"/>
      <c r="G44" s="923"/>
      <c r="H44" s="973"/>
      <c r="I44" s="923"/>
      <c r="J44" s="790"/>
      <c r="K44" s="973">
        <f t="shared" ref="K44:K49" si="4">I44+H44</f>
        <v>0</v>
      </c>
      <c r="L44" s="973">
        <f t="shared" ref="L44:L49" si="5">G44-K44</f>
        <v>0</v>
      </c>
      <c r="M44" s="843"/>
      <c r="N44" s="843"/>
      <c r="O44" s="843"/>
      <c r="P44" s="843"/>
      <c r="Q44" s="843"/>
      <c r="R44" s="843"/>
      <c r="S44" s="843"/>
      <c r="T44" s="843"/>
      <c r="U44" s="843"/>
      <c r="V44" s="843"/>
    </row>
    <row r="45" spans="1:22" s="470" customFormat="1" ht="19.5">
      <c r="A45" s="762"/>
      <c r="B45" s="715"/>
      <c r="C45" s="715"/>
      <c r="D45" s="796" t="str">
        <f t="shared" si="3"/>
        <v/>
      </c>
      <c r="E45" s="789"/>
      <c r="F45" s="800"/>
      <c r="G45" s="923"/>
      <c r="H45" s="973"/>
      <c r="I45" s="923"/>
      <c r="J45" s="790"/>
      <c r="K45" s="973">
        <f t="shared" si="4"/>
        <v>0</v>
      </c>
      <c r="L45" s="973">
        <f t="shared" si="5"/>
        <v>0</v>
      </c>
      <c r="M45" s="843"/>
      <c r="N45" s="843"/>
      <c r="O45" s="843"/>
      <c r="P45" s="843"/>
      <c r="Q45" s="843"/>
      <c r="R45" s="843"/>
      <c r="S45" s="843"/>
      <c r="T45" s="843"/>
      <c r="U45" s="843"/>
      <c r="V45" s="843"/>
    </row>
    <row r="46" spans="1:22" s="470" customFormat="1" ht="19.5">
      <c r="A46" s="762"/>
      <c r="B46" s="715"/>
      <c r="C46" s="715"/>
      <c r="D46" s="796" t="str">
        <f t="shared" si="3"/>
        <v/>
      </c>
      <c r="E46" s="789"/>
      <c r="F46" s="800"/>
      <c r="G46" s="923"/>
      <c r="H46" s="973"/>
      <c r="I46" s="923"/>
      <c r="J46" s="790"/>
      <c r="K46" s="973">
        <f t="shared" si="4"/>
        <v>0</v>
      </c>
      <c r="L46" s="973">
        <f t="shared" si="5"/>
        <v>0</v>
      </c>
      <c r="M46" s="843"/>
      <c r="N46" s="843"/>
      <c r="O46" s="843"/>
      <c r="P46" s="843"/>
      <c r="Q46" s="843"/>
      <c r="R46" s="843"/>
      <c r="S46" s="843"/>
      <c r="T46" s="843"/>
      <c r="U46" s="843"/>
      <c r="V46" s="843"/>
    </row>
    <row r="47" spans="1:22" s="470" customFormat="1" ht="19.5">
      <c r="A47" s="762"/>
      <c r="B47" s="715"/>
      <c r="C47" s="715"/>
      <c r="D47" s="796" t="str">
        <f t="shared" si="3"/>
        <v/>
      </c>
      <c r="E47" s="789"/>
      <c r="F47" s="800"/>
      <c r="G47" s="923"/>
      <c r="H47" s="973"/>
      <c r="I47" s="923"/>
      <c r="J47" s="790"/>
      <c r="K47" s="973">
        <f t="shared" si="4"/>
        <v>0</v>
      </c>
      <c r="L47" s="973">
        <f t="shared" si="5"/>
        <v>0</v>
      </c>
      <c r="M47" s="843"/>
      <c r="N47" s="843"/>
      <c r="O47" s="843"/>
      <c r="P47" s="843"/>
      <c r="Q47" s="843"/>
      <c r="R47" s="843"/>
      <c r="S47" s="843"/>
      <c r="T47" s="843"/>
      <c r="U47" s="843"/>
      <c r="V47" s="843"/>
    </row>
    <row r="48" spans="1:22" s="470" customFormat="1" ht="19.5">
      <c r="A48" s="762"/>
      <c r="B48" s="715"/>
      <c r="C48" s="715"/>
      <c r="D48" s="796" t="str">
        <f t="shared" si="3"/>
        <v/>
      </c>
      <c r="E48" s="789"/>
      <c r="F48" s="800"/>
      <c r="G48" s="923"/>
      <c r="H48" s="973"/>
      <c r="I48" s="923"/>
      <c r="J48" s="790"/>
      <c r="K48" s="973">
        <f t="shared" si="4"/>
        <v>0</v>
      </c>
      <c r="L48" s="973">
        <f t="shared" si="5"/>
        <v>0</v>
      </c>
      <c r="M48" s="843"/>
      <c r="N48" s="843"/>
      <c r="O48" s="843"/>
      <c r="P48" s="843"/>
      <c r="Q48" s="843"/>
      <c r="R48" s="843"/>
      <c r="S48" s="843"/>
      <c r="T48" s="843"/>
      <c r="U48" s="843"/>
      <c r="V48" s="843"/>
    </row>
    <row r="49" spans="1:22" s="470" customFormat="1" ht="19.5">
      <c r="A49" s="762"/>
      <c r="B49" s="715"/>
      <c r="C49" s="715"/>
      <c r="D49" s="796" t="str">
        <f t="shared" si="3"/>
        <v/>
      </c>
      <c r="E49" s="789"/>
      <c r="F49" s="800"/>
      <c r="G49" s="923"/>
      <c r="H49" s="973"/>
      <c r="I49" s="923"/>
      <c r="J49" s="790"/>
      <c r="K49" s="973">
        <f t="shared" si="4"/>
        <v>0</v>
      </c>
      <c r="L49" s="973">
        <f t="shared" si="5"/>
        <v>0</v>
      </c>
      <c r="M49" s="843"/>
      <c r="N49" s="843"/>
      <c r="O49" s="843"/>
      <c r="P49" s="843"/>
      <c r="Q49" s="843"/>
      <c r="R49" s="843"/>
      <c r="S49" s="843"/>
      <c r="T49" s="843"/>
      <c r="U49" s="843"/>
      <c r="V49" s="843"/>
    </row>
    <row r="50" spans="1:22" s="470" customFormat="1">
      <c r="A50" s="475"/>
      <c r="B50" s="475"/>
      <c r="C50" s="475"/>
      <c r="D50" s="475"/>
      <c r="E50" s="475"/>
      <c r="F50" s="475"/>
      <c r="G50" s="475"/>
      <c r="H50" s="475"/>
      <c r="I50" s="475"/>
      <c r="J50" s="475"/>
      <c r="K50" s="475"/>
      <c r="L50" s="475"/>
      <c r="M50" s="860"/>
      <c r="N50" s="860"/>
      <c r="O50" s="860"/>
      <c r="P50" s="860"/>
      <c r="Q50" s="860"/>
      <c r="R50" s="860"/>
      <c r="S50" s="860"/>
      <c r="T50" s="860"/>
      <c r="U50" s="860"/>
      <c r="V50" s="860"/>
    </row>
    <row r="51" spans="1:22" s="470" customFormat="1">
      <c r="A51" s="475"/>
      <c r="B51" s="475"/>
      <c r="C51" s="475"/>
      <c r="D51" s="475"/>
      <c r="E51" s="475"/>
      <c r="F51" s="475"/>
      <c r="G51" s="475"/>
      <c r="H51" s="475"/>
      <c r="I51" s="475"/>
      <c r="J51" s="475"/>
      <c r="K51" s="475"/>
      <c r="L51" s="475"/>
      <c r="M51" s="860"/>
      <c r="N51" s="860"/>
      <c r="O51" s="860"/>
      <c r="P51" s="860"/>
      <c r="Q51" s="860"/>
      <c r="R51" s="860"/>
      <c r="S51" s="860"/>
      <c r="T51" s="860"/>
      <c r="U51" s="860"/>
      <c r="V51" s="860"/>
    </row>
    <row r="52" spans="1:22" s="470" customFormat="1">
      <c r="A52" s="475"/>
      <c r="B52" s="475"/>
      <c r="C52" s="475"/>
      <c r="D52" s="475"/>
      <c r="E52" s="475"/>
      <c r="F52" s="475"/>
      <c r="G52" s="475"/>
      <c r="H52" s="475"/>
      <c r="I52" s="475"/>
      <c r="J52" s="475"/>
      <c r="K52" s="475"/>
      <c r="L52" s="475"/>
      <c r="M52" s="860"/>
      <c r="N52" s="860"/>
      <c r="O52" s="860"/>
      <c r="P52" s="860"/>
      <c r="Q52" s="860"/>
      <c r="R52" s="860"/>
      <c r="S52" s="860"/>
      <c r="T52" s="860"/>
      <c r="U52" s="860"/>
      <c r="V52" s="860"/>
    </row>
    <row r="53" spans="1:22" s="470" customFormat="1">
      <c r="A53" s="475"/>
      <c r="B53" s="475"/>
      <c r="C53" s="475"/>
      <c r="D53" s="475"/>
      <c r="E53" s="475"/>
      <c r="F53" s="475"/>
      <c r="G53" s="475"/>
      <c r="H53" s="475"/>
      <c r="I53" s="475"/>
      <c r="J53" s="475"/>
      <c r="K53" s="475"/>
      <c r="L53" s="475"/>
      <c r="M53" s="860"/>
      <c r="N53" s="860"/>
      <c r="O53" s="860"/>
      <c r="P53" s="860"/>
      <c r="Q53" s="860"/>
      <c r="R53" s="860"/>
      <c r="S53" s="860"/>
      <c r="T53" s="860"/>
      <c r="U53" s="860"/>
      <c r="V53" s="860"/>
    </row>
    <row r="54" spans="1:22" s="470" customFormat="1">
      <c r="A54" s="475"/>
      <c r="B54" s="475"/>
      <c r="C54" s="475"/>
      <c r="D54" s="475"/>
      <c r="E54" s="475"/>
      <c r="F54" s="475"/>
      <c r="G54" s="475"/>
      <c r="H54" s="475"/>
      <c r="I54" s="475"/>
      <c r="J54" s="475"/>
      <c r="K54" s="475"/>
      <c r="L54" s="475"/>
      <c r="M54" s="860"/>
      <c r="N54" s="860"/>
      <c r="O54" s="860"/>
      <c r="P54" s="860"/>
      <c r="Q54" s="860"/>
      <c r="R54" s="860"/>
      <c r="S54" s="860"/>
      <c r="T54" s="860"/>
      <c r="U54" s="860"/>
      <c r="V54" s="860"/>
    </row>
    <row r="55" spans="1:22" s="470" customFormat="1">
      <c r="A55" s="475"/>
      <c r="B55" s="475"/>
      <c r="C55" s="475"/>
      <c r="D55" s="475"/>
      <c r="E55" s="475"/>
      <c r="F55" s="475"/>
      <c r="G55" s="475"/>
      <c r="H55" s="475"/>
      <c r="I55" s="475"/>
      <c r="J55" s="475"/>
      <c r="K55" s="475"/>
      <c r="L55" s="475"/>
      <c r="M55" s="860"/>
      <c r="N55" s="860"/>
      <c r="O55" s="860"/>
      <c r="P55" s="860"/>
      <c r="Q55" s="860"/>
      <c r="R55" s="860"/>
      <c r="S55" s="860"/>
      <c r="T55" s="860"/>
      <c r="U55" s="860"/>
      <c r="V55" s="860"/>
    </row>
    <row r="56" spans="1:22" s="470" customFormat="1">
      <c r="A56" s="475"/>
      <c r="B56" s="475"/>
      <c r="C56" s="475"/>
      <c r="D56" s="475"/>
      <c r="E56" s="475"/>
      <c r="F56" s="475"/>
      <c r="G56" s="475"/>
      <c r="H56" s="475"/>
      <c r="I56" s="475"/>
      <c r="J56" s="475"/>
      <c r="K56" s="475"/>
      <c r="L56" s="475"/>
      <c r="M56" s="860"/>
      <c r="N56" s="860"/>
      <c r="O56" s="860"/>
      <c r="P56" s="860"/>
      <c r="Q56" s="860"/>
      <c r="R56" s="860"/>
      <c r="S56" s="860"/>
      <c r="T56" s="860"/>
      <c r="U56" s="860"/>
      <c r="V56" s="860"/>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5" fitToHeight="0" orientation="landscape" useFirstPageNumber="1" r:id="rId1"/>
      <headerFooter alignWithMargins="0">
        <oddFooter>&amp;L&amp;"Tahoma,Regular"&amp;12FMFW v1.18 - 2018</oddFooter>
      </headerFooter>
    </customSheetView>
  </customSheetViews>
  <mergeCells count="13">
    <mergeCell ref="A1:L1"/>
    <mergeCell ref="J5:L5"/>
    <mergeCell ref="A2:L2"/>
    <mergeCell ref="A8:H8"/>
    <mergeCell ref="J3:L3"/>
    <mergeCell ref="J4:L4"/>
    <mergeCell ref="A3:H3"/>
    <mergeCell ref="A4:H4"/>
    <mergeCell ref="A5:H5"/>
    <mergeCell ref="A6:H6"/>
    <mergeCell ref="A7:H7"/>
    <mergeCell ref="J6:L6"/>
    <mergeCell ref="J7:L7"/>
  </mergeCells>
  <conditionalFormatting sqref="I10 I12:I49">
    <cfRule type="cellIs" dxfId="181" priority="15" stopIfTrue="1" operator="greaterThan">
      <formula>0</formula>
    </cfRule>
  </conditionalFormatting>
  <dataValidations xWindow="485" yWindow="504" count="9">
    <dataValidation allowBlank="1" showErrorMessage="1" promptTitle="Cal OES ONLY" prompt="For Cal OES use only.  Do not enter." sqref="K8:L8" xr:uid="{00000000-0002-0000-0C00-000000000000}"/>
    <dataValidation type="list" allowBlank="1" showInputMessage="1" showErrorMessage="1" sqref="C12:C49" xr:uid="{00000000-0002-0000-0C00-000001000000}">
      <formula1>SOURCE_FundingSource</formula1>
    </dataValidation>
    <dataValidation type="list" allowBlank="1" showInputMessage="1" showErrorMessage="1" sqref="E12:E49" xr:uid="{00000000-0002-0000-0C00-000002000000}">
      <formula1>Indirect_Cost_Rate</formula1>
    </dataValidation>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49" xr:uid="{00000000-0002-0000-0C00-000003000000}">
      <formula1>0</formula1>
    </dataValidation>
    <dataValidation type="whole" operator="greaterThan" allowBlank="1" showInputMessage="1" showErrorMessage="1" errorTitle="BUDGETED COST" error="Enter the Budged Cost for this project, rounded DOWN to the nearest dollar." sqref="G12:G49" xr:uid="{00000000-0002-0000-0C00-000004000000}">
      <formula1>0</formula1>
    </dataValidation>
    <dataValidation allowBlank="1" showErrorMessage="1" promptTitle="Solution Area Sub-Category" prompt="This field auto-populates after entering the project number." sqref="D12:D49" xr:uid="{00000000-0002-0000-0C00-000005000000}"/>
    <dataValidation type="whole" operator="lessThanOrEqual" allowBlank="1" showInputMessage="1" showErrorMessage="1" errorTitle="REQUEST AMOUNT" error="Please enter a request amount, rounded to the nearest dollar, that is less than or equal to the remaining balance for this project." sqref="I12:I49" xr:uid="{00000000-0002-0000-0C00-000006000000}">
      <formula1>G12-H12</formula1>
    </dataValidation>
    <dataValidation allowBlank="1" showErrorMessage="1" sqref="J5:L5" xr:uid="{00000000-0002-0000-0C00-000007000000}"/>
    <dataValidation type="list" allowBlank="1" showInputMessage="1" showErrorMessage="1" sqref="J3:L3" xr:uid="{00000000-0002-0000-0C00-000008000000}">
      <formula1>"Initial Application, Modification, Reimbursement, Final Reimbursement, Advance"</formula1>
    </dataValidation>
  </dataValidations>
  <printOptions horizontalCentered="1"/>
  <pageMargins left="0.25" right="0.25" top="0.5" bottom="0.25" header="0.25" footer="0.25"/>
  <pageSetup scale="41"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CCFFCC"/>
    <pageSetUpPr fitToPage="1"/>
  </sheetPr>
  <dimension ref="A1:X75"/>
  <sheetViews>
    <sheetView showGridLines="0" showZeros="0" zoomScale="65" zoomScaleNormal="65" zoomScaleSheetLayoutView="70" workbookViewId="0">
      <selection sqref="A1:N1"/>
    </sheetView>
  </sheetViews>
  <sheetFormatPr defaultColWidth="9.140625" defaultRowHeight="17.25"/>
  <cols>
    <col min="1" max="1" width="12.140625" style="475" customWidth="1"/>
    <col min="2" max="2" width="25.140625" style="475" customWidth="1"/>
    <col min="3" max="3" width="33.5703125" style="475" customWidth="1"/>
    <col min="4" max="4" width="23.28515625" style="475" customWidth="1"/>
    <col min="5" max="5" width="20.140625" style="475" customWidth="1"/>
    <col min="6" max="7" width="22.7109375" style="475" customWidth="1"/>
    <col min="8" max="8" width="25.85546875" style="475" customWidth="1"/>
    <col min="9" max="9" width="21.42578125" style="475" customWidth="1"/>
    <col min="10" max="10" width="31.5703125" style="475" customWidth="1"/>
    <col min="11" max="11" width="19.85546875" style="475" customWidth="1"/>
    <col min="12" max="12" width="21.28515625" style="475" bestFit="1" customWidth="1"/>
    <col min="13" max="13" width="22.85546875" style="475" customWidth="1"/>
    <col min="14" max="14" width="22.7109375" style="475" customWidth="1"/>
    <col min="15" max="24" width="15.7109375" style="860" hidden="1" customWidth="1"/>
    <col min="25" max="16384" width="9.140625" style="475"/>
  </cols>
  <sheetData>
    <row r="1" spans="1:24" ht="30" customHeight="1">
      <c r="A1" s="1295" t="s">
        <v>1247</v>
      </c>
      <c r="B1" s="1295"/>
      <c r="C1" s="1295"/>
      <c r="D1" s="1295"/>
      <c r="E1" s="1295"/>
      <c r="F1" s="1295"/>
      <c r="G1" s="1295"/>
      <c r="H1" s="1295"/>
      <c r="I1" s="1295"/>
      <c r="J1" s="1295"/>
      <c r="K1" s="1295"/>
      <c r="L1" s="1295"/>
      <c r="M1" s="1295"/>
      <c r="N1" s="1295"/>
    </row>
    <row r="2" spans="1:24" s="476" customFormat="1" ht="20.100000000000001" customHeight="1">
      <c r="A2" s="1299" t="s">
        <v>1326</v>
      </c>
      <c r="B2" s="1299"/>
      <c r="C2" s="1299"/>
      <c r="D2" s="1299"/>
      <c r="E2" s="1299"/>
      <c r="F2" s="1299"/>
      <c r="G2" s="1299"/>
      <c r="H2" s="1299"/>
      <c r="I2" s="1299"/>
      <c r="J2" s="1299"/>
      <c r="K2" s="1299"/>
      <c r="L2" s="1299"/>
      <c r="M2" s="1299"/>
      <c r="N2" s="1299"/>
      <c r="O2" s="861"/>
      <c r="P2" s="862"/>
      <c r="Q2" s="862"/>
      <c r="R2" s="862"/>
      <c r="S2" s="862"/>
      <c r="T2" s="862"/>
      <c r="U2" s="862"/>
      <c r="V2" s="862"/>
      <c r="W2" s="862"/>
      <c r="X2" s="862"/>
    </row>
    <row r="3" spans="1:24" ht="24.95" customHeight="1">
      <c r="A3" s="1215">
        <f>SubrecipientName</f>
        <v>0</v>
      </c>
      <c r="B3" s="1296"/>
      <c r="C3" s="1296"/>
      <c r="D3" s="1296"/>
      <c r="E3" s="1296"/>
      <c r="F3" s="1296"/>
      <c r="G3" s="1296"/>
      <c r="H3" s="1296"/>
      <c r="I3" s="1296"/>
      <c r="J3" s="1296"/>
      <c r="K3" s="1053" t="s">
        <v>34</v>
      </c>
      <c r="L3" s="1212"/>
      <c r="M3" s="1213"/>
      <c r="N3" s="1213"/>
    </row>
    <row r="4" spans="1:24" ht="24.95" customHeight="1">
      <c r="A4" s="1217">
        <f>FIPSNumber</f>
        <v>0</v>
      </c>
      <c r="B4" s="1217"/>
      <c r="C4" s="1217"/>
      <c r="D4" s="1217"/>
      <c r="E4" s="1217"/>
      <c r="F4" s="1217"/>
      <c r="G4" s="1217"/>
      <c r="H4" s="1217"/>
      <c r="I4" s="1217"/>
      <c r="J4" s="1217"/>
      <c r="K4" s="1055" t="s">
        <v>10</v>
      </c>
      <c r="L4" s="1214"/>
      <c r="M4" s="1214"/>
      <c r="N4" s="1214"/>
      <c r="O4" s="871"/>
    </row>
    <row r="5" spans="1:24" ht="24.95" customHeight="1">
      <c r="A5" s="1285">
        <f>SubawardNumber</f>
        <v>0</v>
      </c>
      <c r="B5" s="1209"/>
      <c r="C5" s="1209"/>
      <c r="D5" s="1209"/>
      <c r="E5" s="1209"/>
      <c r="F5" s="1209"/>
      <c r="G5" s="1209"/>
      <c r="H5" s="1209"/>
      <c r="I5" s="1209"/>
      <c r="J5" s="1209"/>
      <c r="K5" s="1055" t="s">
        <v>549</v>
      </c>
      <c r="L5" s="1205"/>
      <c r="M5" s="1205"/>
      <c r="N5" s="1205"/>
    </row>
    <row r="6" spans="1:24" ht="24.95" customHeight="1">
      <c r="A6" s="1203"/>
      <c r="B6" s="1203"/>
      <c r="C6" s="1203"/>
      <c r="D6" s="1203"/>
      <c r="E6" s="1203"/>
      <c r="F6" s="1203"/>
      <c r="G6" s="1203"/>
      <c r="H6" s="1203"/>
      <c r="I6" s="1203"/>
      <c r="J6" s="1210"/>
      <c r="K6" s="360"/>
      <c r="L6" s="1297"/>
      <c r="M6" s="1298"/>
      <c r="N6" s="1298"/>
    </row>
    <row r="7" spans="1:24" ht="24.95" customHeight="1">
      <c r="A7" s="1203"/>
      <c r="B7" s="1203"/>
      <c r="C7" s="1203"/>
      <c r="D7" s="1203"/>
      <c r="E7" s="1203"/>
      <c r="F7" s="1203"/>
      <c r="G7" s="1203"/>
      <c r="H7" s="1203"/>
      <c r="I7" s="1203"/>
      <c r="J7" s="1210"/>
      <c r="K7" s="360"/>
      <c r="L7" s="1297"/>
      <c r="M7" s="1297"/>
      <c r="N7" s="1297"/>
    </row>
    <row r="8" spans="1:24" ht="39.950000000000003" customHeight="1">
      <c r="A8" s="1203"/>
      <c r="B8" s="1203"/>
      <c r="C8" s="1203"/>
      <c r="D8" s="1203"/>
      <c r="E8" s="1203"/>
      <c r="F8" s="1203"/>
      <c r="G8" s="1203"/>
      <c r="H8" s="1203"/>
      <c r="I8" s="1203"/>
      <c r="J8" s="1210"/>
      <c r="K8" s="736" t="s">
        <v>668</v>
      </c>
      <c r="L8" s="737" t="s">
        <v>672</v>
      </c>
      <c r="M8" s="642"/>
      <c r="N8" s="517"/>
    </row>
    <row r="9" spans="1:24" ht="50.1" customHeight="1">
      <c r="A9" s="648" t="s">
        <v>1147</v>
      </c>
      <c r="B9" s="649" t="s">
        <v>723</v>
      </c>
      <c r="C9" s="650" t="s">
        <v>724</v>
      </c>
      <c r="D9" s="650" t="s">
        <v>444</v>
      </c>
      <c r="E9" s="650" t="s">
        <v>699</v>
      </c>
      <c r="F9" s="650" t="s">
        <v>640</v>
      </c>
      <c r="G9" s="650" t="s">
        <v>391</v>
      </c>
      <c r="H9" s="650" t="s">
        <v>725</v>
      </c>
      <c r="I9" s="649" t="s">
        <v>726</v>
      </c>
      <c r="J9" s="651" t="s">
        <v>671</v>
      </c>
      <c r="K9" s="652" t="s">
        <v>446</v>
      </c>
      <c r="L9" s="652" t="s">
        <v>727</v>
      </c>
      <c r="M9" s="652" t="s">
        <v>664</v>
      </c>
      <c r="N9" s="653" t="s">
        <v>390</v>
      </c>
      <c r="O9" s="873" t="s">
        <v>1302</v>
      </c>
      <c r="P9" s="873" t="s">
        <v>1303</v>
      </c>
      <c r="Q9" s="873" t="s">
        <v>1304</v>
      </c>
      <c r="R9" s="873" t="s">
        <v>1305</v>
      </c>
      <c r="S9" s="873" t="s">
        <v>1306</v>
      </c>
      <c r="T9" s="873" t="s">
        <v>1307</v>
      </c>
      <c r="U9" s="873" t="s">
        <v>1308</v>
      </c>
      <c r="V9" s="873" t="s">
        <v>1309</v>
      </c>
      <c r="W9" s="873" t="s">
        <v>1310</v>
      </c>
      <c r="X9" s="873" t="s">
        <v>1311</v>
      </c>
    </row>
    <row r="10" spans="1:24" s="478" customFormat="1" ht="20.25">
      <c r="A10" s="913">
        <v>0</v>
      </c>
      <c r="B10" s="915">
        <v>0</v>
      </c>
      <c r="C10" s="915">
        <v>0</v>
      </c>
      <c r="D10" s="915">
        <v>0</v>
      </c>
      <c r="E10" s="918">
        <v>0</v>
      </c>
      <c r="F10" s="918">
        <v>0</v>
      </c>
      <c r="G10" s="915">
        <v>0</v>
      </c>
      <c r="H10" s="915">
        <v>0</v>
      </c>
      <c r="I10" s="944">
        <f>SUM(RangeFee)</f>
        <v>0</v>
      </c>
      <c r="J10" s="945">
        <f>SUM(RangeSalary)</f>
        <v>0</v>
      </c>
      <c r="K10" s="946">
        <v>0</v>
      </c>
      <c r="L10" s="947">
        <f>SUM(RangeHours)</f>
        <v>0</v>
      </c>
      <c r="M10" s="946">
        <v>0</v>
      </c>
      <c r="N10" s="948">
        <f>SUM(RangeCost)</f>
        <v>0</v>
      </c>
      <c r="O10" s="1031"/>
      <c r="P10" s="1031">
        <v>0</v>
      </c>
      <c r="Q10" s="1031">
        <v>0</v>
      </c>
      <c r="R10" s="1031">
        <v>0</v>
      </c>
      <c r="S10" s="1031">
        <v>0</v>
      </c>
      <c r="T10" s="1031">
        <v>0</v>
      </c>
      <c r="U10" s="1031">
        <v>0</v>
      </c>
      <c r="V10" s="1031">
        <v>0</v>
      </c>
      <c r="W10" s="1031">
        <v>0</v>
      </c>
      <c r="X10" s="1031">
        <v>0</v>
      </c>
    </row>
    <row r="11" spans="1:24" s="478" customFormat="1" ht="0.2" customHeight="1">
      <c r="A11" s="914">
        <v>0</v>
      </c>
      <c r="B11" s="916">
        <v>0</v>
      </c>
      <c r="C11" s="917">
        <v>0</v>
      </c>
      <c r="D11" s="917">
        <v>0</v>
      </c>
      <c r="E11" s="919">
        <v>0</v>
      </c>
      <c r="F11" s="920">
        <v>0</v>
      </c>
      <c r="G11" s="917">
        <v>0</v>
      </c>
      <c r="H11" s="917">
        <v>0</v>
      </c>
      <c r="I11" s="921">
        <v>0</v>
      </c>
      <c r="J11" s="801">
        <v>0</v>
      </c>
      <c r="K11" s="720">
        <v>0</v>
      </c>
      <c r="L11" s="718">
        <v>0</v>
      </c>
      <c r="M11" s="719">
        <v>0</v>
      </c>
      <c r="N11" s="872">
        <v>0</v>
      </c>
      <c r="O11" s="839">
        <v>0</v>
      </c>
      <c r="P11" s="840">
        <v>0</v>
      </c>
      <c r="Q11" s="874">
        <v>0</v>
      </c>
      <c r="R11" s="840">
        <v>0</v>
      </c>
      <c r="S11" s="840">
        <v>0</v>
      </c>
      <c r="T11" s="840">
        <v>0</v>
      </c>
      <c r="U11" s="840">
        <v>0</v>
      </c>
      <c r="V11" s="840">
        <v>0</v>
      </c>
      <c r="W11" s="840">
        <v>0</v>
      </c>
      <c r="X11" s="840">
        <v>0</v>
      </c>
    </row>
    <row r="12" spans="1:24" s="470" customFormat="1" ht="19.5">
      <c r="A12" s="765"/>
      <c r="B12" s="764"/>
      <c r="C12" s="764"/>
      <c r="D12" s="764"/>
      <c r="E12" s="792"/>
      <c r="F12" s="792"/>
      <c r="G12" s="764"/>
      <c r="H12" s="764"/>
      <c r="I12" s="923"/>
      <c r="J12" s="923"/>
      <c r="K12" s="790"/>
      <c r="L12" s="798"/>
      <c r="M12" s="791"/>
      <c r="N12" s="923"/>
      <c r="O12" s="715"/>
      <c r="P12" s="715"/>
      <c r="Q12" s="715"/>
      <c r="R12" s="715"/>
      <c r="S12" s="715"/>
      <c r="T12" s="715"/>
      <c r="U12" s="715"/>
      <c r="V12" s="715"/>
      <c r="W12" s="715"/>
      <c r="X12" s="715"/>
    </row>
    <row r="13" spans="1:24" s="934" customFormat="1" ht="19.5">
      <c r="A13" s="941"/>
      <c r="B13" s="954"/>
      <c r="C13" s="954"/>
      <c r="D13" s="954"/>
      <c r="E13" s="943"/>
      <c r="F13" s="943"/>
      <c r="G13" s="954"/>
      <c r="H13" s="954"/>
      <c r="I13" s="940"/>
      <c r="J13" s="958"/>
      <c r="K13" s="955"/>
      <c r="L13" s="956"/>
      <c r="M13" s="949"/>
      <c r="N13" s="940"/>
      <c r="O13" s="957"/>
      <c r="P13" s="957"/>
      <c r="Q13" s="957"/>
      <c r="R13" s="957"/>
      <c r="S13" s="957"/>
      <c r="T13" s="957"/>
      <c r="U13" s="957"/>
      <c r="V13" s="957"/>
      <c r="W13" s="957"/>
      <c r="X13" s="957"/>
    </row>
    <row r="14" spans="1:24" s="934" customFormat="1" ht="19.5">
      <c r="A14" s="941"/>
      <c r="B14" s="954"/>
      <c r="C14" s="954"/>
      <c r="D14" s="954"/>
      <c r="E14" s="943"/>
      <c r="F14" s="943"/>
      <c r="G14" s="954"/>
      <c r="H14" s="954"/>
      <c r="I14" s="940"/>
      <c r="J14" s="958"/>
      <c r="K14" s="955"/>
      <c r="L14" s="956"/>
      <c r="M14" s="949"/>
      <c r="N14" s="940"/>
      <c r="O14" s="957"/>
      <c r="P14" s="957"/>
      <c r="Q14" s="957"/>
      <c r="R14" s="957"/>
      <c r="S14" s="957"/>
      <c r="T14" s="957"/>
      <c r="U14" s="957"/>
      <c r="V14" s="957"/>
      <c r="W14" s="957"/>
      <c r="X14" s="957"/>
    </row>
    <row r="15" spans="1:24" s="470" customFormat="1" ht="19.5">
      <c r="A15" s="765"/>
      <c r="B15" s="764"/>
      <c r="C15" s="764"/>
      <c r="D15" s="764"/>
      <c r="E15" s="792"/>
      <c r="F15" s="792"/>
      <c r="G15" s="764"/>
      <c r="H15" s="764"/>
      <c r="I15" s="923"/>
      <c r="J15" s="923"/>
      <c r="K15" s="790"/>
      <c r="L15" s="798"/>
      <c r="M15" s="791"/>
      <c r="N15" s="923"/>
      <c r="O15" s="715"/>
      <c r="P15" s="715"/>
      <c r="Q15" s="715"/>
      <c r="R15" s="715"/>
      <c r="S15" s="715"/>
      <c r="T15" s="715"/>
      <c r="U15" s="715"/>
      <c r="V15" s="715"/>
      <c r="W15" s="715"/>
      <c r="X15" s="715"/>
    </row>
    <row r="16" spans="1:24" s="470" customFormat="1" ht="19.5">
      <c r="A16" s="765"/>
      <c r="B16" s="764"/>
      <c r="C16" s="764"/>
      <c r="D16" s="764"/>
      <c r="E16" s="792"/>
      <c r="F16" s="792"/>
      <c r="G16" s="764"/>
      <c r="H16" s="764"/>
      <c r="I16" s="923"/>
      <c r="J16" s="923"/>
      <c r="K16" s="790"/>
      <c r="L16" s="798"/>
      <c r="M16" s="791"/>
      <c r="N16" s="923"/>
      <c r="O16" s="715"/>
      <c r="P16" s="715"/>
      <c r="Q16" s="715"/>
      <c r="R16" s="715"/>
      <c r="S16" s="715"/>
      <c r="T16" s="715"/>
      <c r="U16" s="715"/>
      <c r="V16" s="715"/>
      <c r="W16" s="715"/>
      <c r="X16" s="715"/>
    </row>
    <row r="17" spans="1:24" s="470" customFormat="1" ht="19.5">
      <c r="A17" s="765"/>
      <c r="B17" s="764"/>
      <c r="C17" s="764"/>
      <c r="D17" s="764"/>
      <c r="E17" s="792"/>
      <c r="F17" s="792"/>
      <c r="G17" s="764"/>
      <c r="H17" s="764"/>
      <c r="I17" s="923"/>
      <c r="J17" s="923"/>
      <c r="K17" s="790"/>
      <c r="L17" s="798"/>
      <c r="M17" s="791"/>
      <c r="N17" s="923"/>
      <c r="O17" s="715"/>
      <c r="P17" s="715"/>
      <c r="Q17" s="715"/>
      <c r="R17" s="715"/>
      <c r="S17" s="715"/>
      <c r="T17" s="715"/>
      <c r="U17" s="715"/>
      <c r="V17" s="715"/>
      <c r="W17" s="715"/>
      <c r="X17" s="715"/>
    </row>
    <row r="18" spans="1:24" s="470" customFormat="1" ht="19.5">
      <c r="A18" s="765"/>
      <c r="B18" s="764"/>
      <c r="C18" s="764"/>
      <c r="D18" s="764"/>
      <c r="E18" s="792"/>
      <c r="F18" s="792"/>
      <c r="G18" s="764"/>
      <c r="H18" s="764"/>
      <c r="I18" s="923"/>
      <c r="J18" s="923"/>
      <c r="K18" s="790"/>
      <c r="L18" s="798"/>
      <c r="M18" s="791"/>
      <c r="N18" s="923"/>
      <c r="O18" s="715"/>
      <c r="P18" s="715"/>
      <c r="Q18" s="715"/>
      <c r="R18" s="715"/>
      <c r="S18" s="715"/>
      <c r="T18" s="715"/>
      <c r="U18" s="715"/>
      <c r="V18" s="715"/>
      <c r="W18" s="715"/>
      <c r="X18" s="715"/>
    </row>
    <row r="19" spans="1:24" s="470" customFormat="1" ht="19.5">
      <c r="A19" s="765"/>
      <c r="B19" s="764"/>
      <c r="C19" s="764"/>
      <c r="D19" s="764"/>
      <c r="E19" s="792"/>
      <c r="F19" s="792"/>
      <c r="G19" s="764"/>
      <c r="H19" s="764"/>
      <c r="I19" s="923"/>
      <c r="J19" s="923"/>
      <c r="K19" s="790"/>
      <c r="L19" s="798"/>
      <c r="M19" s="791"/>
      <c r="N19" s="923"/>
      <c r="O19" s="715"/>
      <c r="P19" s="715"/>
      <c r="Q19" s="715"/>
      <c r="R19" s="715"/>
      <c r="S19" s="715"/>
      <c r="T19" s="715"/>
      <c r="U19" s="715"/>
      <c r="V19" s="715"/>
      <c r="W19" s="715"/>
      <c r="X19" s="715"/>
    </row>
    <row r="20" spans="1:24" s="470" customFormat="1" ht="19.5">
      <c r="A20" s="765"/>
      <c r="B20" s="764"/>
      <c r="C20" s="764"/>
      <c r="D20" s="764"/>
      <c r="E20" s="792"/>
      <c r="F20" s="792"/>
      <c r="G20" s="764"/>
      <c r="H20" s="764"/>
      <c r="I20" s="923"/>
      <c r="J20" s="923"/>
      <c r="K20" s="790"/>
      <c r="L20" s="798"/>
      <c r="M20" s="791"/>
      <c r="N20" s="923"/>
      <c r="O20" s="715"/>
      <c r="P20" s="715"/>
      <c r="Q20" s="715"/>
      <c r="R20" s="715"/>
      <c r="S20" s="715"/>
      <c r="T20" s="715"/>
      <c r="U20" s="715"/>
      <c r="V20" s="715"/>
      <c r="W20" s="715"/>
      <c r="X20" s="715"/>
    </row>
    <row r="21" spans="1:24" s="470" customFormat="1" ht="19.5">
      <c r="A21" s="765"/>
      <c r="B21" s="764"/>
      <c r="C21" s="764"/>
      <c r="D21" s="764"/>
      <c r="E21" s="792"/>
      <c r="F21" s="792"/>
      <c r="G21" s="764"/>
      <c r="H21" s="764"/>
      <c r="I21" s="923"/>
      <c r="J21" s="923"/>
      <c r="K21" s="790"/>
      <c r="L21" s="798"/>
      <c r="M21" s="791"/>
      <c r="N21" s="923"/>
      <c r="O21" s="715"/>
      <c r="P21" s="715"/>
      <c r="Q21" s="715"/>
      <c r="R21" s="715"/>
      <c r="S21" s="715"/>
      <c r="T21" s="715"/>
      <c r="U21" s="715"/>
      <c r="V21" s="715"/>
      <c r="W21" s="715"/>
      <c r="X21" s="715"/>
    </row>
    <row r="22" spans="1:24" s="470" customFormat="1" ht="19.5">
      <c r="A22" s="765"/>
      <c r="B22" s="764"/>
      <c r="C22" s="764"/>
      <c r="D22" s="764"/>
      <c r="E22" s="792"/>
      <c r="F22" s="792"/>
      <c r="G22" s="764"/>
      <c r="H22" s="764"/>
      <c r="I22" s="923"/>
      <c r="J22" s="923"/>
      <c r="K22" s="790"/>
      <c r="L22" s="798"/>
      <c r="M22" s="791"/>
      <c r="N22" s="923"/>
      <c r="O22" s="715"/>
      <c r="P22" s="715"/>
      <c r="Q22" s="715"/>
      <c r="R22" s="715"/>
      <c r="S22" s="715"/>
      <c r="T22" s="715"/>
      <c r="U22" s="715"/>
      <c r="V22" s="715"/>
      <c r="W22" s="715"/>
      <c r="X22" s="715"/>
    </row>
    <row r="23" spans="1:24" s="470" customFormat="1" ht="19.5">
      <c r="A23" s="765"/>
      <c r="B23" s="764"/>
      <c r="C23" s="764"/>
      <c r="D23" s="764"/>
      <c r="E23" s="792"/>
      <c r="F23" s="792"/>
      <c r="G23" s="764"/>
      <c r="H23" s="764"/>
      <c r="I23" s="923"/>
      <c r="J23" s="923"/>
      <c r="K23" s="790"/>
      <c r="L23" s="798"/>
      <c r="M23" s="791"/>
      <c r="N23" s="923"/>
      <c r="O23" s="715"/>
      <c r="P23" s="715"/>
      <c r="Q23" s="715"/>
      <c r="R23" s="715"/>
      <c r="S23" s="715"/>
      <c r="T23" s="715"/>
      <c r="U23" s="715"/>
      <c r="V23" s="715"/>
      <c r="W23" s="715"/>
      <c r="X23" s="715"/>
    </row>
    <row r="24" spans="1:24" s="470" customFormat="1" ht="19.5">
      <c r="A24" s="765"/>
      <c r="B24" s="764"/>
      <c r="C24" s="764"/>
      <c r="D24" s="764"/>
      <c r="E24" s="792"/>
      <c r="F24" s="792"/>
      <c r="G24" s="764"/>
      <c r="H24" s="764"/>
      <c r="I24" s="923"/>
      <c r="J24" s="923"/>
      <c r="K24" s="790"/>
      <c r="L24" s="798"/>
      <c r="M24" s="791"/>
      <c r="N24" s="923"/>
      <c r="O24" s="715"/>
      <c r="P24" s="715"/>
      <c r="Q24" s="715"/>
      <c r="R24" s="715"/>
      <c r="S24" s="715"/>
      <c r="T24" s="715"/>
      <c r="U24" s="715"/>
      <c r="V24" s="715"/>
      <c r="W24" s="715"/>
      <c r="X24" s="715"/>
    </row>
    <row r="25" spans="1:24" s="470" customFormat="1" ht="19.5">
      <c r="A25" s="765"/>
      <c r="B25" s="764"/>
      <c r="C25" s="764"/>
      <c r="D25" s="764"/>
      <c r="E25" s="792"/>
      <c r="F25" s="792"/>
      <c r="G25" s="764"/>
      <c r="H25" s="764"/>
      <c r="I25" s="923"/>
      <c r="J25" s="923"/>
      <c r="K25" s="790"/>
      <c r="L25" s="798"/>
      <c r="M25" s="791"/>
      <c r="N25" s="923"/>
      <c r="O25" s="715"/>
      <c r="P25" s="715"/>
      <c r="Q25" s="715"/>
      <c r="R25" s="715"/>
      <c r="S25" s="715"/>
      <c r="T25" s="715"/>
      <c r="U25" s="715"/>
      <c r="V25" s="715"/>
      <c r="W25" s="715"/>
      <c r="X25" s="715"/>
    </row>
    <row r="26" spans="1:24" s="470" customFormat="1" ht="19.5">
      <c r="A26" s="765"/>
      <c r="B26" s="764"/>
      <c r="C26" s="764"/>
      <c r="D26" s="764"/>
      <c r="E26" s="792"/>
      <c r="F26" s="792"/>
      <c r="G26" s="764"/>
      <c r="H26" s="764"/>
      <c r="I26" s="923"/>
      <c r="J26" s="923"/>
      <c r="K26" s="790"/>
      <c r="L26" s="798"/>
      <c r="M26" s="791"/>
      <c r="N26" s="923"/>
      <c r="O26" s="715"/>
      <c r="P26" s="715"/>
      <c r="Q26" s="715"/>
      <c r="R26" s="715"/>
      <c r="S26" s="715"/>
      <c r="T26" s="715"/>
      <c r="U26" s="715"/>
      <c r="V26" s="715"/>
      <c r="W26" s="715"/>
      <c r="X26" s="715"/>
    </row>
    <row r="27" spans="1:24" s="470" customFormat="1" ht="19.5">
      <c r="A27" s="765"/>
      <c r="B27" s="764"/>
      <c r="C27" s="764"/>
      <c r="D27" s="764"/>
      <c r="E27" s="792"/>
      <c r="F27" s="792"/>
      <c r="G27" s="764"/>
      <c r="H27" s="764"/>
      <c r="I27" s="923"/>
      <c r="J27" s="923"/>
      <c r="K27" s="790"/>
      <c r="L27" s="798"/>
      <c r="M27" s="791"/>
      <c r="N27" s="923"/>
      <c r="O27" s="715"/>
      <c r="P27" s="715"/>
      <c r="Q27" s="715"/>
      <c r="R27" s="715"/>
      <c r="S27" s="715"/>
      <c r="T27" s="715"/>
      <c r="U27" s="715"/>
      <c r="V27" s="715"/>
      <c r="W27" s="715"/>
      <c r="X27" s="715"/>
    </row>
    <row r="28" spans="1:24" s="470" customFormat="1" ht="19.5">
      <c r="A28" s="765"/>
      <c r="B28" s="764"/>
      <c r="C28" s="764"/>
      <c r="D28" s="764"/>
      <c r="E28" s="792"/>
      <c r="F28" s="792"/>
      <c r="G28" s="764"/>
      <c r="H28" s="764"/>
      <c r="I28" s="923"/>
      <c r="J28" s="923"/>
      <c r="K28" s="790"/>
      <c r="L28" s="798"/>
      <c r="M28" s="791"/>
      <c r="N28" s="923"/>
      <c r="O28" s="715"/>
      <c r="P28" s="715"/>
      <c r="Q28" s="715"/>
      <c r="R28" s="715"/>
      <c r="S28" s="715"/>
      <c r="T28" s="715"/>
      <c r="U28" s="715"/>
      <c r="V28" s="715"/>
      <c r="W28" s="715"/>
      <c r="X28" s="715"/>
    </row>
    <row r="29" spans="1:24" s="470" customFormat="1" ht="19.5">
      <c r="A29" s="765"/>
      <c r="B29" s="764"/>
      <c r="C29" s="764"/>
      <c r="D29" s="764"/>
      <c r="E29" s="792"/>
      <c r="F29" s="792"/>
      <c r="G29" s="764"/>
      <c r="H29" s="764"/>
      <c r="I29" s="923"/>
      <c r="J29" s="923"/>
      <c r="K29" s="790"/>
      <c r="L29" s="798"/>
      <c r="M29" s="791"/>
      <c r="N29" s="923"/>
      <c r="O29" s="715"/>
      <c r="P29" s="715"/>
      <c r="Q29" s="715"/>
      <c r="R29" s="715"/>
      <c r="S29" s="715"/>
      <c r="T29" s="715"/>
      <c r="U29" s="715"/>
      <c r="V29" s="715"/>
      <c r="W29" s="715"/>
      <c r="X29" s="715"/>
    </row>
    <row r="30" spans="1:24" s="470" customFormat="1" ht="19.5">
      <c r="A30" s="765"/>
      <c r="B30" s="764"/>
      <c r="C30" s="764"/>
      <c r="D30" s="764"/>
      <c r="E30" s="792"/>
      <c r="F30" s="792"/>
      <c r="G30" s="764"/>
      <c r="H30" s="764"/>
      <c r="I30" s="923"/>
      <c r="J30" s="923"/>
      <c r="K30" s="790"/>
      <c r="L30" s="798"/>
      <c r="M30" s="791"/>
      <c r="N30" s="923"/>
      <c r="O30" s="715"/>
      <c r="P30" s="715"/>
      <c r="Q30" s="715"/>
      <c r="R30" s="715"/>
      <c r="S30" s="715"/>
      <c r="T30" s="715"/>
      <c r="U30" s="715"/>
      <c r="V30" s="715"/>
      <c r="W30" s="715"/>
      <c r="X30" s="715"/>
    </row>
    <row r="31" spans="1:24" s="470" customFormat="1" ht="19.5">
      <c r="A31" s="765"/>
      <c r="B31" s="764"/>
      <c r="C31" s="764"/>
      <c r="D31" s="764"/>
      <c r="E31" s="792"/>
      <c r="F31" s="792"/>
      <c r="G31" s="764"/>
      <c r="H31" s="764"/>
      <c r="I31" s="923"/>
      <c r="J31" s="923"/>
      <c r="K31" s="790"/>
      <c r="L31" s="798"/>
      <c r="M31" s="791"/>
      <c r="N31" s="923"/>
      <c r="O31" s="715"/>
      <c r="P31" s="715"/>
      <c r="Q31" s="715"/>
      <c r="R31" s="715"/>
      <c r="S31" s="715"/>
      <c r="T31" s="715"/>
      <c r="U31" s="715"/>
      <c r="V31" s="715"/>
      <c r="W31" s="715"/>
      <c r="X31" s="715"/>
    </row>
    <row r="32" spans="1:24" s="470" customFormat="1" ht="19.5">
      <c r="A32" s="765"/>
      <c r="B32" s="764"/>
      <c r="C32" s="764"/>
      <c r="D32" s="764"/>
      <c r="E32" s="792"/>
      <c r="F32" s="792"/>
      <c r="G32" s="764"/>
      <c r="H32" s="764"/>
      <c r="I32" s="923"/>
      <c r="J32" s="923"/>
      <c r="K32" s="790"/>
      <c r="L32" s="798"/>
      <c r="M32" s="791"/>
      <c r="N32" s="923"/>
      <c r="O32" s="715"/>
      <c r="P32" s="715"/>
      <c r="Q32" s="715"/>
      <c r="R32" s="715"/>
      <c r="S32" s="715"/>
      <c r="T32" s="715"/>
      <c r="U32" s="715"/>
      <c r="V32" s="715"/>
      <c r="W32" s="715"/>
      <c r="X32" s="715"/>
    </row>
    <row r="33" spans="1:24" s="470" customFormat="1" ht="19.5">
      <c r="A33" s="765"/>
      <c r="B33" s="764"/>
      <c r="C33" s="764"/>
      <c r="D33" s="764"/>
      <c r="E33" s="792"/>
      <c r="F33" s="792"/>
      <c r="G33" s="764"/>
      <c r="H33" s="764"/>
      <c r="I33" s="923"/>
      <c r="J33" s="923"/>
      <c r="K33" s="790"/>
      <c r="L33" s="798"/>
      <c r="M33" s="791"/>
      <c r="N33" s="923"/>
      <c r="O33" s="715"/>
      <c r="P33" s="715"/>
      <c r="Q33" s="715"/>
      <c r="R33" s="715"/>
      <c r="S33" s="715"/>
      <c r="T33" s="715"/>
      <c r="U33" s="715"/>
      <c r="V33" s="715"/>
      <c r="W33" s="715"/>
      <c r="X33" s="715"/>
    </row>
    <row r="34" spans="1:24" s="470" customFormat="1" ht="19.5">
      <c r="A34" s="765"/>
      <c r="B34" s="764"/>
      <c r="C34" s="764"/>
      <c r="D34" s="764"/>
      <c r="E34" s="792"/>
      <c r="F34" s="792"/>
      <c r="G34" s="764"/>
      <c r="H34" s="764"/>
      <c r="I34" s="923"/>
      <c r="J34" s="923"/>
      <c r="K34" s="790"/>
      <c r="L34" s="798"/>
      <c r="M34" s="791"/>
      <c r="N34" s="923"/>
      <c r="O34" s="715"/>
      <c r="P34" s="715"/>
      <c r="Q34" s="715"/>
      <c r="R34" s="715"/>
      <c r="S34" s="715"/>
      <c r="T34" s="715"/>
      <c r="U34" s="715"/>
      <c r="V34" s="715"/>
      <c r="W34" s="715"/>
      <c r="X34" s="715"/>
    </row>
    <row r="35" spans="1:24" s="470" customFormat="1" ht="19.5">
      <c r="A35" s="765"/>
      <c r="B35" s="764"/>
      <c r="C35" s="764"/>
      <c r="D35" s="764"/>
      <c r="E35" s="792"/>
      <c r="F35" s="792"/>
      <c r="G35" s="764"/>
      <c r="H35" s="764"/>
      <c r="I35" s="923"/>
      <c r="J35" s="923"/>
      <c r="K35" s="790"/>
      <c r="L35" s="798"/>
      <c r="M35" s="791"/>
      <c r="N35" s="923"/>
      <c r="O35" s="715"/>
      <c r="P35" s="715"/>
      <c r="Q35" s="715"/>
      <c r="R35" s="715"/>
      <c r="S35" s="715"/>
      <c r="T35" s="715"/>
      <c r="U35" s="715"/>
      <c r="V35" s="715"/>
      <c r="W35" s="715"/>
      <c r="X35" s="715"/>
    </row>
    <row r="36" spans="1:24" s="470" customFormat="1" ht="19.5">
      <c r="A36" s="765"/>
      <c r="B36" s="764"/>
      <c r="C36" s="764"/>
      <c r="D36" s="764"/>
      <c r="E36" s="792"/>
      <c r="F36" s="792"/>
      <c r="G36" s="764"/>
      <c r="H36" s="764"/>
      <c r="I36" s="923"/>
      <c r="J36" s="923"/>
      <c r="K36" s="790"/>
      <c r="L36" s="798"/>
      <c r="M36" s="791"/>
      <c r="N36" s="923"/>
      <c r="O36" s="715"/>
      <c r="P36" s="715"/>
      <c r="Q36" s="715"/>
      <c r="R36" s="715"/>
      <c r="S36" s="715"/>
      <c r="T36" s="715"/>
      <c r="U36" s="715"/>
      <c r="V36" s="715"/>
      <c r="W36" s="715"/>
      <c r="X36" s="715"/>
    </row>
    <row r="37" spans="1:24" s="470" customFormat="1" ht="19.5">
      <c r="A37" s="765"/>
      <c r="B37" s="764"/>
      <c r="C37" s="764"/>
      <c r="D37" s="764"/>
      <c r="E37" s="792"/>
      <c r="F37" s="792"/>
      <c r="G37" s="764"/>
      <c r="H37" s="764"/>
      <c r="I37" s="923"/>
      <c r="J37" s="923"/>
      <c r="K37" s="790"/>
      <c r="L37" s="798"/>
      <c r="M37" s="791"/>
      <c r="N37" s="923"/>
      <c r="O37" s="715"/>
      <c r="P37" s="715"/>
      <c r="Q37" s="715"/>
      <c r="R37" s="715"/>
      <c r="S37" s="715"/>
      <c r="T37" s="715"/>
      <c r="U37" s="715"/>
      <c r="V37" s="715"/>
      <c r="W37" s="715"/>
      <c r="X37" s="715"/>
    </row>
    <row r="38" spans="1:24" s="470" customFormat="1" ht="19.5">
      <c r="A38" s="765"/>
      <c r="B38" s="764"/>
      <c r="C38" s="764"/>
      <c r="D38" s="764"/>
      <c r="E38" s="792"/>
      <c r="F38" s="792"/>
      <c r="G38" s="764"/>
      <c r="H38" s="764"/>
      <c r="I38" s="923"/>
      <c r="J38" s="923"/>
      <c r="K38" s="790"/>
      <c r="L38" s="798"/>
      <c r="M38" s="791"/>
      <c r="N38" s="923"/>
      <c r="O38" s="715"/>
      <c r="P38" s="715"/>
      <c r="Q38" s="715"/>
      <c r="R38" s="715"/>
      <c r="S38" s="715"/>
      <c r="T38" s="715"/>
      <c r="U38" s="715"/>
      <c r="V38" s="715"/>
      <c r="W38" s="715"/>
      <c r="X38" s="715"/>
    </row>
    <row r="39" spans="1:24" s="470" customFormat="1" ht="19.5">
      <c r="A39" s="765"/>
      <c r="B39" s="764"/>
      <c r="C39" s="764"/>
      <c r="D39" s="764"/>
      <c r="E39" s="792"/>
      <c r="F39" s="792"/>
      <c r="G39" s="764"/>
      <c r="H39" s="764"/>
      <c r="I39" s="923"/>
      <c r="J39" s="923"/>
      <c r="K39" s="790"/>
      <c r="L39" s="798"/>
      <c r="M39" s="791"/>
      <c r="N39" s="923"/>
      <c r="O39" s="715"/>
      <c r="P39" s="715"/>
      <c r="Q39" s="715"/>
      <c r="R39" s="715"/>
      <c r="S39" s="715"/>
      <c r="T39" s="715"/>
      <c r="U39" s="715"/>
      <c r="V39" s="715"/>
      <c r="W39" s="715"/>
      <c r="X39" s="715"/>
    </row>
    <row r="40" spans="1:24" s="470" customFormat="1" ht="19.5">
      <c r="A40" s="765"/>
      <c r="B40" s="764"/>
      <c r="C40" s="764"/>
      <c r="D40" s="764"/>
      <c r="E40" s="792"/>
      <c r="F40" s="792"/>
      <c r="G40" s="764"/>
      <c r="H40" s="764"/>
      <c r="I40" s="923"/>
      <c r="J40" s="923"/>
      <c r="K40" s="790"/>
      <c r="L40" s="798"/>
      <c r="M40" s="791"/>
      <c r="N40" s="923"/>
      <c r="O40" s="715"/>
      <c r="P40" s="715"/>
      <c r="Q40" s="715"/>
      <c r="R40" s="715"/>
      <c r="S40" s="715"/>
      <c r="T40" s="715"/>
      <c r="U40" s="715"/>
      <c r="V40" s="715"/>
      <c r="W40" s="715"/>
      <c r="X40" s="715"/>
    </row>
    <row r="41" spans="1:24" s="470" customFormat="1" ht="19.5">
      <c r="A41" s="765"/>
      <c r="B41" s="764"/>
      <c r="C41" s="764"/>
      <c r="D41" s="764"/>
      <c r="E41" s="792"/>
      <c r="F41" s="792"/>
      <c r="G41" s="764"/>
      <c r="H41" s="764"/>
      <c r="I41" s="923"/>
      <c r="J41" s="923"/>
      <c r="K41" s="790"/>
      <c r="L41" s="798"/>
      <c r="M41" s="791"/>
      <c r="N41" s="923"/>
      <c r="O41" s="715"/>
      <c r="P41" s="715"/>
      <c r="Q41" s="715"/>
      <c r="R41" s="715"/>
      <c r="S41" s="715"/>
      <c r="T41" s="715"/>
      <c r="U41" s="715"/>
      <c r="V41" s="715"/>
      <c r="W41" s="715"/>
      <c r="X41" s="715"/>
    </row>
    <row r="42" spans="1:24" s="470" customFormat="1" ht="19.5">
      <c r="A42" s="765"/>
      <c r="B42" s="764"/>
      <c r="C42" s="764"/>
      <c r="D42" s="764"/>
      <c r="E42" s="792"/>
      <c r="F42" s="792"/>
      <c r="G42" s="764"/>
      <c r="H42" s="764"/>
      <c r="I42" s="923"/>
      <c r="J42" s="923"/>
      <c r="K42" s="790"/>
      <c r="L42" s="798"/>
      <c r="M42" s="791"/>
      <c r="N42" s="923"/>
      <c r="O42" s="715"/>
      <c r="P42" s="715"/>
      <c r="Q42" s="715"/>
      <c r="R42" s="715"/>
      <c r="S42" s="715"/>
      <c r="T42" s="715"/>
      <c r="U42" s="715"/>
      <c r="V42" s="715"/>
      <c r="W42" s="715"/>
      <c r="X42" s="715"/>
    </row>
    <row r="43" spans="1:24" s="470" customFormat="1" ht="19.5">
      <c r="A43" s="765"/>
      <c r="B43" s="764"/>
      <c r="C43" s="764"/>
      <c r="D43" s="764"/>
      <c r="E43" s="792"/>
      <c r="F43" s="792"/>
      <c r="G43" s="764"/>
      <c r="H43" s="764"/>
      <c r="I43" s="923"/>
      <c r="J43" s="923"/>
      <c r="K43" s="790"/>
      <c r="L43" s="798"/>
      <c r="M43" s="791"/>
      <c r="N43" s="923"/>
      <c r="O43" s="715"/>
      <c r="P43" s="715"/>
      <c r="Q43" s="715"/>
      <c r="R43" s="715"/>
      <c r="S43" s="715"/>
      <c r="T43" s="715"/>
      <c r="U43" s="715"/>
      <c r="V43" s="715"/>
      <c r="W43" s="715"/>
      <c r="X43" s="715"/>
    </row>
    <row r="44" spans="1:24" s="470" customFormat="1" ht="19.5">
      <c r="A44" s="765"/>
      <c r="B44" s="764"/>
      <c r="C44" s="764"/>
      <c r="D44" s="764"/>
      <c r="E44" s="792"/>
      <c r="F44" s="792"/>
      <c r="G44" s="764"/>
      <c r="H44" s="764"/>
      <c r="I44" s="923"/>
      <c r="J44" s="923"/>
      <c r="K44" s="790"/>
      <c r="L44" s="798"/>
      <c r="M44" s="791"/>
      <c r="N44" s="923"/>
      <c r="O44" s="715"/>
      <c r="P44" s="715"/>
      <c r="Q44" s="715"/>
      <c r="R44" s="715"/>
      <c r="S44" s="715"/>
      <c r="T44" s="715"/>
      <c r="U44" s="715"/>
      <c r="V44" s="715"/>
      <c r="W44" s="715"/>
      <c r="X44" s="715"/>
    </row>
    <row r="45" spans="1:24" s="470" customFormat="1" ht="19.5">
      <c r="A45" s="765"/>
      <c r="B45" s="764"/>
      <c r="C45" s="764"/>
      <c r="D45" s="764"/>
      <c r="E45" s="792"/>
      <c r="F45" s="792"/>
      <c r="G45" s="764"/>
      <c r="H45" s="764"/>
      <c r="I45" s="923"/>
      <c r="J45" s="923"/>
      <c r="K45" s="790"/>
      <c r="L45" s="798"/>
      <c r="M45" s="791"/>
      <c r="N45" s="923"/>
      <c r="O45" s="715"/>
      <c r="P45" s="715"/>
      <c r="Q45" s="715"/>
      <c r="R45" s="715"/>
      <c r="S45" s="715"/>
      <c r="T45" s="715"/>
      <c r="U45" s="715"/>
      <c r="V45" s="715"/>
      <c r="W45" s="715"/>
      <c r="X45" s="715"/>
    </row>
    <row r="46" spans="1:24" s="470" customFormat="1" ht="19.5">
      <c r="A46" s="765"/>
      <c r="B46" s="764"/>
      <c r="C46" s="764"/>
      <c r="D46" s="764"/>
      <c r="E46" s="792"/>
      <c r="F46" s="792"/>
      <c r="G46" s="764"/>
      <c r="H46" s="764"/>
      <c r="I46" s="923"/>
      <c r="J46" s="923"/>
      <c r="K46" s="790"/>
      <c r="L46" s="798"/>
      <c r="M46" s="791"/>
      <c r="N46" s="923"/>
      <c r="O46" s="715"/>
      <c r="P46" s="715"/>
      <c r="Q46" s="715"/>
      <c r="R46" s="715"/>
      <c r="S46" s="715"/>
      <c r="T46" s="715"/>
      <c r="U46" s="715"/>
      <c r="V46" s="715"/>
      <c r="W46" s="715"/>
      <c r="X46" s="715"/>
    </row>
    <row r="47" spans="1:24" s="470" customFormat="1" ht="19.5">
      <c r="A47" s="765"/>
      <c r="B47" s="764"/>
      <c r="C47" s="764"/>
      <c r="D47" s="764"/>
      <c r="E47" s="792"/>
      <c r="F47" s="792"/>
      <c r="G47" s="764"/>
      <c r="H47" s="764"/>
      <c r="I47" s="923"/>
      <c r="J47" s="923"/>
      <c r="K47" s="790"/>
      <c r="L47" s="798"/>
      <c r="M47" s="791"/>
      <c r="N47" s="923"/>
      <c r="O47" s="715"/>
      <c r="P47" s="715"/>
      <c r="Q47" s="715"/>
      <c r="R47" s="715"/>
      <c r="S47" s="715"/>
      <c r="T47" s="715"/>
      <c r="U47" s="715"/>
      <c r="V47" s="715"/>
      <c r="W47" s="715"/>
      <c r="X47" s="715"/>
    </row>
    <row r="48" spans="1:24" s="470" customFormat="1" ht="19.5">
      <c r="A48" s="765"/>
      <c r="B48" s="764"/>
      <c r="C48" s="764"/>
      <c r="D48" s="764"/>
      <c r="E48" s="792"/>
      <c r="F48" s="792"/>
      <c r="G48" s="764"/>
      <c r="H48" s="764"/>
      <c r="I48" s="923"/>
      <c r="J48" s="923"/>
      <c r="K48" s="790"/>
      <c r="L48" s="798"/>
      <c r="M48" s="791"/>
      <c r="N48" s="923"/>
      <c r="O48" s="715"/>
      <c r="P48" s="715"/>
      <c r="Q48" s="715"/>
      <c r="R48" s="715"/>
      <c r="S48" s="715"/>
      <c r="T48" s="715"/>
      <c r="U48" s="715"/>
      <c r="V48" s="715"/>
      <c r="W48" s="715"/>
      <c r="X48" s="715"/>
    </row>
    <row r="49" spans="1:24" s="470" customFormat="1" ht="19.5">
      <c r="A49" s="765"/>
      <c r="B49" s="764"/>
      <c r="C49" s="764"/>
      <c r="D49" s="764"/>
      <c r="E49" s="792"/>
      <c r="F49" s="792"/>
      <c r="G49" s="764"/>
      <c r="H49" s="764"/>
      <c r="I49" s="923"/>
      <c r="J49" s="923"/>
      <c r="K49" s="790"/>
      <c r="L49" s="798"/>
      <c r="M49" s="791"/>
      <c r="N49" s="923"/>
      <c r="O49" s="715"/>
      <c r="P49" s="715"/>
      <c r="Q49" s="715"/>
      <c r="R49" s="715"/>
      <c r="S49" s="715"/>
      <c r="T49" s="715"/>
      <c r="U49" s="715"/>
      <c r="V49" s="715"/>
      <c r="W49" s="715"/>
      <c r="X49" s="715"/>
    </row>
    <row r="50" spans="1:24" s="470" customFormat="1" ht="19.5">
      <c r="A50" s="765"/>
      <c r="B50" s="764"/>
      <c r="C50" s="764"/>
      <c r="D50" s="764"/>
      <c r="E50" s="792"/>
      <c r="F50" s="792"/>
      <c r="G50" s="764"/>
      <c r="H50" s="764"/>
      <c r="I50" s="923"/>
      <c r="J50" s="923"/>
      <c r="K50" s="790"/>
      <c r="L50" s="798"/>
      <c r="M50" s="791"/>
      <c r="N50" s="923"/>
      <c r="O50" s="715"/>
      <c r="P50" s="715"/>
      <c r="Q50" s="715"/>
      <c r="R50" s="715"/>
      <c r="S50" s="715"/>
      <c r="T50" s="715"/>
      <c r="U50" s="715"/>
      <c r="V50" s="715"/>
      <c r="W50" s="715"/>
      <c r="X50" s="715"/>
    </row>
    <row r="51" spans="1:24" s="470" customFormat="1" ht="19.5">
      <c r="A51" s="765"/>
      <c r="B51" s="764"/>
      <c r="C51" s="764"/>
      <c r="D51" s="764"/>
      <c r="E51" s="792"/>
      <c r="F51" s="792"/>
      <c r="G51" s="764"/>
      <c r="H51" s="764"/>
      <c r="I51" s="923"/>
      <c r="J51" s="923"/>
      <c r="K51" s="790"/>
      <c r="L51" s="798"/>
      <c r="M51" s="791"/>
      <c r="N51" s="923"/>
      <c r="O51" s="715"/>
      <c r="P51" s="715"/>
      <c r="Q51" s="715"/>
      <c r="R51" s="715"/>
      <c r="S51" s="715"/>
      <c r="T51" s="715"/>
      <c r="U51" s="715"/>
      <c r="V51" s="715"/>
      <c r="W51" s="715"/>
      <c r="X51" s="715"/>
    </row>
    <row r="52" spans="1:24" s="470" customFormat="1" ht="19.5">
      <c r="A52" s="765"/>
      <c r="B52" s="764"/>
      <c r="C52" s="764"/>
      <c r="D52" s="764"/>
      <c r="E52" s="792"/>
      <c r="F52" s="792"/>
      <c r="G52" s="764"/>
      <c r="H52" s="764"/>
      <c r="I52" s="923"/>
      <c r="J52" s="923"/>
      <c r="K52" s="790"/>
      <c r="L52" s="798"/>
      <c r="M52" s="791"/>
      <c r="N52" s="923"/>
      <c r="O52" s="715"/>
      <c r="P52" s="715"/>
      <c r="Q52" s="715"/>
      <c r="R52" s="715"/>
      <c r="S52" s="715"/>
      <c r="T52" s="715"/>
      <c r="U52" s="715"/>
      <c r="V52" s="715"/>
      <c r="W52" s="715"/>
      <c r="X52" s="715"/>
    </row>
    <row r="53" spans="1:24" s="470" customFormat="1" ht="19.5">
      <c r="A53" s="765"/>
      <c r="B53" s="764"/>
      <c r="C53" s="764"/>
      <c r="D53" s="764"/>
      <c r="E53" s="792"/>
      <c r="F53" s="792"/>
      <c r="G53" s="764"/>
      <c r="H53" s="764"/>
      <c r="I53" s="923"/>
      <c r="J53" s="923"/>
      <c r="K53" s="790"/>
      <c r="L53" s="798"/>
      <c r="M53" s="791"/>
      <c r="N53" s="923"/>
      <c r="O53" s="715"/>
      <c r="P53" s="715"/>
      <c r="Q53" s="715"/>
      <c r="R53" s="715"/>
      <c r="S53" s="715"/>
      <c r="T53" s="715"/>
      <c r="U53" s="715"/>
      <c r="V53" s="715"/>
      <c r="W53" s="715"/>
      <c r="X53" s="715"/>
    </row>
    <row r="54" spans="1:24" s="470" customFormat="1" ht="19.5">
      <c r="A54" s="765"/>
      <c r="B54" s="764"/>
      <c r="C54" s="764"/>
      <c r="D54" s="764"/>
      <c r="E54" s="792"/>
      <c r="F54" s="792"/>
      <c r="G54" s="764"/>
      <c r="H54" s="764"/>
      <c r="I54" s="923"/>
      <c r="J54" s="923"/>
      <c r="K54" s="790"/>
      <c r="L54" s="798"/>
      <c r="M54" s="791"/>
      <c r="N54" s="923"/>
      <c r="O54" s="715"/>
      <c r="P54" s="715"/>
      <c r="Q54" s="715"/>
      <c r="R54" s="715"/>
      <c r="S54" s="715"/>
      <c r="T54" s="715"/>
      <c r="U54" s="715"/>
      <c r="V54" s="715"/>
      <c r="W54" s="715"/>
      <c r="X54" s="715"/>
    </row>
    <row r="55" spans="1:24" s="470" customFormat="1" ht="19.5">
      <c r="A55" s="765"/>
      <c r="B55" s="764"/>
      <c r="C55" s="764"/>
      <c r="D55" s="764"/>
      <c r="E55" s="792"/>
      <c r="F55" s="792"/>
      <c r="G55" s="764"/>
      <c r="H55" s="764"/>
      <c r="I55" s="923"/>
      <c r="J55" s="923"/>
      <c r="K55" s="790"/>
      <c r="L55" s="798"/>
      <c r="M55" s="791"/>
      <c r="N55" s="923"/>
      <c r="O55" s="715"/>
      <c r="P55" s="715"/>
      <c r="Q55" s="715"/>
      <c r="R55" s="715"/>
      <c r="S55" s="715"/>
      <c r="T55" s="715"/>
      <c r="U55" s="715"/>
      <c r="V55" s="715"/>
      <c r="W55" s="715"/>
      <c r="X55" s="715"/>
    </row>
    <row r="56" spans="1:24" s="470" customFormat="1" ht="19.5">
      <c r="A56" s="765"/>
      <c r="B56" s="764"/>
      <c r="C56" s="764"/>
      <c r="D56" s="764"/>
      <c r="E56" s="792"/>
      <c r="F56" s="792"/>
      <c r="G56" s="764"/>
      <c r="H56" s="764"/>
      <c r="I56" s="923"/>
      <c r="J56" s="923"/>
      <c r="K56" s="790"/>
      <c r="L56" s="798"/>
      <c r="M56" s="791"/>
      <c r="N56" s="923"/>
      <c r="O56" s="715"/>
      <c r="P56" s="715"/>
      <c r="Q56" s="715"/>
      <c r="R56" s="715"/>
      <c r="S56" s="715"/>
      <c r="T56" s="715"/>
      <c r="U56" s="715"/>
      <c r="V56" s="715"/>
      <c r="W56" s="715"/>
      <c r="X56" s="715"/>
    </row>
    <row r="57" spans="1:24" s="470" customFormat="1" ht="19.5">
      <c r="A57" s="765"/>
      <c r="B57" s="764"/>
      <c r="C57" s="764"/>
      <c r="D57" s="764"/>
      <c r="E57" s="792"/>
      <c r="F57" s="792"/>
      <c r="G57" s="764"/>
      <c r="H57" s="764"/>
      <c r="I57" s="923"/>
      <c r="J57" s="923"/>
      <c r="K57" s="790"/>
      <c r="L57" s="798"/>
      <c r="M57" s="791"/>
      <c r="N57" s="923"/>
      <c r="O57" s="715"/>
      <c r="P57" s="715"/>
      <c r="Q57" s="715"/>
      <c r="R57" s="715"/>
      <c r="S57" s="715"/>
      <c r="T57" s="715"/>
      <c r="U57" s="715"/>
      <c r="V57" s="715"/>
      <c r="W57" s="715"/>
      <c r="X57" s="715"/>
    </row>
    <row r="58" spans="1:24" s="470" customFormat="1" ht="19.5">
      <c r="A58" s="765"/>
      <c r="B58" s="764"/>
      <c r="C58" s="764"/>
      <c r="D58" s="764"/>
      <c r="E58" s="792"/>
      <c r="F58" s="792"/>
      <c r="G58" s="764"/>
      <c r="H58" s="764"/>
      <c r="I58" s="923"/>
      <c r="J58" s="923"/>
      <c r="K58" s="790"/>
      <c r="L58" s="798"/>
      <c r="M58" s="791"/>
      <c r="N58" s="923"/>
      <c r="O58" s="715"/>
      <c r="P58" s="715"/>
      <c r="Q58" s="715"/>
      <c r="R58" s="715"/>
      <c r="S58" s="715"/>
      <c r="T58" s="715"/>
      <c r="U58" s="715"/>
      <c r="V58" s="715"/>
      <c r="W58" s="715"/>
      <c r="X58" s="715"/>
    </row>
    <row r="59" spans="1:24" s="470" customFormat="1" ht="19.5">
      <c r="A59" s="765"/>
      <c r="B59" s="764"/>
      <c r="C59" s="764"/>
      <c r="D59" s="764"/>
      <c r="E59" s="792"/>
      <c r="F59" s="792"/>
      <c r="G59" s="764"/>
      <c r="H59" s="764"/>
      <c r="I59" s="923"/>
      <c r="J59" s="923"/>
      <c r="K59" s="790"/>
      <c r="L59" s="798"/>
      <c r="M59" s="791"/>
      <c r="N59" s="923"/>
      <c r="O59" s="715"/>
      <c r="P59" s="715"/>
      <c r="Q59" s="715"/>
      <c r="R59" s="715"/>
      <c r="S59" s="715"/>
      <c r="T59" s="715"/>
      <c r="U59" s="715"/>
      <c r="V59" s="715"/>
      <c r="W59" s="715"/>
      <c r="X59" s="715"/>
    </row>
    <row r="60" spans="1:24" s="470" customFormat="1" ht="19.5">
      <c r="A60" s="765"/>
      <c r="B60" s="764"/>
      <c r="C60" s="764"/>
      <c r="D60" s="764"/>
      <c r="E60" s="792"/>
      <c r="F60" s="792"/>
      <c r="G60" s="764"/>
      <c r="H60" s="764"/>
      <c r="I60" s="923"/>
      <c r="J60" s="923"/>
      <c r="K60" s="790"/>
      <c r="L60" s="798"/>
      <c r="M60" s="791"/>
      <c r="N60" s="923"/>
      <c r="O60" s="715"/>
      <c r="P60" s="715"/>
      <c r="Q60" s="715"/>
      <c r="R60" s="715"/>
      <c r="S60" s="715"/>
      <c r="T60" s="715"/>
      <c r="U60" s="715"/>
      <c r="V60" s="715"/>
      <c r="W60" s="715"/>
      <c r="X60" s="715"/>
    </row>
    <row r="61" spans="1:24" s="470" customFormat="1" ht="19.5">
      <c r="A61" s="765"/>
      <c r="B61" s="764"/>
      <c r="C61" s="764"/>
      <c r="D61" s="764"/>
      <c r="E61" s="792"/>
      <c r="F61" s="792"/>
      <c r="G61" s="764"/>
      <c r="H61" s="764"/>
      <c r="I61" s="923"/>
      <c r="J61" s="923"/>
      <c r="K61" s="790"/>
      <c r="L61" s="798"/>
      <c r="M61" s="791"/>
      <c r="N61" s="923"/>
      <c r="O61" s="715"/>
      <c r="P61" s="715"/>
      <c r="Q61" s="715"/>
      <c r="R61" s="715"/>
      <c r="S61" s="715"/>
      <c r="T61" s="715"/>
      <c r="U61" s="715"/>
      <c r="V61" s="715"/>
      <c r="W61" s="715"/>
      <c r="X61" s="715"/>
    </row>
    <row r="62" spans="1:24" s="470" customFormat="1" ht="19.5">
      <c r="A62" s="765"/>
      <c r="B62" s="764"/>
      <c r="C62" s="764"/>
      <c r="D62" s="764"/>
      <c r="E62" s="792"/>
      <c r="F62" s="792"/>
      <c r="G62" s="764"/>
      <c r="H62" s="764"/>
      <c r="I62" s="923"/>
      <c r="J62" s="923"/>
      <c r="K62" s="790"/>
      <c r="L62" s="798"/>
      <c r="M62" s="791"/>
      <c r="N62" s="923"/>
      <c r="O62" s="715"/>
      <c r="P62" s="715"/>
      <c r="Q62" s="715"/>
      <c r="R62" s="715"/>
      <c r="S62" s="715"/>
      <c r="T62" s="715"/>
      <c r="U62" s="715"/>
      <c r="V62" s="715"/>
      <c r="W62" s="715"/>
      <c r="X62" s="715"/>
    </row>
    <row r="63" spans="1:24" s="470" customFormat="1" ht="19.5">
      <c r="A63" s="765"/>
      <c r="B63" s="764"/>
      <c r="C63" s="764"/>
      <c r="D63" s="764"/>
      <c r="E63" s="792"/>
      <c r="F63" s="792"/>
      <c r="G63" s="764"/>
      <c r="H63" s="764"/>
      <c r="I63" s="923"/>
      <c r="J63" s="923"/>
      <c r="K63" s="790"/>
      <c r="L63" s="798"/>
      <c r="M63" s="791"/>
      <c r="N63" s="923"/>
      <c r="O63" s="715"/>
      <c r="P63" s="715"/>
      <c r="Q63" s="715"/>
      <c r="R63" s="715"/>
      <c r="S63" s="715"/>
      <c r="T63" s="715"/>
      <c r="U63" s="715"/>
      <c r="V63" s="715"/>
      <c r="W63" s="715"/>
      <c r="X63" s="715"/>
    </row>
    <row r="64" spans="1:24" s="470" customFormat="1" ht="19.5">
      <c r="A64" s="765"/>
      <c r="B64" s="764"/>
      <c r="C64" s="764"/>
      <c r="D64" s="764"/>
      <c r="E64" s="792"/>
      <c r="F64" s="792"/>
      <c r="G64" s="764"/>
      <c r="H64" s="764"/>
      <c r="I64" s="923"/>
      <c r="J64" s="923"/>
      <c r="K64" s="790"/>
      <c r="L64" s="798"/>
      <c r="M64" s="791"/>
      <c r="N64" s="923"/>
      <c r="O64" s="715"/>
      <c r="P64" s="715"/>
      <c r="Q64" s="715"/>
      <c r="R64" s="715"/>
      <c r="S64" s="715"/>
      <c r="T64" s="715"/>
      <c r="U64" s="715"/>
      <c r="V64" s="715"/>
      <c r="W64" s="715"/>
      <c r="X64" s="715"/>
    </row>
    <row r="65" spans="1:24" s="470" customFormat="1" ht="19.5">
      <c r="A65" s="765"/>
      <c r="B65" s="764"/>
      <c r="C65" s="764"/>
      <c r="D65" s="764"/>
      <c r="E65" s="792"/>
      <c r="F65" s="792"/>
      <c r="G65" s="764"/>
      <c r="H65" s="764"/>
      <c r="I65" s="923"/>
      <c r="J65" s="923"/>
      <c r="K65" s="790"/>
      <c r="L65" s="798"/>
      <c r="M65" s="791"/>
      <c r="N65" s="923"/>
      <c r="O65" s="715"/>
      <c r="P65" s="715"/>
      <c r="Q65" s="715"/>
      <c r="R65" s="715"/>
      <c r="S65" s="715"/>
      <c r="T65" s="715"/>
      <c r="U65" s="715"/>
      <c r="V65" s="715"/>
      <c r="W65" s="715"/>
      <c r="X65" s="715"/>
    </row>
    <row r="66" spans="1:24" s="470" customFormat="1" ht="19.5">
      <c r="A66" s="765"/>
      <c r="B66" s="764"/>
      <c r="C66" s="764"/>
      <c r="D66" s="764"/>
      <c r="E66" s="792"/>
      <c r="F66" s="792"/>
      <c r="G66" s="764"/>
      <c r="H66" s="764"/>
      <c r="I66" s="923"/>
      <c r="J66" s="923"/>
      <c r="K66" s="790"/>
      <c r="L66" s="798"/>
      <c r="M66" s="791"/>
      <c r="N66" s="923"/>
      <c r="O66" s="715"/>
      <c r="P66" s="715"/>
      <c r="Q66" s="715"/>
      <c r="R66" s="715"/>
      <c r="S66" s="715"/>
      <c r="T66" s="715"/>
      <c r="U66" s="715"/>
      <c r="V66" s="715"/>
      <c r="W66" s="715"/>
      <c r="X66" s="715"/>
    </row>
    <row r="67" spans="1:24" s="470" customFormat="1" ht="19.5">
      <c r="A67" s="765"/>
      <c r="B67" s="764"/>
      <c r="C67" s="764"/>
      <c r="D67" s="764"/>
      <c r="E67" s="792"/>
      <c r="F67" s="792"/>
      <c r="G67" s="764"/>
      <c r="H67" s="764"/>
      <c r="I67" s="923"/>
      <c r="J67" s="923"/>
      <c r="K67" s="790"/>
      <c r="L67" s="798"/>
      <c r="M67" s="791"/>
      <c r="N67" s="923"/>
      <c r="O67" s="715"/>
      <c r="P67" s="715"/>
      <c r="Q67" s="715"/>
      <c r="R67" s="715"/>
      <c r="S67" s="715"/>
      <c r="T67" s="715"/>
      <c r="U67" s="715"/>
      <c r="V67" s="715"/>
      <c r="W67" s="715"/>
      <c r="X67" s="715"/>
    </row>
    <row r="68" spans="1:24" s="470" customFormat="1" ht="19.5">
      <c r="A68" s="765"/>
      <c r="B68" s="764"/>
      <c r="C68" s="764"/>
      <c r="D68" s="764"/>
      <c r="E68" s="792"/>
      <c r="F68" s="792"/>
      <c r="G68" s="764"/>
      <c r="H68" s="764"/>
      <c r="I68" s="923"/>
      <c r="J68" s="923"/>
      <c r="K68" s="790"/>
      <c r="L68" s="798"/>
      <c r="M68" s="791"/>
      <c r="N68" s="923"/>
      <c r="O68" s="715"/>
      <c r="P68" s="715"/>
      <c r="Q68" s="715"/>
      <c r="R68" s="715"/>
      <c r="S68" s="715"/>
      <c r="T68" s="715"/>
      <c r="U68" s="715"/>
      <c r="V68" s="715"/>
      <c r="W68" s="715"/>
      <c r="X68" s="715"/>
    </row>
    <row r="69" spans="1:24" s="470" customFormat="1" ht="19.5">
      <c r="A69" s="765"/>
      <c r="B69" s="764"/>
      <c r="C69" s="764"/>
      <c r="D69" s="764"/>
      <c r="E69" s="792"/>
      <c r="F69" s="792"/>
      <c r="G69" s="764"/>
      <c r="H69" s="764"/>
      <c r="I69" s="923"/>
      <c r="J69" s="923"/>
      <c r="K69" s="790"/>
      <c r="L69" s="798"/>
      <c r="M69" s="791"/>
      <c r="N69" s="923"/>
      <c r="O69" s="715"/>
      <c r="P69" s="715"/>
      <c r="Q69" s="715"/>
      <c r="R69" s="715"/>
      <c r="S69" s="715"/>
      <c r="T69" s="715"/>
      <c r="U69" s="715"/>
      <c r="V69" s="715"/>
      <c r="W69" s="715"/>
      <c r="X69" s="715"/>
    </row>
    <row r="70" spans="1:24" s="470" customFormat="1" ht="19.5">
      <c r="A70" s="765"/>
      <c r="B70" s="764"/>
      <c r="C70" s="764"/>
      <c r="D70" s="764"/>
      <c r="E70" s="792"/>
      <c r="F70" s="792"/>
      <c r="G70" s="764"/>
      <c r="H70" s="764"/>
      <c r="I70" s="923"/>
      <c r="J70" s="923"/>
      <c r="K70" s="790"/>
      <c r="L70" s="798"/>
      <c r="M70" s="791"/>
      <c r="N70" s="923"/>
      <c r="O70" s="715"/>
      <c r="P70" s="715"/>
      <c r="Q70" s="715"/>
      <c r="R70" s="715"/>
      <c r="S70" s="715"/>
      <c r="T70" s="715"/>
      <c r="U70" s="715"/>
      <c r="V70" s="715"/>
      <c r="W70" s="715"/>
      <c r="X70" s="715"/>
    </row>
    <row r="71" spans="1:24" s="470" customFormat="1" ht="19.5">
      <c r="A71" s="765"/>
      <c r="B71" s="764"/>
      <c r="C71" s="764"/>
      <c r="D71" s="764"/>
      <c r="E71" s="792"/>
      <c r="F71" s="792"/>
      <c r="G71" s="764"/>
      <c r="H71" s="764"/>
      <c r="I71" s="923"/>
      <c r="J71" s="923"/>
      <c r="K71" s="790"/>
      <c r="L71" s="798"/>
      <c r="M71" s="791"/>
      <c r="N71" s="923"/>
      <c r="O71" s="715"/>
      <c r="P71" s="715"/>
      <c r="Q71" s="715"/>
      <c r="R71" s="715"/>
      <c r="S71" s="715"/>
      <c r="T71" s="715"/>
      <c r="U71" s="715"/>
      <c r="V71" s="715"/>
      <c r="W71" s="715"/>
      <c r="X71" s="715"/>
    </row>
    <row r="72" spans="1:24" s="470" customFormat="1" ht="19.5">
      <c r="A72" s="765"/>
      <c r="B72" s="764"/>
      <c r="C72" s="764"/>
      <c r="D72" s="764"/>
      <c r="E72" s="792"/>
      <c r="F72" s="792"/>
      <c r="G72" s="764"/>
      <c r="H72" s="764"/>
      <c r="I72" s="923"/>
      <c r="J72" s="923"/>
      <c r="K72" s="790"/>
      <c r="L72" s="798"/>
      <c r="M72" s="791"/>
      <c r="N72" s="923"/>
      <c r="O72" s="715"/>
      <c r="P72" s="715"/>
      <c r="Q72" s="715"/>
      <c r="R72" s="715"/>
      <c r="S72" s="715"/>
      <c r="T72" s="715"/>
      <c r="U72" s="715"/>
      <c r="V72" s="715"/>
      <c r="W72" s="715"/>
      <c r="X72" s="715"/>
    </row>
    <row r="73" spans="1:24" s="470" customFormat="1" ht="19.5">
      <c r="A73" s="765"/>
      <c r="B73" s="764"/>
      <c r="C73" s="764"/>
      <c r="D73" s="764"/>
      <c r="E73" s="792"/>
      <c r="F73" s="792"/>
      <c r="G73" s="764"/>
      <c r="H73" s="764"/>
      <c r="I73" s="923"/>
      <c r="J73" s="923"/>
      <c r="K73" s="790"/>
      <c r="L73" s="798"/>
      <c r="M73" s="791"/>
      <c r="N73" s="923"/>
      <c r="O73" s="715"/>
      <c r="P73" s="715"/>
      <c r="Q73" s="715"/>
      <c r="R73" s="715"/>
      <c r="S73" s="715"/>
      <c r="T73" s="715"/>
      <c r="U73" s="715"/>
      <c r="V73" s="715"/>
      <c r="W73" s="715"/>
      <c r="X73" s="715"/>
    </row>
    <row r="74" spans="1:24" s="470" customFormat="1" ht="19.5">
      <c r="A74" s="765"/>
      <c r="B74" s="764"/>
      <c r="C74" s="764"/>
      <c r="D74" s="764"/>
      <c r="E74" s="792"/>
      <c r="F74" s="792"/>
      <c r="G74" s="764"/>
      <c r="H74" s="764"/>
      <c r="I74" s="923"/>
      <c r="J74" s="923"/>
      <c r="K74" s="790"/>
      <c r="L74" s="798"/>
      <c r="M74" s="791"/>
      <c r="N74" s="923"/>
      <c r="O74" s="715"/>
      <c r="P74" s="715"/>
      <c r="Q74" s="715"/>
      <c r="R74" s="715"/>
      <c r="S74" s="715"/>
      <c r="T74" s="715"/>
      <c r="U74" s="715"/>
      <c r="V74" s="715"/>
      <c r="W74" s="715"/>
      <c r="X74" s="715"/>
    </row>
    <row r="75" spans="1:24" s="470" customFormat="1">
      <c r="A75" s="475"/>
      <c r="B75" s="475"/>
      <c r="C75" s="475"/>
      <c r="D75" s="475"/>
      <c r="E75" s="475"/>
      <c r="F75" s="475"/>
      <c r="G75" s="475"/>
      <c r="H75" s="475"/>
      <c r="I75" s="475"/>
      <c r="J75" s="475"/>
      <c r="K75" s="475"/>
      <c r="L75" s="475"/>
      <c r="M75" s="475"/>
      <c r="N75" s="475"/>
      <c r="O75" s="860"/>
      <c r="P75" s="860"/>
      <c r="Q75" s="860"/>
      <c r="R75" s="860"/>
      <c r="S75" s="860"/>
      <c r="T75" s="860"/>
      <c r="U75" s="860"/>
      <c r="V75" s="860"/>
      <c r="W75" s="860"/>
      <c r="X75" s="860"/>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A9" sqref="A9:C10"/>
      <pageMargins left="0.25" right="0.25" top="0.25" bottom="0.25" header="0.25" footer="0.25"/>
      <printOptions horizontalCentered="1"/>
      <pageSetup scale="40" fitToHeight="0" orientation="landscape" useFirstPageNumber="1" r:id="rId1"/>
      <headerFooter alignWithMargins="0">
        <oddFooter>&amp;L&amp;"Tahoma,Regular"&amp;12FMFW v1.18 - 2018</oddFooter>
      </headerFooter>
    </customSheetView>
  </customSheetViews>
  <mergeCells count="13">
    <mergeCell ref="A8:J8"/>
    <mergeCell ref="A1:N1"/>
    <mergeCell ref="L3:N3"/>
    <mergeCell ref="L4:N4"/>
    <mergeCell ref="A3:J3"/>
    <mergeCell ref="A4:J4"/>
    <mergeCell ref="L5:N5"/>
    <mergeCell ref="L6:N6"/>
    <mergeCell ref="L7:N7"/>
    <mergeCell ref="A5:J5"/>
    <mergeCell ref="A6:J6"/>
    <mergeCell ref="A7:J7"/>
    <mergeCell ref="A2:N2"/>
  </mergeCells>
  <dataValidations count="8">
    <dataValidation allowBlank="1" showInputMessage="1" showErrorMessage="1" promptTitle="Cal OES ONLY" prompt="For Cal OES use only.  Do not enter." sqref="M8:N8" xr:uid="{00000000-0002-0000-0D00-000000000000}"/>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L5:N5" xr:uid="{00000000-0002-0000-0D00-000001000000}">
      <formula1>0</formula1>
    </dataValidation>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D00-000002000000}">
      <formula1>0</formula1>
    </dataValidation>
    <dataValidation type="whole" operator="greaterThanOrEqual" allowBlank="1" showInputMessage="1" showErrorMessage="1" errorTitle="FEE FOR DELIVERABLE" error="Enter the Fee for Deliverable for this project, rounded DOWN to the nearest dollar." sqref="I12:I74" xr:uid="{00000000-0002-0000-0D00-000003000000}">
      <formula1>0</formula1>
    </dataValidation>
    <dataValidation type="list" allowBlank="1" showInputMessage="1" showErrorMessage="1" sqref="E12:E74" xr:uid="{00000000-0002-0000-0D00-000004000000}">
      <formula1>SourceList</formula1>
    </dataValidation>
    <dataValidation type="list" allowBlank="1" showInputMessage="1" showErrorMessage="1" sqref="F12:F74" xr:uid="{00000000-0002-0000-0D00-000005000000}">
      <formula1>INDIRECT(VLOOKUP(E12,SourceLookup,2,0)&amp;"List")</formula1>
    </dataValidation>
    <dataValidation type="list" allowBlank="1" showInputMessage="1" showErrorMessage="1" sqref="G12:G74" xr:uid="{00000000-0002-0000-0D00-000006000000}">
      <formula1>INDIRECT(VLOOKUP(F12,INDIRECT(VLOOKUP(E12,SourceLookup,2,0)&amp;"Lookup"),2,0)&amp;"List")</formula1>
    </dataValidation>
    <dataValidation type="list" allowBlank="1" showInputMessage="1" showErrorMessage="1" sqref="L3:N3" xr:uid="{00000000-0002-0000-0D00-000007000000}">
      <formula1>"Initial Application, Modification, Reimbursement, Final Reimbursement, Advance"</formula1>
    </dataValidation>
  </dataValidations>
  <printOptions horizontalCentered="1"/>
  <pageMargins left="0.25" right="0.25" top="0.5" bottom="0.25" header="0.25" footer="0.25"/>
  <pageSetup scale="42" fitToHeight="0" orientation="landscape" r:id="rId2"/>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2" tint="-0.249977111117893"/>
    <pageSetUpPr fitToPage="1"/>
  </sheetPr>
  <dimension ref="A1:V78"/>
  <sheetViews>
    <sheetView showGridLines="0" showZeros="0" zoomScale="65" zoomScaleNormal="65" workbookViewId="0">
      <selection sqref="A1:N1"/>
    </sheetView>
  </sheetViews>
  <sheetFormatPr defaultColWidth="9.140625" defaultRowHeight="17.25"/>
  <cols>
    <col min="1" max="1" width="18.140625" style="682" customWidth="1"/>
    <col min="2" max="2" width="53.140625" style="682" customWidth="1"/>
    <col min="3" max="3" width="49.42578125" style="682" customWidth="1"/>
    <col min="4" max="4" width="21.140625" style="682" customWidth="1"/>
    <col min="5" max="5" width="14.7109375" style="682" customWidth="1"/>
    <col min="6" max="6" width="18.28515625" style="682" customWidth="1"/>
    <col min="7" max="7" width="35.140625" style="682" customWidth="1"/>
    <col min="8" max="8" width="48.140625" style="682" customWidth="1"/>
    <col min="9" max="9" width="34.85546875" style="682" customWidth="1"/>
    <col min="10" max="10" width="24" style="682" customWidth="1"/>
    <col min="11" max="11" width="21.7109375" style="682" customWidth="1"/>
    <col min="12" max="12" width="26.140625" style="682" customWidth="1"/>
    <col min="13" max="22" width="15.7109375" style="875" hidden="1" customWidth="1"/>
    <col min="23" max="16384" width="9.140625" style="682"/>
  </cols>
  <sheetData>
    <row r="1" spans="1:22" ht="30" customHeight="1">
      <c r="A1" s="1310" t="s">
        <v>1232</v>
      </c>
      <c r="B1" s="1311"/>
      <c r="C1" s="1311"/>
      <c r="D1" s="1311"/>
      <c r="E1" s="1311"/>
      <c r="F1" s="1311"/>
      <c r="G1" s="1311"/>
      <c r="H1" s="1311"/>
      <c r="I1" s="1311"/>
      <c r="J1" s="1311"/>
      <c r="K1" s="1311"/>
      <c r="L1" s="1312"/>
    </row>
    <row r="2" spans="1:22" s="683" customFormat="1" ht="20.100000000000001" customHeight="1">
      <c r="A2" s="1313" t="s">
        <v>1324</v>
      </c>
      <c r="B2" s="1313"/>
      <c r="C2" s="1313"/>
      <c r="D2" s="1313"/>
      <c r="E2" s="1313"/>
      <c r="F2" s="1313"/>
      <c r="G2" s="1313"/>
      <c r="H2" s="1313"/>
      <c r="I2" s="1313"/>
      <c r="J2" s="1313"/>
      <c r="K2" s="1313"/>
      <c r="L2" s="1313"/>
      <c r="M2" s="876"/>
      <c r="N2" s="876"/>
      <c r="O2" s="876"/>
      <c r="P2" s="876"/>
      <c r="Q2" s="876"/>
      <c r="R2" s="876"/>
      <c r="S2" s="876"/>
      <c r="T2" s="876"/>
      <c r="U2" s="876"/>
      <c r="V2" s="876"/>
    </row>
    <row r="3" spans="1:22" ht="24.95" customHeight="1">
      <c r="A3" s="1314">
        <f>SubrecipientName</f>
        <v>0</v>
      </c>
      <c r="B3" s="1315"/>
      <c r="C3" s="1315"/>
      <c r="D3" s="1315"/>
      <c r="E3" s="1315"/>
      <c r="F3" s="1315"/>
      <c r="G3" s="1315"/>
      <c r="H3" s="1315"/>
      <c r="I3" s="1062" t="s">
        <v>34</v>
      </c>
      <c r="J3" s="1316"/>
      <c r="K3" s="1317"/>
      <c r="L3" s="1317"/>
    </row>
    <row r="4" spans="1:22" ht="24.95" customHeight="1">
      <c r="A4" s="1302">
        <f>FIPSNumber</f>
        <v>0</v>
      </c>
      <c r="B4" s="1302"/>
      <c r="C4" s="1302"/>
      <c r="D4" s="1302"/>
      <c r="E4" s="1302"/>
      <c r="F4" s="1302"/>
      <c r="G4" s="1302"/>
      <c r="H4" s="1302"/>
      <c r="I4" s="1063" t="s">
        <v>10</v>
      </c>
      <c r="J4" s="1303"/>
      <c r="K4" s="1304"/>
      <c r="L4" s="1304"/>
    </row>
    <row r="5" spans="1:22" ht="24.95" customHeight="1">
      <c r="A5" s="1305">
        <f>SubawardNumber</f>
        <v>0</v>
      </c>
      <c r="B5" s="1306"/>
      <c r="C5" s="1306"/>
      <c r="D5" s="1306"/>
      <c r="E5" s="1306"/>
      <c r="F5" s="1306"/>
      <c r="G5" s="1306"/>
      <c r="H5" s="1306"/>
      <c r="I5" s="1063" t="s">
        <v>549</v>
      </c>
      <c r="J5" s="1307"/>
      <c r="K5" s="1307"/>
      <c r="L5" s="1307"/>
    </row>
    <row r="6" spans="1:22" ht="24.95" customHeight="1">
      <c r="A6" s="1300"/>
      <c r="B6" s="1300"/>
      <c r="C6" s="1300"/>
      <c r="D6" s="1300"/>
      <c r="E6" s="1300"/>
      <c r="F6" s="1300"/>
      <c r="G6" s="1300"/>
      <c r="H6" s="1301"/>
      <c r="I6" s="754"/>
      <c r="J6" s="1308"/>
      <c r="K6" s="1309"/>
      <c r="L6" s="1309"/>
    </row>
    <row r="7" spans="1:22" ht="24.95" customHeight="1">
      <c r="A7" s="1300"/>
      <c r="B7" s="1300"/>
      <c r="C7" s="1300"/>
      <c r="D7" s="1300"/>
      <c r="E7" s="1300"/>
      <c r="F7" s="1300"/>
      <c r="G7" s="1300"/>
      <c r="H7" s="1301"/>
      <c r="I7" s="754"/>
      <c r="J7" s="1308"/>
      <c r="K7" s="1309"/>
      <c r="L7" s="1309"/>
    </row>
    <row r="8" spans="1:22" ht="39.950000000000003" customHeight="1">
      <c r="A8" s="1300"/>
      <c r="B8" s="1300"/>
      <c r="C8" s="1300"/>
      <c r="D8" s="1300"/>
      <c r="E8" s="1300"/>
      <c r="F8" s="1300"/>
      <c r="G8" s="1300"/>
      <c r="H8" s="1301"/>
      <c r="I8" s="756" t="s">
        <v>668</v>
      </c>
      <c r="J8" s="757" t="s">
        <v>728</v>
      </c>
      <c r="K8" s="758"/>
      <c r="L8" s="759"/>
    </row>
    <row r="9" spans="1:22" ht="50.1" customHeight="1">
      <c r="A9" s="684" t="s">
        <v>187</v>
      </c>
      <c r="B9" s="685" t="s">
        <v>1233</v>
      </c>
      <c r="C9" s="686" t="s">
        <v>1234</v>
      </c>
      <c r="D9" s="686" t="s">
        <v>639</v>
      </c>
      <c r="E9" s="686" t="s">
        <v>274</v>
      </c>
      <c r="F9" s="686" t="s">
        <v>699</v>
      </c>
      <c r="G9" s="686" t="s">
        <v>640</v>
      </c>
      <c r="H9" s="755" t="s">
        <v>1235</v>
      </c>
      <c r="I9" s="760" t="s">
        <v>1236</v>
      </c>
      <c r="J9" s="761" t="s">
        <v>727</v>
      </c>
      <c r="K9" s="761" t="s">
        <v>694</v>
      </c>
      <c r="L9" s="879" t="s">
        <v>1237</v>
      </c>
      <c r="M9" s="880" t="s">
        <v>1302</v>
      </c>
      <c r="N9" s="880" t="s">
        <v>1303</v>
      </c>
      <c r="O9" s="880" t="s">
        <v>1304</v>
      </c>
      <c r="P9" s="880" t="s">
        <v>1305</v>
      </c>
      <c r="Q9" s="880" t="s">
        <v>1306</v>
      </c>
      <c r="R9" s="880" t="s">
        <v>1307</v>
      </c>
      <c r="S9" s="880" t="s">
        <v>1308</v>
      </c>
      <c r="T9" s="880" t="s">
        <v>1309</v>
      </c>
      <c r="U9" s="880" t="s">
        <v>1310</v>
      </c>
      <c r="V9" s="880" t="s">
        <v>1311</v>
      </c>
    </row>
    <row r="10" spans="1:22" s="691" customFormat="1" ht="20.25">
      <c r="A10" s="692">
        <v>0</v>
      </c>
      <c r="B10" s="693">
        <v>0</v>
      </c>
      <c r="C10" s="693">
        <v>0</v>
      </c>
      <c r="D10" s="693">
        <v>0</v>
      </c>
      <c r="E10" s="693">
        <v>0</v>
      </c>
      <c r="F10" s="694">
        <v>0</v>
      </c>
      <c r="G10" s="694">
        <v>0</v>
      </c>
      <c r="H10" s="694">
        <v>0</v>
      </c>
      <c r="I10" s="950">
        <f>SUM(RangeSalary)</f>
        <v>0</v>
      </c>
      <c r="J10" s="951">
        <f>SUM(RangeHours)</f>
        <v>0</v>
      </c>
      <c r="K10" s="952">
        <v>0</v>
      </c>
      <c r="L10" s="953">
        <f>SUM(RangeCost)</f>
        <v>0</v>
      </c>
      <c r="M10" s="881"/>
      <c r="N10" s="881"/>
      <c r="O10" s="881"/>
      <c r="P10" s="881"/>
      <c r="Q10" s="881"/>
      <c r="R10" s="881"/>
      <c r="S10" s="881"/>
      <c r="T10" s="881"/>
      <c r="U10" s="881"/>
      <c r="V10" s="881"/>
    </row>
    <row r="11" spans="1:22" s="691" customFormat="1" ht="0.2" customHeight="1">
      <c r="A11" s="687">
        <v>0</v>
      </c>
      <c r="B11" s="688">
        <v>0</v>
      </c>
      <c r="C11" s="689">
        <v>0</v>
      </c>
      <c r="D11" s="689">
        <v>0</v>
      </c>
      <c r="E11" s="689">
        <v>0</v>
      </c>
      <c r="F11" s="690">
        <v>0</v>
      </c>
      <c r="G11" s="690">
        <v>0</v>
      </c>
      <c r="H11" s="690">
        <v>0</v>
      </c>
      <c r="I11" s="827">
        <v>0</v>
      </c>
      <c r="J11" s="828">
        <v>0</v>
      </c>
      <c r="K11" s="829">
        <v>0</v>
      </c>
      <c r="L11" s="830">
        <v>0</v>
      </c>
      <c r="M11" s="844">
        <v>0</v>
      </c>
      <c r="N11" s="844">
        <v>0</v>
      </c>
      <c r="O11" s="844">
        <v>0</v>
      </c>
      <c r="P11" s="844">
        <v>0</v>
      </c>
      <c r="Q11" s="844">
        <v>0</v>
      </c>
      <c r="R11" s="844">
        <v>0</v>
      </c>
      <c r="S11" s="844">
        <v>0</v>
      </c>
      <c r="T11" s="844">
        <v>0</v>
      </c>
      <c r="U11" s="844">
        <v>0</v>
      </c>
      <c r="V11" s="844">
        <v>0</v>
      </c>
    </row>
    <row r="12" spans="1:22" s="695" customFormat="1" ht="19.5">
      <c r="A12" s="765"/>
      <c r="B12" s="797"/>
      <c r="C12" s="797"/>
      <c r="D12" s="797"/>
      <c r="E12" s="797"/>
      <c r="F12" s="792"/>
      <c r="G12" s="792"/>
      <c r="H12" s="792"/>
      <c r="I12" s="923"/>
      <c r="J12" s="791"/>
      <c r="K12" s="791"/>
      <c r="L12" s="923"/>
      <c r="M12" s="844"/>
      <c r="N12" s="844"/>
      <c r="O12" s="844"/>
      <c r="P12" s="844"/>
      <c r="Q12" s="844"/>
      <c r="R12" s="844"/>
      <c r="S12" s="844"/>
      <c r="T12" s="844"/>
      <c r="U12" s="844"/>
      <c r="V12" s="844"/>
    </row>
    <row r="13" spans="1:22" s="695" customFormat="1" ht="19.5">
      <c r="A13" s="765"/>
      <c r="B13" s="797"/>
      <c r="C13" s="797"/>
      <c r="D13" s="797"/>
      <c r="E13" s="797"/>
      <c r="F13" s="792"/>
      <c r="G13" s="792"/>
      <c r="H13" s="792"/>
      <c r="I13" s="923"/>
      <c r="J13" s="791"/>
      <c r="K13" s="791"/>
      <c r="L13" s="923"/>
      <c r="M13" s="844"/>
      <c r="N13" s="844"/>
      <c r="O13" s="844"/>
      <c r="P13" s="844"/>
      <c r="Q13" s="844"/>
      <c r="R13" s="844"/>
      <c r="S13" s="844"/>
      <c r="T13" s="844"/>
      <c r="U13" s="844"/>
      <c r="V13" s="844"/>
    </row>
    <row r="14" spans="1:22" s="695" customFormat="1" ht="19.5">
      <c r="A14" s="765"/>
      <c r="B14" s="797"/>
      <c r="C14" s="797"/>
      <c r="D14" s="797"/>
      <c r="E14" s="797"/>
      <c r="F14" s="792"/>
      <c r="G14" s="792"/>
      <c r="H14" s="792"/>
      <c r="I14" s="923"/>
      <c r="J14" s="791"/>
      <c r="K14" s="791"/>
      <c r="L14" s="923"/>
      <c r="M14" s="844"/>
      <c r="N14" s="844"/>
      <c r="O14" s="844"/>
      <c r="P14" s="844"/>
      <c r="Q14" s="844"/>
      <c r="R14" s="844"/>
      <c r="S14" s="844"/>
      <c r="T14" s="844"/>
      <c r="U14" s="844"/>
      <c r="V14" s="844"/>
    </row>
    <row r="15" spans="1:22" s="695" customFormat="1" ht="19.5">
      <c r="A15" s="765"/>
      <c r="B15" s="797"/>
      <c r="C15" s="797"/>
      <c r="D15" s="797"/>
      <c r="E15" s="797"/>
      <c r="F15" s="792"/>
      <c r="G15" s="792"/>
      <c r="H15" s="792"/>
      <c r="I15" s="942"/>
      <c r="J15" s="959"/>
      <c r="K15" s="791"/>
      <c r="L15" s="923"/>
      <c r="M15" s="844"/>
      <c r="N15" s="844"/>
      <c r="O15" s="844"/>
      <c r="P15" s="844"/>
      <c r="Q15" s="844"/>
      <c r="R15" s="844"/>
      <c r="S15" s="844"/>
      <c r="T15" s="844"/>
      <c r="U15" s="844"/>
      <c r="V15" s="844"/>
    </row>
    <row r="16" spans="1:22" s="695" customFormat="1" ht="19.5">
      <c r="A16" s="765"/>
      <c r="B16" s="797"/>
      <c r="C16" s="797"/>
      <c r="D16" s="797"/>
      <c r="E16" s="797"/>
      <c r="F16" s="792"/>
      <c r="G16" s="792"/>
      <c r="H16" s="792"/>
      <c r="I16" s="923"/>
      <c r="J16" s="791"/>
      <c r="K16" s="791"/>
      <c r="L16" s="923"/>
      <c r="M16" s="844"/>
      <c r="N16" s="844"/>
      <c r="O16" s="844"/>
      <c r="P16" s="844"/>
      <c r="Q16" s="844"/>
      <c r="R16" s="844"/>
      <c r="S16" s="844"/>
      <c r="T16" s="844"/>
      <c r="U16" s="844"/>
      <c r="V16" s="844"/>
    </row>
    <row r="17" spans="1:22" s="695" customFormat="1" ht="19.5">
      <c r="A17" s="765"/>
      <c r="B17" s="797"/>
      <c r="C17" s="797"/>
      <c r="D17" s="797"/>
      <c r="E17" s="797"/>
      <c r="F17" s="792"/>
      <c r="G17" s="792"/>
      <c r="H17" s="792"/>
      <c r="I17" s="923"/>
      <c r="J17" s="791"/>
      <c r="K17" s="791"/>
      <c r="L17" s="923"/>
      <c r="M17" s="844"/>
      <c r="N17" s="844"/>
      <c r="O17" s="844"/>
      <c r="P17" s="844"/>
      <c r="Q17" s="844"/>
      <c r="R17" s="844"/>
      <c r="S17" s="844"/>
      <c r="T17" s="844"/>
      <c r="U17" s="844"/>
      <c r="V17" s="844"/>
    </row>
    <row r="18" spans="1:22" s="695" customFormat="1" ht="19.5">
      <c r="A18" s="765"/>
      <c r="B18" s="797"/>
      <c r="C18" s="797"/>
      <c r="D18" s="797"/>
      <c r="E18" s="797"/>
      <c r="F18" s="792"/>
      <c r="G18" s="792"/>
      <c r="H18" s="792"/>
      <c r="I18" s="923"/>
      <c r="J18" s="791"/>
      <c r="K18" s="791"/>
      <c r="L18" s="923"/>
      <c r="M18" s="844"/>
      <c r="N18" s="844"/>
      <c r="O18" s="844"/>
      <c r="P18" s="844"/>
      <c r="Q18" s="844"/>
      <c r="R18" s="844"/>
      <c r="S18" s="844"/>
      <c r="T18" s="844"/>
      <c r="U18" s="844"/>
      <c r="V18" s="844"/>
    </row>
    <row r="19" spans="1:22" s="695" customFormat="1" ht="19.5">
      <c r="A19" s="765"/>
      <c r="B19" s="797"/>
      <c r="C19" s="797"/>
      <c r="D19" s="797"/>
      <c r="E19" s="797"/>
      <c r="F19" s="792"/>
      <c r="G19" s="792"/>
      <c r="H19" s="792"/>
      <c r="I19" s="923"/>
      <c r="J19" s="791"/>
      <c r="K19" s="791"/>
      <c r="L19" s="923"/>
      <c r="M19" s="844"/>
      <c r="N19" s="844"/>
      <c r="O19" s="844"/>
      <c r="P19" s="844"/>
      <c r="Q19" s="844"/>
      <c r="R19" s="844"/>
      <c r="S19" s="844"/>
      <c r="T19" s="844"/>
      <c r="U19" s="844"/>
      <c r="V19" s="844"/>
    </row>
    <row r="20" spans="1:22" s="695" customFormat="1" ht="19.5">
      <c r="A20" s="765"/>
      <c r="B20" s="797"/>
      <c r="C20" s="797"/>
      <c r="D20" s="797"/>
      <c r="E20" s="797"/>
      <c r="F20" s="792"/>
      <c r="G20" s="792"/>
      <c r="H20" s="792"/>
      <c r="I20" s="923"/>
      <c r="J20" s="791"/>
      <c r="K20" s="791"/>
      <c r="L20" s="923"/>
      <c r="M20" s="844"/>
      <c r="N20" s="844"/>
      <c r="O20" s="844"/>
      <c r="P20" s="844"/>
      <c r="Q20" s="844"/>
      <c r="R20" s="844"/>
      <c r="S20" s="844"/>
      <c r="T20" s="844"/>
      <c r="U20" s="844"/>
      <c r="V20" s="844"/>
    </row>
    <row r="21" spans="1:22" s="695" customFormat="1" ht="19.5">
      <c r="A21" s="765"/>
      <c r="B21" s="797"/>
      <c r="C21" s="797"/>
      <c r="D21" s="797"/>
      <c r="E21" s="797"/>
      <c r="F21" s="792"/>
      <c r="G21" s="792"/>
      <c r="H21" s="792"/>
      <c r="I21" s="923"/>
      <c r="J21" s="791"/>
      <c r="K21" s="791"/>
      <c r="L21" s="923"/>
      <c r="M21" s="844"/>
      <c r="N21" s="844"/>
      <c r="O21" s="844"/>
      <c r="P21" s="844"/>
      <c r="Q21" s="844"/>
      <c r="R21" s="844"/>
      <c r="S21" s="844"/>
      <c r="T21" s="844"/>
      <c r="U21" s="844"/>
      <c r="V21" s="844"/>
    </row>
    <row r="22" spans="1:22" s="695" customFormat="1" ht="19.5">
      <c r="A22" s="765"/>
      <c r="B22" s="797"/>
      <c r="C22" s="797"/>
      <c r="D22" s="797"/>
      <c r="E22" s="797"/>
      <c r="F22" s="792"/>
      <c r="G22" s="792"/>
      <c r="H22" s="792"/>
      <c r="I22" s="923"/>
      <c r="J22" s="791"/>
      <c r="K22" s="791"/>
      <c r="L22" s="923"/>
      <c r="M22" s="844"/>
      <c r="N22" s="844"/>
      <c r="O22" s="844"/>
      <c r="P22" s="844"/>
      <c r="Q22" s="844"/>
      <c r="R22" s="844"/>
      <c r="S22" s="844"/>
      <c r="T22" s="844"/>
      <c r="U22" s="844"/>
      <c r="V22" s="844"/>
    </row>
    <row r="23" spans="1:22" s="695" customFormat="1" ht="19.5">
      <c r="A23" s="765"/>
      <c r="B23" s="797"/>
      <c r="C23" s="797"/>
      <c r="D23" s="797"/>
      <c r="E23" s="797"/>
      <c r="F23" s="792"/>
      <c r="G23" s="792"/>
      <c r="H23" s="792"/>
      <c r="I23" s="923"/>
      <c r="J23" s="791"/>
      <c r="K23" s="791"/>
      <c r="L23" s="923"/>
      <c r="M23" s="844"/>
      <c r="N23" s="844"/>
      <c r="O23" s="844"/>
      <c r="P23" s="844"/>
      <c r="Q23" s="844"/>
      <c r="R23" s="844"/>
      <c r="S23" s="844"/>
      <c r="T23" s="844"/>
      <c r="U23" s="844"/>
      <c r="V23" s="844"/>
    </row>
    <row r="24" spans="1:22" s="695" customFormat="1" ht="19.5">
      <c r="A24" s="765"/>
      <c r="B24" s="797"/>
      <c r="C24" s="797"/>
      <c r="D24" s="797"/>
      <c r="E24" s="797"/>
      <c r="F24" s="792"/>
      <c r="G24" s="792"/>
      <c r="H24" s="792"/>
      <c r="I24" s="923"/>
      <c r="J24" s="791"/>
      <c r="K24" s="791"/>
      <c r="L24" s="923"/>
      <c r="M24" s="844"/>
      <c r="N24" s="844"/>
      <c r="O24" s="844"/>
      <c r="P24" s="844"/>
      <c r="Q24" s="844"/>
      <c r="R24" s="844"/>
      <c r="S24" s="844"/>
      <c r="T24" s="844"/>
      <c r="U24" s="844"/>
      <c r="V24" s="844"/>
    </row>
    <row r="25" spans="1:22" s="695" customFormat="1" ht="19.5">
      <c r="A25" s="765"/>
      <c r="B25" s="797"/>
      <c r="C25" s="797"/>
      <c r="D25" s="797"/>
      <c r="E25" s="797"/>
      <c r="F25" s="792"/>
      <c r="G25" s="792"/>
      <c r="H25" s="792"/>
      <c r="I25" s="923"/>
      <c r="J25" s="791"/>
      <c r="K25" s="791"/>
      <c r="L25" s="923"/>
      <c r="M25" s="844"/>
      <c r="N25" s="844"/>
      <c r="O25" s="844"/>
      <c r="P25" s="844"/>
      <c r="Q25" s="844"/>
      <c r="R25" s="844"/>
      <c r="S25" s="844"/>
      <c r="T25" s="844"/>
      <c r="U25" s="844"/>
      <c r="V25" s="844"/>
    </row>
    <row r="26" spans="1:22" s="695" customFormat="1" ht="19.5">
      <c r="A26" s="765"/>
      <c r="B26" s="797"/>
      <c r="C26" s="797"/>
      <c r="D26" s="797"/>
      <c r="E26" s="797"/>
      <c r="F26" s="792"/>
      <c r="G26" s="792"/>
      <c r="H26" s="792"/>
      <c r="I26" s="923"/>
      <c r="J26" s="791"/>
      <c r="K26" s="791"/>
      <c r="L26" s="923"/>
      <c r="M26" s="844"/>
      <c r="N26" s="844"/>
      <c r="O26" s="844"/>
      <c r="P26" s="844"/>
      <c r="Q26" s="844"/>
      <c r="R26" s="844"/>
      <c r="S26" s="844"/>
      <c r="T26" s="844"/>
      <c r="U26" s="844"/>
      <c r="V26" s="844"/>
    </row>
    <row r="27" spans="1:22" s="695" customFormat="1" ht="19.5">
      <c r="A27" s="765"/>
      <c r="B27" s="797"/>
      <c r="C27" s="797"/>
      <c r="D27" s="797"/>
      <c r="E27" s="797"/>
      <c r="F27" s="792"/>
      <c r="G27" s="792"/>
      <c r="H27" s="792"/>
      <c r="I27" s="923"/>
      <c r="J27" s="791"/>
      <c r="K27" s="791"/>
      <c r="L27" s="923"/>
      <c r="M27" s="844"/>
      <c r="N27" s="844"/>
      <c r="O27" s="844"/>
      <c r="P27" s="844"/>
      <c r="Q27" s="844"/>
      <c r="R27" s="844"/>
      <c r="S27" s="844"/>
      <c r="T27" s="844"/>
      <c r="U27" s="844"/>
      <c r="V27" s="844"/>
    </row>
    <row r="28" spans="1:22" s="695" customFormat="1" ht="19.5">
      <c r="A28" s="765"/>
      <c r="B28" s="797"/>
      <c r="C28" s="797"/>
      <c r="D28" s="797"/>
      <c r="E28" s="797"/>
      <c r="F28" s="792"/>
      <c r="G28" s="792"/>
      <c r="H28" s="792"/>
      <c r="I28" s="923"/>
      <c r="J28" s="791"/>
      <c r="K28" s="791"/>
      <c r="L28" s="923"/>
      <c r="M28" s="844"/>
      <c r="N28" s="844"/>
      <c r="O28" s="844"/>
      <c r="P28" s="844"/>
      <c r="Q28" s="844"/>
      <c r="R28" s="844"/>
      <c r="S28" s="844"/>
      <c r="T28" s="844"/>
      <c r="U28" s="844"/>
      <c r="V28" s="844"/>
    </row>
    <row r="29" spans="1:22" s="695" customFormat="1" ht="19.5">
      <c r="A29" s="765"/>
      <c r="B29" s="797"/>
      <c r="C29" s="797"/>
      <c r="D29" s="797"/>
      <c r="E29" s="797"/>
      <c r="F29" s="792"/>
      <c r="G29" s="792"/>
      <c r="H29" s="792"/>
      <c r="I29" s="923"/>
      <c r="J29" s="791"/>
      <c r="K29" s="791"/>
      <c r="L29" s="923"/>
      <c r="M29" s="844"/>
      <c r="N29" s="844"/>
      <c r="O29" s="844"/>
      <c r="P29" s="844"/>
      <c r="Q29" s="844"/>
      <c r="R29" s="844"/>
      <c r="S29" s="844"/>
      <c r="T29" s="844"/>
      <c r="U29" s="844"/>
      <c r="V29" s="844"/>
    </row>
    <row r="30" spans="1:22" s="695" customFormat="1" ht="19.5">
      <c r="A30" s="765"/>
      <c r="B30" s="797"/>
      <c r="C30" s="797"/>
      <c r="D30" s="797"/>
      <c r="E30" s="797"/>
      <c r="F30" s="792"/>
      <c r="G30" s="792"/>
      <c r="H30" s="792"/>
      <c r="I30" s="923"/>
      <c r="J30" s="791"/>
      <c r="K30" s="791"/>
      <c r="L30" s="923"/>
      <c r="M30" s="844"/>
      <c r="N30" s="844"/>
      <c r="O30" s="844"/>
      <c r="P30" s="844"/>
      <c r="Q30" s="844"/>
      <c r="R30" s="844"/>
      <c r="S30" s="844"/>
      <c r="T30" s="844"/>
      <c r="U30" s="844"/>
      <c r="V30" s="844"/>
    </row>
    <row r="31" spans="1:22" s="695" customFormat="1" ht="19.5">
      <c r="A31" s="765"/>
      <c r="B31" s="797"/>
      <c r="C31" s="797"/>
      <c r="D31" s="797"/>
      <c r="E31" s="797"/>
      <c r="F31" s="792"/>
      <c r="G31" s="792"/>
      <c r="H31" s="792"/>
      <c r="I31" s="923"/>
      <c r="J31" s="791"/>
      <c r="K31" s="791"/>
      <c r="L31" s="923"/>
      <c r="M31" s="844"/>
      <c r="N31" s="844"/>
      <c r="O31" s="844"/>
      <c r="P31" s="844"/>
      <c r="Q31" s="844"/>
      <c r="R31" s="844"/>
      <c r="S31" s="844"/>
      <c r="T31" s="844"/>
      <c r="U31" s="844"/>
      <c r="V31" s="844"/>
    </row>
    <row r="32" spans="1:22" s="695" customFormat="1" ht="19.5">
      <c r="A32" s="765"/>
      <c r="B32" s="797"/>
      <c r="C32" s="797"/>
      <c r="D32" s="797"/>
      <c r="E32" s="797"/>
      <c r="F32" s="792"/>
      <c r="G32" s="792"/>
      <c r="H32" s="792"/>
      <c r="I32" s="923"/>
      <c r="J32" s="791"/>
      <c r="K32" s="791"/>
      <c r="L32" s="923"/>
      <c r="M32" s="844"/>
      <c r="N32" s="844"/>
      <c r="O32" s="844"/>
      <c r="P32" s="844"/>
      <c r="Q32" s="844"/>
      <c r="R32" s="844"/>
      <c r="S32" s="844"/>
      <c r="T32" s="844"/>
      <c r="U32" s="844"/>
      <c r="V32" s="844"/>
    </row>
    <row r="33" spans="1:22" s="695" customFormat="1" ht="19.5">
      <c r="A33" s="765"/>
      <c r="B33" s="797"/>
      <c r="C33" s="797"/>
      <c r="D33" s="797"/>
      <c r="E33" s="797"/>
      <c r="F33" s="792"/>
      <c r="G33" s="792"/>
      <c r="H33" s="792"/>
      <c r="I33" s="923"/>
      <c r="J33" s="791"/>
      <c r="K33" s="791"/>
      <c r="L33" s="923"/>
      <c r="M33" s="844"/>
      <c r="N33" s="844"/>
      <c r="O33" s="844"/>
      <c r="P33" s="844"/>
      <c r="Q33" s="844"/>
      <c r="R33" s="844"/>
      <c r="S33" s="844"/>
      <c r="T33" s="844"/>
      <c r="U33" s="844"/>
      <c r="V33" s="844"/>
    </row>
    <row r="34" spans="1:22" s="695" customFormat="1" ht="19.5">
      <c r="A34" s="765"/>
      <c r="B34" s="797"/>
      <c r="C34" s="797"/>
      <c r="D34" s="797"/>
      <c r="E34" s="797"/>
      <c r="F34" s="792"/>
      <c r="G34" s="792"/>
      <c r="H34" s="792"/>
      <c r="I34" s="923"/>
      <c r="J34" s="791"/>
      <c r="K34" s="791"/>
      <c r="L34" s="923"/>
      <c r="M34" s="844"/>
      <c r="N34" s="844"/>
      <c r="O34" s="844"/>
      <c r="P34" s="844"/>
      <c r="Q34" s="844"/>
      <c r="R34" s="844"/>
      <c r="S34" s="844"/>
      <c r="T34" s="844"/>
      <c r="U34" s="844"/>
      <c r="V34" s="844"/>
    </row>
    <row r="35" spans="1:22" s="695" customFormat="1" ht="19.5">
      <c r="A35" s="765"/>
      <c r="B35" s="797"/>
      <c r="C35" s="797"/>
      <c r="D35" s="797"/>
      <c r="E35" s="797"/>
      <c r="F35" s="792"/>
      <c r="G35" s="792"/>
      <c r="H35" s="792"/>
      <c r="I35" s="923"/>
      <c r="J35" s="791"/>
      <c r="K35" s="791"/>
      <c r="L35" s="923"/>
      <c r="M35" s="844"/>
      <c r="N35" s="844"/>
      <c r="O35" s="844"/>
      <c r="P35" s="844"/>
      <c r="Q35" s="844"/>
      <c r="R35" s="844"/>
      <c r="S35" s="844"/>
      <c r="T35" s="844"/>
      <c r="U35" s="844"/>
      <c r="V35" s="844"/>
    </row>
    <row r="36" spans="1:22" s="695" customFormat="1" ht="19.5">
      <c r="A36" s="765"/>
      <c r="B36" s="797"/>
      <c r="C36" s="797"/>
      <c r="D36" s="797"/>
      <c r="E36" s="797"/>
      <c r="F36" s="792"/>
      <c r="G36" s="792"/>
      <c r="H36" s="792"/>
      <c r="I36" s="923"/>
      <c r="J36" s="791"/>
      <c r="K36" s="791"/>
      <c r="L36" s="923"/>
      <c r="M36" s="844"/>
      <c r="N36" s="844"/>
      <c r="O36" s="844"/>
      <c r="P36" s="844"/>
      <c r="Q36" s="844"/>
      <c r="R36" s="844"/>
      <c r="S36" s="844"/>
      <c r="T36" s="844"/>
      <c r="U36" s="844"/>
      <c r="V36" s="844"/>
    </row>
    <row r="37" spans="1:22" s="695" customFormat="1" ht="19.5">
      <c r="A37" s="765"/>
      <c r="B37" s="797"/>
      <c r="C37" s="797"/>
      <c r="D37" s="797"/>
      <c r="E37" s="797"/>
      <c r="F37" s="792"/>
      <c r="G37" s="792"/>
      <c r="H37" s="792"/>
      <c r="I37" s="923"/>
      <c r="J37" s="791"/>
      <c r="K37" s="791"/>
      <c r="L37" s="923"/>
      <c r="M37" s="844"/>
      <c r="N37" s="844"/>
      <c r="O37" s="844"/>
      <c r="P37" s="844"/>
      <c r="Q37" s="844"/>
      <c r="R37" s="844"/>
      <c r="S37" s="844"/>
      <c r="T37" s="844"/>
      <c r="U37" s="844"/>
      <c r="V37" s="844"/>
    </row>
    <row r="38" spans="1:22" s="695" customFormat="1" ht="19.5">
      <c r="A38" s="765"/>
      <c r="B38" s="797"/>
      <c r="C38" s="797"/>
      <c r="D38" s="797"/>
      <c r="E38" s="797"/>
      <c r="F38" s="792"/>
      <c r="G38" s="792"/>
      <c r="H38" s="792"/>
      <c r="I38" s="923"/>
      <c r="J38" s="791"/>
      <c r="K38" s="791"/>
      <c r="L38" s="923"/>
      <c r="M38" s="844"/>
      <c r="N38" s="844"/>
      <c r="O38" s="844"/>
      <c r="P38" s="844"/>
      <c r="Q38" s="844"/>
      <c r="R38" s="844"/>
      <c r="S38" s="844"/>
      <c r="T38" s="844"/>
      <c r="U38" s="844"/>
      <c r="V38" s="844"/>
    </row>
    <row r="39" spans="1:22" s="695" customFormat="1" ht="19.5">
      <c r="A39" s="765"/>
      <c r="B39" s="797"/>
      <c r="C39" s="797"/>
      <c r="D39" s="797"/>
      <c r="E39" s="797"/>
      <c r="F39" s="792"/>
      <c r="G39" s="792"/>
      <c r="H39" s="792"/>
      <c r="I39" s="923"/>
      <c r="J39" s="791"/>
      <c r="K39" s="791"/>
      <c r="L39" s="923"/>
      <c r="M39" s="844"/>
      <c r="N39" s="844"/>
      <c r="O39" s="844"/>
      <c r="P39" s="844"/>
      <c r="Q39" s="844"/>
      <c r="R39" s="844"/>
      <c r="S39" s="844"/>
      <c r="T39" s="844"/>
      <c r="U39" s="844"/>
      <c r="V39" s="844"/>
    </row>
    <row r="40" spans="1:22" s="695" customFormat="1" ht="19.5">
      <c r="A40" s="765"/>
      <c r="B40" s="797"/>
      <c r="C40" s="797"/>
      <c r="D40" s="797"/>
      <c r="E40" s="797"/>
      <c r="F40" s="792"/>
      <c r="G40" s="792"/>
      <c r="H40" s="792"/>
      <c r="I40" s="923"/>
      <c r="J40" s="791"/>
      <c r="K40" s="791"/>
      <c r="L40" s="923"/>
      <c r="M40" s="844"/>
      <c r="N40" s="844"/>
      <c r="O40" s="844"/>
      <c r="P40" s="844"/>
      <c r="Q40" s="844"/>
      <c r="R40" s="844"/>
      <c r="S40" s="844"/>
      <c r="T40" s="844"/>
      <c r="U40" s="844"/>
      <c r="V40" s="844"/>
    </row>
    <row r="41" spans="1:22" s="695" customFormat="1" ht="19.5">
      <c r="A41" s="765"/>
      <c r="B41" s="797"/>
      <c r="C41" s="797"/>
      <c r="D41" s="797"/>
      <c r="E41" s="797"/>
      <c r="F41" s="792"/>
      <c r="G41" s="792"/>
      <c r="H41" s="792"/>
      <c r="I41" s="923"/>
      <c r="J41" s="791"/>
      <c r="K41" s="791"/>
      <c r="L41" s="923"/>
      <c r="M41" s="844"/>
      <c r="N41" s="844"/>
      <c r="O41" s="844"/>
      <c r="P41" s="844"/>
      <c r="Q41" s="844"/>
      <c r="R41" s="844"/>
      <c r="S41" s="844"/>
      <c r="T41" s="844"/>
      <c r="U41" s="844"/>
      <c r="V41" s="844"/>
    </row>
    <row r="42" spans="1:22" s="695" customFormat="1" ht="19.5">
      <c r="A42" s="765"/>
      <c r="B42" s="797"/>
      <c r="C42" s="797"/>
      <c r="D42" s="797"/>
      <c r="E42" s="797"/>
      <c r="F42" s="792"/>
      <c r="G42" s="792"/>
      <c r="H42" s="792"/>
      <c r="I42" s="923"/>
      <c r="J42" s="791"/>
      <c r="K42" s="791"/>
      <c r="L42" s="923"/>
      <c r="M42" s="844"/>
      <c r="N42" s="844"/>
      <c r="O42" s="844"/>
      <c r="P42" s="844"/>
      <c r="Q42" s="844"/>
      <c r="R42" s="844"/>
      <c r="S42" s="844"/>
      <c r="T42" s="844"/>
      <c r="U42" s="844"/>
      <c r="V42" s="844"/>
    </row>
    <row r="43" spans="1:22" s="695" customFormat="1" ht="19.5">
      <c r="A43" s="765"/>
      <c r="B43" s="797"/>
      <c r="C43" s="797"/>
      <c r="D43" s="797"/>
      <c r="E43" s="797"/>
      <c r="F43" s="792"/>
      <c r="G43" s="792"/>
      <c r="H43" s="792"/>
      <c r="I43" s="923"/>
      <c r="J43" s="791"/>
      <c r="K43" s="791"/>
      <c r="L43" s="923"/>
      <c r="M43" s="844"/>
      <c r="N43" s="844"/>
      <c r="O43" s="844"/>
      <c r="P43" s="844"/>
      <c r="Q43" s="844"/>
      <c r="R43" s="844"/>
      <c r="S43" s="844"/>
      <c r="T43" s="844"/>
      <c r="U43" s="844"/>
      <c r="V43" s="844"/>
    </row>
    <row r="44" spans="1:22" s="695" customFormat="1" ht="19.5">
      <c r="A44" s="765"/>
      <c r="B44" s="797"/>
      <c r="C44" s="797"/>
      <c r="D44" s="797"/>
      <c r="E44" s="797"/>
      <c r="F44" s="792"/>
      <c r="G44" s="792"/>
      <c r="H44" s="792"/>
      <c r="I44" s="923"/>
      <c r="J44" s="791"/>
      <c r="K44" s="791"/>
      <c r="L44" s="923"/>
      <c r="M44" s="844"/>
      <c r="N44" s="844"/>
      <c r="O44" s="844"/>
      <c r="P44" s="844"/>
      <c r="Q44" s="844"/>
      <c r="R44" s="844"/>
      <c r="S44" s="844"/>
      <c r="T44" s="844"/>
      <c r="U44" s="844"/>
      <c r="V44" s="844"/>
    </row>
    <row r="45" spans="1:22" s="695" customFormat="1" ht="19.5">
      <c r="A45" s="765"/>
      <c r="B45" s="797"/>
      <c r="C45" s="797"/>
      <c r="D45" s="797"/>
      <c r="E45" s="797"/>
      <c r="F45" s="792"/>
      <c r="G45" s="792"/>
      <c r="H45" s="792"/>
      <c r="I45" s="923"/>
      <c r="J45" s="791"/>
      <c r="K45" s="791"/>
      <c r="L45" s="923"/>
      <c r="M45" s="844"/>
      <c r="N45" s="844"/>
      <c r="O45" s="844"/>
      <c r="P45" s="844"/>
      <c r="Q45" s="844"/>
      <c r="R45" s="844"/>
      <c r="S45" s="844"/>
      <c r="T45" s="844"/>
      <c r="U45" s="844"/>
      <c r="V45" s="844"/>
    </row>
    <row r="46" spans="1:22" s="695" customFormat="1" ht="19.5">
      <c r="A46" s="765"/>
      <c r="B46" s="797"/>
      <c r="C46" s="797"/>
      <c r="D46" s="797"/>
      <c r="E46" s="797"/>
      <c r="F46" s="792"/>
      <c r="G46" s="792"/>
      <c r="H46" s="792"/>
      <c r="I46" s="923"/>
      <c r="J46" s="791"/>
      <c r="K46" s="791"/>
      <c r="L46" s="923"/>
      <c r="M46" s="844"/>
      <c r="N46" s="844"/>
      <c r="O46" s="844"/>
      <c r="P46" s="844"/>
      <c r="Q46" s="844"/>
      <c r="R46" s="844"/>
      <c r="S46" s="844"/>
      <c r="T46" s="844"/>
      <c r="U46" s="844"/>
      <c r="V46" s="844"/>
    </row>
    <row r="47" spans="1:22" s="695" customFormat="1" ht="19.5">
      <c r="A47" s="765"/>
      <c r="B47" s="797"/>
      <c r="C47" s="797"/>
      <c r="D47" s="797"/>
      <c r="E47" s="797"/>
      <c r="F47" s="792"/>
      <c r="G47" s="792"/>
      <c r="H47" s="792"/>
      <c r="I47" s="923"/>
      <c r="J47" s="791"/>
      <c r="K47" s="791"/>
      <c r="L47" s="923"/>
      <c r="M47" s="844"/>
      <c r="N47" s="844"/>
      <c r="O47" s="844"/>
      <c r="P47" s="844"/>
      <c r="Q47" s="844"/>
      <c r="R47" s="844"/>
      <c r="S47" s="844"/>
      <c r="T47" s="844"/>
      <c r="U47" s="844"/>
      <c r="V47" s="844"/>
    </row>
    <row r="48" spans="1:22" s="695" customFormat="1" ht="19.5">
      <c r="A48" s="765"/>
      <c r="B48" s="797"/>
      <c r="C48" s="797"/>
      <c r="D48" s="797"/>
      <c r="E48" s="797"/>
      <c r="F48" s="792"/>
      <c r="G48" s="792"/>
      <c r="H48" s="792"/>
      <c r="I48" s="923"/>
      <c r="J48" s="791"/>
      <c r="K48" s="791"/>
      <c r="L48" s="923"/>
      <c r="M48" s="844"/>
      <c r="N48" s="844"/>
      <c r="O48" s="844"/>
      <c r="P48" s="844"/>
      <c r="Q48" s="844"/>
      <c r="R48" s="844"/>
      <c r="S48" s="844"/>
      <c r="T48" s="844"/>
      <c r="U48" s="844"/>
      <c r="V48" s="844"/>
    </row>
    <row r="49" spans="1:22" s="695" customFormat="1" ht="19.5">
      <c r="A49" s="765"/>
      <c r="B49" s="797"/>
      <c r="C49" s="797"/>
      <c r="D49" s="797"/>
      <c r="E49" s="797"/>
      <c r="F49" s="792"/>
      <c r="G49" s="792"/>
      <c r="H49" s="792"/>
      <c r="I49" s="923"/>
      <c r="J49" s="791"/>
      <c r="K49" s="791"/>
      <c r="L49" s="923"/>
      <c r="M49" s="844"/>
      <c r="N49" s="844"/>
      <c r="O49" s="844"/>
      <c r="P49" s="844"/>
      <c r="Q49" s="844"/>
      <c r="R49" s="844"/>
      <c r="S49" s="844"/>
      <c r="T49" s="844"/>
      <c r="U49" s="844"/>
      <c r="V49" s="844"/>
    </row>
    <row r="50" spans="1:22" s="695" customFormat="1" ht="19.5">
      <c r="A50" s="765"/>
      <c r="B50" s="797"/>
      <c r="C50" s="797"/>
      <c r="D50" s="797"/>
      <c r="E50" s="797"/>
      <c r="F50" s="792"/>
      <c r="G50" s="792"/>
      <c r="H50" s="792"/>
      <c r="I50" s="923"/>
      <c r="J50" s="791"/>
      <c r="K50" s="791"/>
      <c r="L50" s="923"/>
      <c r="M50" s="844"/>
      <c r="N50" s="844"/>
      <c r="O50" s="844"/>
      <c r="P50" s="844"/>
      <c r="Q50" s="844"/>
      <c r="R50" s="844"/>
      <c r="S50" s="844"/>
      <c r="T50" s="844"/>
      <c r="U50" s="844"/>
      <c r="V50" s="844"/>
    </row>
    <row r="51" spans="1:22" s="695" customFormat="1" ht="19.5">
      <c r="A51" s="765"/>
      <c r="B51" s="797"/>
      <c r="C51" s="797"/>
      <c r="D51" s="797"/>
      <c r="E51" s="797"/>
      <c r="F51" s="792"/>
      <c r="G51" s="792"/>
      <c r="H51" s="792"/>
      <c r="I51" s="923"/>
      <c r="J51" s="791"/>
      <c r="K51" s="791"/>
      <c r="L51" s="923"/>
      <c r="M51" s="844"/>
      <c r="N51" s="844"/>
      <c r="O51" s="844"/>
      <c r="P51" s="844"/>
      <c r="Q51" s="844"/>
      <c r="R51" s="844"/>
      <c r="S51" s="844"/>
      <c r="T51" s="844"/>
      <c r="U51" s="844"/>
      <c r="V51" s="844"/>
    </row>
    <row r="52" spans="1:22" s="695" customFormat="1" ht="19.5">
      <c r="A52" s="765"/>
      <c r="B52" s="797"/>
      <c r="C52" s="797"/>
      <c r="D52" s="797"/>
      <c r="E52" s="797"/>
      <c r="F52" s="792"/>
      <c r="G52" s="792"/>
      <c r="H52" s="792"/>
      <c r="I52" s="923"/>
      <c r="J52" s="791"/>
      <c r="K52" s="791"/>
      <c r="L52" s="923"/>
      <c r="M52" s="844"/>
      <c r="N52" s="844"/>
      <c r="O52" s="844"/>
      <c r="P52" s="844"/>
      <c r="Q52" s="844"/>
      <c r="R52" s="844"/>
      <c r="S52" s="844"/>
      <c r="T52" s="844"/>
      <c r="U52" s="844"/>
      <c r="V52" s="844"/>
    </row>
    <row r="53" spans="1:22" s="695" customFormat="1" ht="19.5">
      <c r="A53" s="765"/>
      <c r="B53" s="797"/>
      <c r="C53" s="797"/>
      <c r="D53" s="797"/>
      <c r="E53" s="797"/>
      <c r="F53" s="792"/>
      <c r="G53" s="792"/>
      <c r="H53" s="792"/>
      <c r="I53" s="923"/>
      <c r="J53" s="791"/>
      <c r="K53" s="791"/>
      <c r="L53" s="923"/>
      <c r="M53" s="844"/>
      <c r="N53" s="844"/>
      <c r="O53" s="844"/>
      <c r="P53" s="844"/>
      <c r="Q53" s="844"/>
      <c r="R53" s="844"/>
      <c r="S53" s="844"/>
      <c r="T53" s="844"/>
      <c r="U53" s="844"/>
      <c r="V53" s="844"/>
    </row>
    <row r="54" spans="1:22" s="695" customFormat="1" ht="19.5">
      <c r="A54" s="765"/>
      <c r="B54" s="797"/>
      <c r="C54" s="797"/>
      <c r="D54" s="797"/>
      <c r="E54" s="797"/>
      <c r="F54" s="792"/>
      <c r="G54" s="792"/>
      <c r="H54" s="792"/>
      <c r="I54" s="923"/>
      <c r="J54" s="791"/>
      <c r="K54" s="791"/>
      <c r="L54" s="923"/>
      <c r="M54" s="844"/>
      <c r="N54" s="844"/>
      <c r="O54" s="844"/>
      <c r="P54" s="844"/>
      <c r="Q54" s="844"/>
      <c r="R54" s="844"/>
      <c r="S54" s="844"/>
      <c r="T54" s="844"/>
      <c r="U54" s="844"/>
      <c r="V54" s="844"/>
    </row>
    <row r="55" spans="1:22" s="695" customFormat="1" ht="19.5">
      <c r="A55" s="765"/>
      <c r="B55" s="797"/>
      <c r="C55" s="797"/>
      <c r="D55" s="797"/>
      <c r="E55" s="797"/>
      <c r="F55" s="792"/>
      <c r="G55" s="792"/>
      <c r="H55" s="792"/>
      <c r="I55" s="923"/>
      <c r="J55" s="791"/>
      <c r="K55" s="791"/>
      <c r="L55" s="923"/>
      <c r="M55" s="844"/>
      <c r="N55" s="844"/>
      <c r="O55" s="844"/>
      <c r="P55" s="844"/>
      <c r="Q55" s="844"/>
      <c r="R55" s="844"/>
      <c r="S55" s="844"/>
      <c r="T55" s="844"/>
      <c r="U55" s="844"/>
      <c r="V55" s="844"/>
    </row>
    <row r="56" spans="1:22" s="695" customFormat="1" ht="19.5">
      <c r="A56" s="765"/>
      <c r="B56" s="797"/>
      <c r="C56" s="797"/>
      <c r="D56" s="797"/>
      <c r="E56" s="797"/>
      <c r="F56" s="792"/>
      <c r="G56" s="792"/>
      <c r="H56" s="792"/>
      <c r="I56" s="923"/>
      <c r="J56" s="791"/>
      <c r="K56" s="791"/>
      <c r="L56" s="923"/>
      <c r="M56" s="844"/>
      <c r="N56" s="844"/>
      <c r="O56" s="844"/>
      <c r="P56" s="844"/>
      <c r="Q56" s="844"/>
      <c r="R56" s="844"/>
      <c r="S56" s="844"/>
      <c r="T56" s="844"/>
      <c r="U56" s="844"/>
      <c r="V56" s="844"/>
    </row>
    <row r="57" spans="1:22" s="695" customFormat="1" ht="19.5">
      <c r="A57" s="765"/>
      <c r="B57" s="797"/>
      <c r="C57" s="797"/>
      <c r="D57" s="797"/>
      <c r="E57" s="797"/>
      <c r="F57" s="792"/>
      <c r="G57" s="792"/>
      <c r="H57" s="792"/>
      <c r="I57" s="923"/>
      <c r="J57" s="791"/>
      <c r="K57" s="791"/>
      <c r="L57" s="923"/>
      <c r="M57" s="844"/>
      <c r="N57" s="844"/>
      <c r="O57" s="844"/>
      <c r="P57" s="844"/>
      <c r="Q57" s="844"/>
      <c r="R57" s="844"/>
      <c r="S57" s="844"/>
      <c r="T57" s="844"/>
      <c r="U57" s="844"/>
      <c r="V57" s="844"/>
    </row>
    <row r="58" spans="1:22" s="695" customFormat="1" ht="19.5">
      <c r="A58" s="765"/>
      <c r="B58" s="797"/>
      <c r="C58" s="797"/>
      <c r="D58" s="797"/>
      <c r="E58" s="797"/>
      <c r="F58" s="792"/>
      <c r="G58" s="792"/>
      <c r="H58" s="792"/>
      <c r="I58" s="923"/>
      <c r="J58" s="791"/>
      <c r="K58" s="791"/>
      <c r="L58" s="923"/>
      <c r="M58" s="844"/>
      <c r="N58" s="844"/>
      <c r="O58" s="844"/>
      <c r="P58" s="844"/>
      <c r="Q58" s="844"/>
      <c r="R58" s="844"/>
      <c r="S58" s="844"/>
      <c r="T58" s="844"/>
      <c r="U58" s="844"/>
      <c r="V58" s="844"/>
    </row>
    <row r="59" spans="1:22" s="695" customFormat="1" ht="19.5">
      <c r="A59" s="765"/>
      <c r="B59" s="797"/>
      <c r="C59" s="797"/>
      <c r="D59" s="797"/>
      <c r="E59" s="797"/>
      <c r="F59" s="792"/>
      <c r="G59" s="792"/>
      <c r="H59" s="792"/>
      <c r="I59" s="923"/>
      <c r="J59" s="791"/>
      <c r="K59" s="791"/>
      <c r="L59" s="923"/>
      <c r="M59" s="844"/>
      <c r="N59" s="844"/>
      <c r="O59" s="844"/>
      <c r="P59" s="844"/>
      <c r="Q59" s="844"/>
      <c r="R59" s="844"/>
      <c r="S59" s="844"/>
      <c r="T59" s="844"/>
      <c r="U59" s="844"/>
      <c r="V59" s="844"/>
    </row>
    <row r="60" spans="1:22" s="695" customFormat="1" ht="19.5">
      <c r="A60" s="765"/>
      <c r="B60" s="797"/>
      <c r="C60" s="797"/>
      <c r="D60" s="797"/>
      <c r="E60" s="797"/>
      <c r="F60" s="792"/>
      <c r="G60" s="792"/>
      <c r="H60" s="792"/>
      <c r="I60" s="923"/>
      <c r="J60" s="791"/>
      <c r="K60" s="791"/>
      <c r="L60" s="923"/>
      <c r="M60" s="844"/>
      <c r="N60" s="844"/>
      <c r="O60" s="844"/>
      <c r="P60" s="844"/>
      <c r="Q60" s="844"/>
      <c r="R60" s="844"/>
      <c r="S60" s="844"/>
      <c r="T60" s="844"/>
      <c r="U60" s="844"/>
      <c r="V60" s="844"/>
    </row>
    <row r="61" spans="1:22" s="695" customFormat="1" ht="19.5">
      <c r="A61" s="765"/>
      <c r="B61" s="797"/>
      <c r="C61" s="797"/>
      <c r="D61" s="797"/>
      <c r="E61" s="797"/>
      <c r="F61" s="792"/>
      <c r="G61" s="792"/>
      <c r="H61" s="792"/>
      <c r="I61" s="923"/>
      <c r="J61" s="791"/>
      <c r="K61" s="791"/>
      <c r="L61" s="923"/>
      <c r="M61" s="844"/>
      <c r="N61" s="844"/>
      <c r="O61" s="844"/>
      <c r="P61" s="844"/>
      <c r="Q61" s="844"/>
      <c r="R61" s="844"/>
      <c r="S61" s="844"/>
      <c r="T61" s="844"/>
      <c r="U61" s="844"/>
      <c r="V61" s="844"/>
    </row>
    <row r="62" spans="1:22" s="695" customFormat="1" ht="19.5">
      <c r="A62" s="765"/>
      <c r="B62" s="797"/>
      <c r="C62" s="797"/>
      <c r="D62" s="797"/>
      <c r="E62" s="797"/>
      <c r="F62" s="792"/>
      <c r="G62" s="792"/>
      <c r="H62" s="792"/>
      <c r="I62" s="923"/>
      <c r="J62" s="791"/>
      <c r="K62" s="791"/>
      <c r="L62" s="923"/>
      <c r="M62" s="844"/>
      <c r="N62" s="844"/>
      <c r="O62" s="844"/>
      <c r="P62" s="844"/>
      <c r="Q62" s="844"/>
      <c r="R62" s="844"/>
      <c r="S62" s="844"/>
      <c r="T62" s="844"/>
      <c r="U62" s="844"/>
      <c r="V62" s="844"/>
    </row>
    <row r="63" spans="1:22" s="695" customFormat="1" ht="19.5">
      <c r="A63" s="765"/>
      <c r="B63" s="797"/>
      <c r="C63" s="797"/>
      <c r="D63" s="797"/>
      <c r="E63" s="797"/>
      <c r="F63" s="792"/>
      <c r="G63" s="792"/>
      <c r="H63" s="792"/>
      <c r="I63" s="923"/>
      <c r="J63" s="791"/>
      <c r="K63" s="791"/>
      <c r="L63" s="923"/>
      <c r="M63" s="844"/>
      <c r="N63" s="844"/>
      <c r="O63" s="844"/>
      <c r="P63" s="844"/>
      <c r="Q63" s="844"/>
      <c r="R63" s="844"/>
      <c r="S63" s="844"/>
      <c r="T63" s="844"/>
      <c r="U63" s="844"/>
      <c r="V63" s="844"/>
    </row>
    <row r="64" spans="1:22" s="695" customFormat="1" ht="19.5">
      <c r="A64" s="765"/>
      <c r="B64" s="797"/>
      <c r="C64" s="797"/>
      <c r="D64" s="797"/>
      <c r="E64" s="797"/>
      <c r="F64" s="792"/>
      <c r="G64" s="792"/>
      <c r="H64" s="792"/>
      <c r="I64" s="923"/>
      <c r="J64" s="791"/>
      <c r="K64" s="791"/>
      <c r="L64" s="923"/>
      <c r="M64" s="844"/>
      <c r="N64" s="844"/>
      <c r="O64" s="844"/>
      <c r="P64" s="844"/>
      <c r="Q64" s="844"/>
      <c r="R64" s="844"/>
      <c r="S64" s="844"/>
      <c r="T64" s="844"/>
      <c r="U64" s="844"/>
      <c r="V64" s="844"/>
    </row>
    <row r="65" spans="1:22" s="695" customFormat="1" ht="19.5">
      <c r="A65" s="765"/>
      <c r="B65" s="797"/>
      <c r="C65" s="797"/>
      <c r="D65" s="797"/>
      <c r="E65" s="797"/>
      <c r="F65" s="792"/>
      <c r="G65" s="792"/>
      <c r="H65" s="792"/>
      <c r="I65" s="923"/>
      <c r="J65" s="791"/>
      <c r="K65" s="791"/>
      <c r="L65" s="923"/>
      <c r="M65" s="844"/>
      <c r="N65" s="844"/>
      <c r="O65" s="844"/>
      <c r="P65" s="844"/>
      <c r="Q65" s="844"/>
      <c r="R65" s="844"/>
      <c r="S65" s="844"/>
      <c r="T65" s="844"/>
      <c r="U65" s="844"/>
      <c r="V65" s="844"/>
    </row>
    <row r="66" spans="1:22" s="695" customFormat="1" ht="19.5">
      <c r="A66" s="765"/>
      <c r="B66" s="797"/>
      <c r="C66" s="797"/>
      <c r="D66" s="797"/>
      <c r="E66" s="797"/>
      <c r="F66" s="792"/>
      <c r="G66" s="792"/>
      <c r="H66" s="792"/>
      <c r="I66" s="923"/>
      <c r="J66" s="791"/>
      <c r="K66" s="791"/>
      <c r="L66" s="923"/>
      <c r="M66" s="844"/>
      <c r="N66" s="844"/>
      <c r="O66" s="844"/>
      <c r="P66" s="844"/>
      <c r="Q66" s="844"/>
      <c r="R66" s="844"/>
      <c r="S66" s="844"/>
      <c r="T66" s="844"/>
      <c r="U66" s="844"/>
      <c r="V66" s="844"/>
    </row>
    <row r="67" spans="1:22" s="695" customFormat="1" ht="19.5">
      <c r="A67" s="765"/>
      <c r="B67" s="797"/>
      <c r="C67" s="797"/>
      <c r="D67" s="797"/>
      <c r="E67" s="797"/>
      <c r="F67" s="792"/>
      <c r="G67" s="792"/>
      <c r="H67" s="792"/>
      <c r="I67" s="923"/>
      <c r="J67" s="791"/>
      <c r="K67" s="791"/>
      <c r="L67" s="923"/>
      <c r="M67" s="844"/>
      <c r="N67" s="844"/>
      <c r="O67" s="844"/>
      <c r="P67" s="844"/>
      <c r="Q67" s="844"/>
      <c r="R67" s="844"/>
      <c r="S67" s="844"/>
      <c r="T67" s="844"/>
      <c r="U67" s="844"/>
      <c r="V67" s="844"/>
    </row>
    <row r="68" spans="1:22" s="695" customFormat="1" ht="19.5">
      <c r="A68" s="765"/>
      <c r="B68" s="797"/>
      <c r="C68" s="797"/>
      <c r="D68" s="797"/>
      <c r="E68" s="797"/>
      <c r="F68" s="792"/>
      <c r="G68" s="792"/>
      <c r="H68" s="792"/>
      <c r="I68" s="923"/>
      <c r="J68" s="791"/>
      <c r="K68" s="791"/>
      <c r="L68" s="923"/>
      <c r="M68" s="844"/>
      <c r="N68" s="844"/>
      <c r="O68" s="844"/>
      <c r="P68" s="844"/>
      <c r="Q68" s="844"/>
      <c r="R68" s="844"/>
      <c r="S68" s="844"/>
      <c r="T68" s="844"/>
      <c r="U68" s="844"/>
      <c r="V68" s="844"/>
    </row>
    <row r="69" spans="1:22" s="695" customFormat="1" ht="19.5">
      <c r="A69" s="765"/>
      <c r="B69" s="797"/>
      <c r="C69" s="797"/>
      <c r="D69" s="797"/>
      <c r="E69" s="797"/>
      <c r="F69" s="792"/>
      <c r="G69" s="792"/>
      <c r="H69" s="792"/>
      <c r="I69" s="923"/>
      <c r="J69" s="791"/>
      <c r="K69" s="791"/>
      <c r="L69" s="923"/>
      <c r="M69" s="844"/>
      <c r="N69" s="844"/>
      <c r="O69" s="844"/>
      <c r="P69" s="844"/>
      <c r="Q69" s="844"/>
      <c r="R69" s="844"/>
      <c r="S69" s="844"/>
      <c r="T69" s="844"/>
      <c r="U69" s="844"/>
      <c r="V69" s="844"/>
    </row>
    <row r="70" spans="1:22" s="695" customFormat="1" ht="19.5">
      <c r="A70" s="765"/>
      <c r="B70" s="797"/>
      <c r="C70" s="797"/>
      <c r="D70" s="797"/>
      <c r="E70" s="797"/>
      <c r="F70" s="792"/>
      <c r="G70" s="792"/>
      <c r="H70" s="792"/>
      <c r="I70" s="923"/>
      <c r="J70" s="791"/>
      <c r="K70" s="791"/>
      <c r="L70" s="923"/>
      <c r="M70" s="844"/>
      <c r="N70" s="844"/>
      <c r="O70" s="844"/>
      <c r="P70" s="844"/>
      <c r="Q70" s="844"/>
      <c r="R70" s="844"/>
      <c r="S70" s="844"/>
      <c r="T70" s="844"/>
      <c r="U70" s="844"/>
      <c r="V70" s="844"/>
    </row>
    <row r="71" spans="1:22" s="695" customFormat="1" ht="19.5">
      <c r="A71" s="765"/>
      <c r="B71" s="797"/>
      <c r="C71" s="797"/>
      <c r="D71" s="797"/>
      <c r="E71" s="797"/>
      <c r="F71" s="792"/>
      <c r="G71" s="792"/>
      <c r="H71" s="792"/>
      <c r="I71" s="923"/>
      <c r="J71" s="791"/>
      <c r="K71" s="791"/>
      <c r="L71" s="923"/>
      <c r="M71" s="844"/>
      <c r="N71" s="844"/>
      <c r="O71" s="844"/>
      <c r="P71" s="844"/>
      <c r="Q71" s="844"/>
      <c r="R71" s="844"/>
      <c r="S71" s="844"/>
      <c r="T71" s="844"/>
      <c r="U71" s="844"/>
      <c r="V71" s="844"/>
    </row>
    <row r="72" spans="1:22" s="695" customFormat="1" ht="19.5">
      <c r="A72" s="765"/>
      <c r="B72" s="797"/>
      <c r="C72" s="797"/>
      <c r="D72" s="797"/>
      <c r="E72" s="797"/>
      <c r="F72" s="792"/>
      <c r="G72" s="792"/>
      <c r="H72" s="792"/>
      <c r="I72" s="923"/>
      <c r="J72" s="791"/>
      <c r="K72" s="791"/>
      <c r="L72" s="923"/>
      <c r="M72" s="844"/>
      <c r="N72" s="844"/>
      <c r="O72" s="844"/>
      <c r="P72" s="844"/>
      <c r="Q72" s="844"/>
      <c r="R72" s="844"/>
      <c r="S72" s="844"/>
      <c r="T72" s="844"/>
      <c r="U72" s="844"/>
      <c r="V72" s="844"/>
    </row>
    <row r="73" spans="1:22" s="695" customFormat="1" ht="19.5">
      <c r="A73" s="765"/>
      <c r="B73" s="797"/>
      <c r="C73" s="797"/>
      <c r="D73" s="797"/>
      <c r="E73" s="797"/>
      <c r="F73" s="792"/>
      <c r="G73" s="792"/>
      <c r="H73" s="792"/>
      <c r="I73" s="923"/>
      <c r="J73" s="791"/>
      <c r="K73" s="791"/>
      <c r="L73" s="923"/>
      <c r="M73" s="844"/>
      <c r="N73" s="844"/>
      <c r="O73" s="844"/>
      <c r="P73" s="844"/>
      <c r="Q73" s="844"/>
      <c r="R73" s="844"/>
      <c r="S73" s="844"/>
      <c r="T73" s="844"/>
      <c r="U73" s="844"/>
      <c r="V73" s="844"/>
    </row>
    <row r="74" spans="1:22" s="695" customFormat="1" ht="19.5">
      <c r="A74" s="765"/>
      <c r="B74" s="797"/>
      <c r="C74" s="797"/>
      <c r="D74" s="797"/>
      <c r="E74" s="797"/>
      <c r="F74" s="792"/>
      <c r="G74" s="792"/>
      <c r="H74" s="792"/>
      <c r="I74" s="923"/>
      <c r="J74" s="791"/>
      <c r="K74" s="791"/>
      <c r="L74" s="923"/>
      <c r="M74" s="844"/>
      <c r="N74" s="844"/>
      <c r="O74" s="844"/>
      <c r="P74" s="844"/>
      <c r="Q74" s="844"/>
      <c r="R74" s="844"/>
      <c r="S74" s="844"/>
      <c r="T74" s="844"/>
      <c r="U74" s="844"/>
      <c r="V74" s="844"/>
    </row>
    <row r="75" spans="1:22" s="696" customFormat="1">
      <c r="A75" s="682"/>
      <c r="B75" s="682"/>
      <c r="C75" s="682"/>
      <c r="D75" s="682"/>
      <c r="E75" s="682"/>
      <c r="F75" s="682"/>
      <c r="G75" s="682"/>
      <c r="H75" s="682"/>
      <c r="I75" s="682"/>
      <c r="J75" s="682"/>
      <c r="K75" s="682"/>
      <c r="L75" s="682"/>
      <c r="M75" s="877"/>
      <c r="N75" s="878"/>
      <c r="O75" s="878"/>
      <c r="P75" s="878"/>
      <c r="Q75" s="878"/>
      <c r="R75" s="878"/>
      <c r="S75" s="878"/>
      <c r="T75" s="878"/>
      <c r="U75" s="878"/>
      <c r="V75" s="878"/>
    </row>
    <row r="76" spans="1:22" s="696" customFormat="1">
      <c r="A76" s="682"/>
      <c r="B76" s="682"/>
      <c r="C76" s="682"/>
      <c r="D76" s="682"/>
      <c r="E76" s="682"/>
      <c r="F76" s="682"/>
      <c r="G76" s="682"/>
      <c r="H76" s="682"/>
      <c r="I76" s="682"/>
      <c r="J76" s="682"/>
      <c r="K76" s="682"/>
      <c r="L76" s="682"/>
      <c r="M76" s="877"/>
      <c r="N76" s="878"/>
      <c r="O76" s="878"/>
      <c r="P76" s="878"/>
      <c r="Q76" s="878"/>
      <c r="R76" s="878"/>
      <c r="S76" s="878"/>
      <c r="T76" s="878"/>
      <c r="U76" s="878"/>
      <c r="V76" s="878"/>
    </row>
    <row r="77" spans="1:22" s="696" customFormat="1">
      <c r="A77" s="682"/>
      <c r="B77" s="682"/>
      <c r="C77" s="682"/>
      <c r="D77" s="682"/>
      <c r="E77" s="682"/>
      <c r="F77" s="682"/>
      <c r="G77" s="682"/>
      <c r="H77" s="682"/>
      <c r="I77" s="682"/>
      <c r="J77" s="682"/>
      <c r="K77" s="682"/>
      <c r="L77" s="682"/>
      <c r="M77" s="877"/>
      <c r="N77" s="878"/>
      <c r="O77" s="878"/>
      <c r="P77" s="878"/>
      <c r="Q77" s="878"/>
      <c r="R77" s="878"/>
      <c r="S77" s="878"/>
      <c r="T77" s="878"/>
      <c r="U77" s="878"/>
      <c r="V77" s="878"/>
    </row>
    <row r="78" spans="1:22" s="696" customFormat="1">
      <c r="A78" s="682"/>
      <c r="B78" s="682"/>
      <c r="C78" s="682"/>
      <c r="D78" s="682"/>
      <c r="E78" s="682"/>
      <c r="F78" s="682"/>
      <c r="G78" s="682"/>
      <c r="H78" s="682"/>
      <c r="I78" s="682"/>
      <c r="J78" s="682"/>
      <c r="K78" s="682"/>
      <c r="L78" s="682"/>
      <c r="M78" s="877"/>
      <c r="N78" s="878"/>
      <c r="O78" s="878"/>
      <c r="P78" s="878"/>
      <c r="Q78" s="878"/>
      <c r="R78" s="878"/>
      <c r="S78" s="878"/>
      <c r="T78" s="878"/>
      <c r="U78" s="878"/>
      <c r="V78" s="878"/>
    </row>
  </sheetData>
  <sheetProtection formatColumns="0" autoFilter="0"/>
  <dataConsolidate/>
  <mergeCells count="13">
    <mergeCell ref="A1:L1"/>
    <mergeCell ref="A2:L2"/>
    <mergeCell ref="A3:H3"/>
    <mergeCell ref="J3:L3"/>
    <mergeCell ref="A7:H7"/>
    <mergeCell ref="J7:L7"/>
    <mergeCell ref="A8:H8"/>
    <mergeCell ref="A4:H4"/>
    <mergeCell ref="J4:L4"/>
    <mergeCell ref="A5:H5"/>
    <mergeCell ref="J5:L5"/>
    <mergeCell ref="A6:H6"/>
    <mergeCell ref="J6:L6"/>
  </mergeCells>
  <dataValidations count="8">
    <dataValidation allowBlank="1" showErrorMessage="1" promptTitle="Cal OES ONLY" prompt="For Cal OES use only.  Do not enter." sqref="K8:L8" xr:uid="{00000000-0002-0000-0E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5:L5" xr:uid="{00000000-0002-0000-0E00-000001000000}">
      <formula1>0</formula1>
    </dataValidation>
    <dataValidation type="list" allowBlank="1" showInputMessage="1" showErrorMessage="1" sqref="D12:D74" xr:uid="{00000000-0002-0000-0E00-000002000000}">
      <formula1>SOURCE_FundingSource</formula1>
    </dataValidation>
    <dataValidation type="list" allowBlank="1" showInputMessage="1" showErrorMessage="1" sqref="E12:E74" xr:uid="{00000000-0002-0000-0E00-000003000000}">
      <formula1>Source_Discipline</formula1>
    </dataValidation>
    <dataValidation type="list" allowBlank="1" showInputMessage="1" showErrorMessage="1" sqref="F12:F74" xr:uid="{00000000-0002-0000-0E00-000004000000}">
      <formula1>SourceList</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E00-000005000000}">
      <formula1>0</formula1>
      <formula2>999</formula2>
    </dataValidation>
    <dataValidation type="list" allowBlank="1" showInputMessage="1" showErrorMessage="1" sqref="G12:G74" xr:uid="{00000000-0002-0000-0E00-000006000000}">
      <formula1>INDIRECT(VLOOKUP($F12,Personnel_SourceList,2,0))</formula1>
    </dataValidation>
    <dataValidation type="list" allowBlank="1" showInputMessage="1" showErrorMessage="1" sqref="J3:L3" xr:uid="{00000000-0002-0000-0E00-000007000000}">
      <formula1>"Initial Application, Modification, Reimbursement, Final Reimbursement, Advance"</formula1>
    </dataValidation>
  </dataValidations>
  <printOptions horizontalCentered="1"/>
  <pageMargins left="0.25" right="0.25" top="0.5" bottom="0.25" header="0.25" footer="0.25"/>
  <pageSetup scale="37" fitToHeight="0" orientation="landscape" r:id="rId1"/>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2"/>
  <legacyDrawing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CCFF99"/>
    <pageSetUpPr fitToPage="1"/>
  </sheetPr>
  <dimension ref="A1:T201"/>
  <sheetViews>
    <sheetView showGridLines="0" showZeros="0" zoomScale="65" zoomScaleNormal="65" zoomScaleSheetLayoutView="65" workbookViewId="0">
      <pane ySplit="12" topLeftCell="A13" activePane="bottomLeft" state="frozen"/>
      <selection pane="bottomLeft" sqref="A1:O1"/>
    </sheetView>
  </sheetViews>
  <sheetFormatPr defaultColWidth="9.140625" defaultRowHeight="12.75"/>
  <cols>
    <col min="1" max="1" width="13" style="473" customWidth="1"/>
    <col min="2" max="2" width="15" style="473" customWidth="1"/>
    <col min="3" max="3" width="33.140625" style="472" customWidth="1"/>
    <col min="4" max="4" width="65.28515625" style="472" customWidth="1"/>
    <col min="5" max="5" width="20.85546875" style="473" customWidth="1"/>
    <col min="6" max="6" width="18.42578125" style="474" customWidth="1"/>
    <col min="7" max="7" width="34.7109375" style="474" customWidth="1"/>
    <col min="8" max="8" width="17.42578125" style="474" customWidth="1"/>
    <col min="9" max="11" width="20.7109375" style="475" customWidth="1"/>
    <col min="12" max="12" width="22.7109375" style="475" bestFit="1" customWidth="1"/>
    <col min="13" max="13" width="23.28515625" style="475" customWidth="1"/>
    <col min="14" max="15" width="20.7109375" style="475" customWidth="1"/>
    <col min="16" max="16" width="14.7109375" style="475" customWidth="1"/>
    <col min="17" max="16384" width="9.140625" style="475"/>
  </cols>
  <sheetData>
    <row r="1" spans="1:20" s="466" customFormat="1" ht="30" customHeight="1">
      <c r="A1" s="1323" t="s">
        <v>366</v>
      </c>
      <c r="B1" s="1323"/>
      <c r="C1" s="1323"/>
      <c r="D1" s="1323"/>
      <c r="E1" s="1323"/>
      <c r="F1" s="1323"/>
      <c r="G1" s="1323"/>
      <c r="H1" s="1323"/>
      <c r="I1" s="1323"/>
      <c r="J1" s="1323"/>
      <c r="K1" s="1323"/>
      <c r="L1" s="1323"/>
      <c r="M1" s="1323"/>
      <c r="N1" s="1323"/>
      <c r="O1" s="1323"/>
    </row>
    <row r="2" spans="1:20" s="468" customFormat="1" ht="20.100000000000001" customHeight="1">
      <c r="A2" s="1329" t="s">
        <v>1368</v>
      </c>
      <c r="B2" s="1330"/>
      <c r="C2" s="1330"/>
      <c r="D2" s="1330"/>
      <c r="E2" s="1330"/>
      <c r="F2" s="1330"/>
      <c r="G2" s="1330"/>
      <c r="H2" s="1330"/>
      <c r="I2" s="1330"/>
      <c r="J2" s="1330"/>
      <c r="K2" s="1330"/>
      <c r="L2" s="1330"/>
      <c r="M2" s="1330"/>
      <c r="N2" s="1330"/>
      <c r="O2" s="1330"/>
      <c r="P2" s="507"/>
      <c r="Q2" s="507"/>
      <c r="R2" s="507"/>
      <c r="S2" s="507"/>
      <c r="T2" s="556"/>
    </row>
    <row r="3" spans="1:20" s="468" customFormat="1" ht="20.100000000000001" customHeight="1">
      <c r="A3" s="1248"/>
      <c r="B3" s="1248"/>
      <c r="C3" s="1248"/>
      <c r="D3" s="1248"/>
      <c r="E3" s="1248"/>
      <c r="F3" s="1248"/>
      <c r="G3" s="1248"/>
      <c r="H3" s="1248"/>
      <c r="I3" s="1248"/>
      <c r="J3" s="1248"/>
      <c r="K3" s="1248"/>
      <c r="L3" s="1248"/>
      <c r="M3" s="1248"/>
      <c r="N3" s="1248"/>
      <c r="O3" s="1248"/>
      <c r="P3" s="556"/>
      <c r="Q3" s="556"/>
      <c r="R3" s="556"/>
      <c r="S3" s="556"/>
      <c r="T3" s="556"/>
    </row>
    <row r="4" spans="1:20" s="468" customFormat="1" ht="24.95" customHeight="1">
      <c r="A4" s="1215">
        <f>SubrecipientName</f>
        <v>0</v>
      </c>
      <c r="B4" s="1215"/>
      <c r="C4" s="1215"/>
      <c r="D4" s="1215"/>
      <c r="E4" s="1215"/>
      <c r="F4" s="1215"/>
      <c r="G4" s="1215"/>
      <c r="H4" s="1215"/>
      <c r="I4" s="1215"/>
      <c r="J4" s="1215"/>
      <c r="K4" s="1216"/>
      <c r="L4" s="735" t="s">
        <v>34</v>
      </c>
      <c r="M4" s="1324"/>
      <c r="N4" s="1325"/>
      <c r="O4" s="1325"/>
    </row>
    <row r="5" spans="1:20" s="468" customFormat="1" ht="24.95" customHeight="1">
      <c r="A5" s="1254">
        <f>FIPSNumber</f>
        <v>0</v>
      </c>
      <c r="B5" s="1254"/>
      <c r="C5" s="1254"/>
      <c r="D5" s="1254"/>
      <c r="E5" s="1254"/>
      <c r="F5" s="1254"/>
      <c r="G5" s="1254"/>
      <c r="H5" s="1254"/>
      <c r="I5" s="1254"/>
      <c r="J5" s="1254"/>
      <c r="K5" s="1254"/>
      <c r="L5" s="774"/>
      <c r="M5" s="1326"/>
      <c r="N5" s="1326"/>
      <c r="O5" s="1326"/>
    </row>
    <row r="6" spans="1:20" s="468" customFormat="1" ht="24.95" customHeight="1">
      <c r="A6" s="1327">
        <f>SubawardNumber</f>
        <v>0</v>
      </c>
      <c r="B6" s="1328"/>
      <c r="C6" s="1328"/>
      <c r="D6" s="1328"/>
      <c r="E6" s="1328"/>
      <c r="F6" s="1328"/>
      <c r="G6" s="1328"/>
      <c r="H6" s="1328"/>
      <c r="I6" s="1328"/>
      <c r="J6" s="1328"/>
      <c r="K6" s="1328"/>
      <c r="L6" s="722"/>
      <c r="M6" s="1320"/>
      <c r="N6" s="1320"/>
      <c r="O6" s="1320"/>
    </row>
    <row r="7" spans="1:20" s="468" customFormat="1" ht="24.95" customHeight="1">
      <c r="A7" s="1175"/>
      <c r="B7" s="1175"/>
      <c r="C7" s="1175"/>
      <c r="D7" s="1175"/>
      <c r="E7" s="1175"/>
      <c r="F7" s="1175"/>
      <c r="G7" s="1175"/>
      <c r="H7" s="1175"/>
      <c r="I7" s="1175"/>
      <c r="J7" s="1175"/>
      <c r="K7" s="1176"/>
      <c r="L7" s="360"/>
      <c r="M7" s="1321"/>
      <c r="N7" s="1322"/>
      <c r="O7" s="1322"/>
    </row>
    <row r="8" spans="1:20" s="468" customFormat="1" ht="24.95" customHeight="1">
      <c r="A8" s="1175"/>
      <c r="B8" s="1175"/>
      <c r="C8" s="1175"/>
      <c r="D8" s="1175"/>
      <c r="E8" s="1175"/>
      <c r="F8" s="1175"/>
      <c r="G8" s="1175"/>
      <c r="H8" s="1175"/>
      <c r="I8" s="1175"/>
      <c r="J8" s="1175"/>
      <c r="K8" s="1176"/>
      <c r="L8" s="360"/>
      <c r="M8" s="1321"/>
      <c r="N8" s="1322"/>
      <c r="O8" s="1322"/>
    </row>
    <row r="9" spans="1:20" s="468" customFormat="1" ht="39.950000000000003" customHeight="1">
      <c r="A9" s="1318"/>
      <c r="B9" s="1318"/>
      <c r="C9" s="1318"/>
      <c r="D9" s="1318"/>
      <c r="E9" s="1318"/>
      <c r="F9" s="1318"/>
      <c r="G9" s="1318"/>
      <c r="H9" s="1318"/>
      <c r="I9" s="1318"/>
      <c r="J9" s="1318"/>
      <c r="K9" s="1319"/>
      <c r="L9" s="772" t="s">
        <v>641</v>
      </c>
      <c r="M9" s="773" t="s">
        <v>643</v>
      </c>
      <c r="N9" s="561"/>
      <c r="O9" s="562"/>
    </row>
    <row r="10" spans="1:20" s="476" customFormat="1" ht="50.1" customHeight="1">
      <c r="A10" s="697" t="s">
        <v>1147</v>
      </c>
      <c r="B10" s="698" t="s">
        <v>638</v>
      </c>
      <c r="C10" s="698" t="s">
        <v>642</v>
      </c>
      <c r="D10" s="698" t="s">
        <v>568</v>
      </c>
      <c r="E10" s="698" t="s">
        <v>274</v>
      </c>
      <c r="F10" s="698" t="s">
        <v>699</v>
      </c>
      <c r="G10" s="698" t="s">
        <v>640</v>
      </c>
      <c r="H10" s="698" t="s">
        <v>730</v>
      </c>
      <c r="I10" s="698" t="s">
        <v>782</v>
      </c>
      <c r="J10" s="698" t="s">
        <v>781</v>
      </c>
      <c r="K10" s="698" t="s">
        <v>731</v>
      </c>
      <c r="L10" s="698" t="s">
        <v>694</v>
      </c>
      <c r="M10" s="699" t="s">
        <v>717</v>
      </c>
      <c r="N10" s="698" t="s">
        <v>667</v>
      </c>
      <c r="O10" s="700" t="s">
        <v>718</v>
      </c>
      <c r="T10" s="557"/>
    </row>
    <row r="11" spans="1:20" s="559" customFormat="1" ht="20.25">
      <c r="A11" s="701"/>
      <c r="B11" s="702"/>
      <c r="C11" s="702"/>
      <c r="D11" s="702"/>
      <c r="E11" s="703"/>
      <c r="F11" s="703"/>
      <c r="G11" s="703"/>
      <c r="H11" s="704"/>
      <c r="I11" s="802">
        <f>SUM(RangeCost)</f>
        <v>0</v>
      </c>
      <c r="J11" s="802">
        <f>SUM(RangePrevious)</f>
        <v>0</v>
      </c>
      <c r="K11" s="802">
        <f>SUM(RangeThisRequest)</f>
        <v>0</v>
      </c>
      <c r="L11" s="705"/>
      <c r="M11" s="802">
        <f>SUM(RangeApproved)</f>
        <v>0</v>
      </c>
      <c r="N11" s="802">
        <f>SUM(RangeBalance)</f>
        <v>0</v>
      </c>
      <c r="O11" s="706">
        <f>IFERROR(TotalApproved/TotalCost,0)</f>
        <v>0</v>
      </c>
      <c r="P11" s="558"/>
    </row>
    <row r="12" spans="1:20" s="559" customFormat="1" ht="0.2" customHeight="1">
      <c r="A12" s="613" t="s">
        <v>1227</v>
      </c>
      <c r="B12" s="614" t="s">
        <v>1227</v>
      </c>
      <c r="C12" s="614" t="s">
        <v>1227</v>
      </c>
      <c r="D12" s="614" t="s">
        <v>1227</v>
      </c>
      <c r="E12" s="614" t="s">
        <v>1227</v>
      </c>
      <c r="F12" s="614" t="s">
        <v>1227</v>
      </c>
      <c r="G12" s="615" t="s">
        <v>1227</v>
      </c>
      <c r="H12" s="614" t="s">
        <v>1227</v>
      </c>
      <c r="I12" s="616" t="s">
        <v>1227</v>
      </c>
      <c r="J12" s="617" t="s">
        <v>1227</v>
      </c>
      <c r="K12" s="617" t="s">
        <v>1227</v>
      </c>
      <c r="L12" s="618" t="s">
        <v>1227</v>
      </c>
      <c r="M12" s="619" t="s">
        <v>1227</v>
      </c>
      <c r="N12" s="619" t="s">
        <v>1227</v>
      </c>
      <c r="O12" s="620" t="s">
        <v>1227</v>
      </c>
      <c r="P12" s="558"/>
    </row>
    <row r="13" spans="1:20" s="470" customFormat="1" ht="19.5">
      <c r="A13" s="765"/>
      <c r="B13" s="764"/>
      <c r="C13" s="764"/>
      <c r="D13" s="764"/>
      <c r="E13" s="764"/>
      <c r="F13" s="764"/>
      <c r="G13" s="764"/>
      <c r="H13" s="764"/>
      <c r="I13" s="799"/>
      <c r="J13" s="1010"/>
      <c r="K13" s="799"/>
      <c r="L13" s="1011"/>
      <c r="M13" s="1010">
        <f t="shared" ref="M13:M44" si="0">K13+J13</f>
        <v>0</v>
      </c>
      <c r="N13" s="1010">
        <f t="shared" ref="N13:N44" si="1">I13-M13</f>
        <v>0</v>
      </c>
      <c r="O13" s="975">
        <f t="shared" ref="O13:O44" si="2">IFERROR(M13/I13, 0)</f>
        <v>0</v>
      </c>
      <c r="P13" s="560"/>
    </row>
    <row r="14" spans="1:20" s="470" customFormat="1" ht="19.5">
      <c r="A14" s="765"/>
      <c r="B14" s="764"/>
      <c r="C14" s="764"/>
      <c r="D14" s="764"/>
      <c r="E14" s="764"/>
      <c r="F14" s="764"/>
      <c r="G14" s="764"/>
      <c r="H14" s="764"/>
      <c r="I14" s="799"/>
      <c r="J14" s="1010"/>
      <c r="K14" s="799"/>
      <c r="L14" s="1011"/>
      <c r="M14" s="1010">
        <f t="shared" si="0"/>
        <v>0</v>
      </c>
      <c r="N14" s="1010">
        <f t="shared" si="1"/>
        <v>0</v>
      </c>
      <c r="O14" s="975">
        <f t="shared" si="2"/>
        <v>0</v>
      </c>
      <c r="P14" s="560"/>
    </row>
    <row r="15" spans="1:20" s="470" customFormat="1" ht="19.5">
      <c r="A15" s="765"/>
      <c r="B15" s="764"/>
      <c r="C15" s="764"/>
      <c r="D15" s="764"/>
      <c r="E15" s="764"/>
      <c r="F15" s="764"/>
      <c r="G15" s="764"/>
      <c r="H15" s="764"/>
      <c r="I15" s="799"/>
      <c r="J15" s="1010"/>
      <c r="K15" s="799"/>
      <c r="L15" s="1011"/>
      <c r="M15" s="1010">
        <f t="shared" si="0"/>
        <v>0</v>
      </c>
      <c r="N15" s="1010">
        <f t="shared" si="1"/>
        <v>0</v>
      </c>
      <c r="O15" s="975">
        <f t="shared" si="2"/>
        <v>0</v>
      </c>
      <c r="P15" s="560"/>
    </row>
    <row r="16" spans="1:20" s="470" customFormat="1" ht="19.5">
      <c r="A16" s="765"/>
      <c r="B16" s="764"/>
      <c r="C16" s="764"/>
      <c r="D16" s="764"/>
      <c r="E16" s="764"/>
      <c r="F16" s="764"/>
      <c r="G16" s="764"/>
      <c r="H16" s="764"/>
      <c r="I16" s="799"/>
      <c r="J16" s="1010"/>
      <c r="K16" s="799"/>
      <c r="L16" s="1011"/>
      <c r="M16" s="1010">
        <f t="shared" si="0"/>
        <v>0</v>
      </c>
      <c r="N16" s="1010">
        <f t="shared" si="1"/>
        <v>0</v>
      </c>
      <c r="O16" s="975">
        <f t="shared" si="2"/>
        <v>0</v>
      </c>
      <c r="P16" s="560"/>
    </row>
    <row r="17" spans="1:16" s="470" customFormat="1" ht="19.5">
      <c r="A17" s="765"/>
      <c r="B17" s="764"/>
      <c r="C17" s="764"/>
      <c r="D17" s="764"/>
      <c r="E17" s="764"/>
      <c r="F17" s="764"/>
      <c r="G17" s="764"/>
      <c r="H17" s="764"/>
      <c r="I17" s="799"/>
      <c r="J17" s="1010"/>
      <c r="K17" s="799"/>
      <c r="L17" s="1011"/>
      <c r="M17" s="1010">
        <f t="shared" si="0"/>
        <v>0</v>
      </c>
      <c r="N17" s="1010">
        <f t="shared" si="1"/>
        <v>0</v>
      </c>
      <c r="O17" s="975">
        <f t="shared" si="2"/>
        <v>0</v>
      </c>
      <c r="P17" s="560"/>
    </row>
    <row r="18" spans="1:16" s="470" customFormat="1" ht="19.5">
      <c r="A18" s="765"/>
      <c r="B18" s="764"/>
      <c r="C18" s="764"/>
      <c r="D18" s="764"/>
      <c r="E18" s="764"/>
      <c r="F18" s="764"/>
      <c r="G18" s="764"/>
      <c r="H18" s="764"/>
      <c r="I18" s="799"/>
      <c r="J18" s="1010"/>
      <c r="K18" s="799"/>
      <c r="L18" s="1011"/>
      <c r="M18" s="1010">
        <f t="shared" si="0"/>
        <v>0</v>
      </c>
      <c r="N18" s="1010">
        <f t="shared" si="1"/>
        <v>0</v>
      </c>
      <c r="O18" s="975">
        <f t="shared" si="2"/>
        <v>0</v>
      </c>
      <c r="P18" s="560"/>
    </row>
    <row r="19" spans="1:16" s="470" customFormat="1" ht="19.5">
      <c r="A19" s="765"/>
      <c r="B19" s="764"/>
      <c r="C19" s="764"/>
      <c r="D19" s="764"/>
      <c r="E19" s="764"/>
      <c r="F19" s="764"/>
      <c r="G19" s="764"/>
      <c r="H19" s="764"/>
      <c r="I19" s="799"/>
      <c r="J19" s="1010"/>
      <c r="K19" s="799"/>
      <c r="L19" s="1011"/>
      <c r="M19" s="1010">
        <f t="shared" si="0"/>
        <v>0</v>
      </c>
      <c r="N19" s="1010">
        <f t="shared" si="1"/>
        <v>0</v>
      </c>
      <c r="O19" s="975">
        <f t="shared" si="2"/>
        <v>0</v>
      </c>
      <c r="P19" s="560"/>
    </row>
    <row r="20" spans="1:16" s="470" customFormat="1" ht="19.5">
      <c r="A20" s="765"/>
      <c r="B20" s="764"/>
      <c r="C20" s="764"/>
      <c r="D20" s="764"/>
      <c r="E20" s="764"/>
      <c r="F20" s="764"/>
      <c r="G20" s="764"/>
      <c r="H20" s="764"/>
      <c r="I20" s="799"/>
      <c r="J20" s="1010"/>
      <c r="K20" s="799"/>
      <c r="L20" s="1011"/>
      <c r="M20" s="1010">
        <f t="shared" si="0"/>
        <v>0</v>
      </c>
      <c r="N20" s="1010">
        <f t="shared" si="1"/>
        <v>0</v>
      </c>
      <c r="O20" s="975">
        <f t="shared" si="2"/>
        <v>0</v>
      </c>
      <c r="P20" s="560"/>
    </row>
    <row r="21" spans="1:16" s="470" customFormat="1" ht="19.5">
      <c r="A21" s="765"/>
      <c r="B21" s="764"/>
      <c r="C21" s="764"/>
      <c r="D21" s="764"/>
      <c r="E21" s="764"/>
      <c r="F21" s="764"/>
      <c r="G21" s="764"/>
      <c r="H21" s="764"/>
      <c r="I21" s="799"/>
      <c r="J21" s="1010"/>
      <c r="K21" s="799"/>
      <c r="L21" s="1011"/>
      <c r="M21" s="1010">
        <f t="shared" si="0"/>
        <v>0</v>
      </c>
      <c r="N21" s="1010">
        <f t="shared" si="1"/>
        <v>0</v>
      </c>
      <c r="O21" s="975">
        <f t="shared" si="2"/>
        <v>0</v>
      </c>
      <c r="P21" s="560"/>
    </row>
    <row r="22" spans="1:16" s="470" customFormat="1" ht="19.5">
      <c r="A22" s="765"/>
      <c r="B22" s="764"/>
      <c r="C22" s="764"/>
      <c r="D22" s="764"/>
      <c r="E22" s="764"/>
      <c r="F22" s="764"/>
      <c r="G22" s="764"/>
      <c r="H22" s="764"/>
      <c r="I22" s="799"/>
      <c r="J22" s="1010"/>
      <c r="K22" s="799"/>
      <c r="L22" s="1011"/>
      <c r="M22" s="1010">
        <f t="shared" si="0"/>
        <v>0</v>
      </c>
      <c r="N22" s="1010">
        <f t="shared" si="1"/>
        <v>0</v>
      </c>
      <c r="O22" s="975">
        <f t="shared" si="2"/>
        <v>0</v>
      </c>
      <c r="P22" s="560"/>
    </row>
    <row r="23" spans="1:16" s="470" customFormat="1" ht="19.5">
      <c r="A23" s="765"/>
      <c r="B23" s="764"/>
      <c r="C23" s="764"/>
      <c r="D23" s="764"/>
      <c r="E23" s="764"/>
      <c r="F23" s="764"/>
      <c r="G23" s="764"/>
      <c r="H23" s="764"/>
      <c r="I23" s="799"/>
      <c r="J23" s="1010"/>
      <c r="K23" s="799"/>
      <c r="L23" s="1011"/>
      <c r="M23" s="1010">
        <f t="shared" si="0"/>
        <v>0</v>
      </c>
      <c r="N23" s="1010">
        <f t="shared" si="1"/>
        <v>0</v>
      </c>
      <c r="O23" s="975">
        <f t="shared" si="2"/>
        <v>0</v>
      </c>
      <c r="P23" s="560"/>
    </row>
    <row r="24" spans="1:16" s="470" customFormat="1" ht="19.5">
      <c r="A24" s="765"/>
      <c r="B24" s="764"/>
      <c r="C24" s="764"/>
      <c r="D24" s="764"/>
      <c r="E24" s="764"/>
      <c r="F24" s="764"/>
      <c r="G24" s="764"/>
      <c r="H24" s="764"/>
      <c r="I24" s="799"/>
      <c r="J24" s="1010"/>
      <c r="K24" s="799"/>
      <c r="L24" s="1011"/>
      <c r="M24" s="1010">
        <f t="shared" si="0"/>
        <v>0</v>
      </c>
      <c r="N24" s="1010">
        <f t="shared" si="1"/>
        <v>0</v>
      </c>
      <c r="O24" s="975">
        <f t="shared" si="2"/>
        <v>0</v>
      </c>
      <c r="P24" s="560"/>
    </row>
    <row r="25" spans="1:16" s="470" customFormat="1" ht="19.5">
      <c r="A25" s="765"/>
      <c r="B25" s="764"/>
      <c r="C25" s="764"/>
      <c r="D25" s="764"/>
      <c r="E25" s="764"/>
      <c r="F25" s="764"/>
      <c r="G25" s="764"/>
      <c r="H25" s="764"/>
      <c r="I25" s="799"/>
      <c r="J25" s="1010"/>
      <c r="K25" s="799"/>
      <c r="L25" s="1011"/>
      <c r="M25" s="1010">
        <f t="shared" si="0"/>
        <v>0</v>
      </c>
      <c r="N25" s="1010">
        <f t="shared" si="1"/>
        <v>0</v>
      </c>
      <c r="O25" s="975">
        <f t="shared" si="2"/>
        <v>0</v>
      </c>
      <c r="P25" s="560"/>
    </row>
    <row r="26" spans="1:16" s="470" customFormat="1" ht="19.5">
      <c r="A26" s="765"/>
      <c r="B26" s="764"/>
      <c r="C26" s="764"/>
      <c r="D26" s="764"/>
      <c r="E26" s="764"/>
      <c r="F26" s="764"/>
      <c r="G26" s="764"/>
      <c r="H26" s="764"/>
      <c r="I26" s="799"/>
      <c r="J26" s="1010"/>
      <c r="K26" s="799"/>
      <c r="L26" s="1011"/>
      <c r="M26" s="1010">
        <f t="shared" si="0"/>
        <v>0</v>
      </c>
      <c r="N26" s="1010">
        <f t="shared" si="1"/>
        <v>0</v>
      </c>
      <c r="O26" s="975">
        <f t="shared" si="2"/>
        <v>0</v>
      </c>
      <c r="P26" s="560"/>
    </row>
    <row r="27" spans="1:16" s="470" customFormat="1" ht="19.5">
      <c r="A27" s="765"/>
      <c r="B27" s="764"/>
      <c r="C27" s="764"/>
      <c r="D27" s="764"/>
      <c r="E27" s="764"/>
      <c r="F27" s="764"/>
      <c r="G27" s="764"/>
      <c r="H27" s="764"/>
      <c r="I27" s="799"/>
      <c r="J27" s="1010"/>
      <c r="K27" s="799"/>
      <c r="L27" s="1011"/>
      <c r="M27" s="1010">
        <f t="shared" si="0"/>
        <v>0</v>
      </c>
      <c r="N27" s="1010">
        <f t="shared" si="1"/>
        <v>0</v>
      </c>
      <c r="O27" s="975">
        <f t="shared" si="2"/>
        <v>0</v>
      </c>
      <c r="P27" s="560"/>
    </row>
    <row r="28" spans="1:16" s="470" customFormat="1" ht="19.5">
      <c r="A28" s="765"/>
      <c r="B28" s="764"/>
      <c r="C28" s="764"/>
      <c r="D28" s="764"/>
      <c r="E28" s="764"/>
      <c r="F28" s="764"/>
      <c r="G28" s="764"/>
      <c r="H28" s="764"/>
      <c r="I28" s="799"/>
      <c r="J28" s="1010"/>
      <c r="K28" s="799"/>
      <c r="L28" s="1011"/>
      <c r="M28" s="1010">
        <f t="shared" si="0"/>
        <v>0</v>
      </c>
      <c r="N28" s="1010">
        <f t="shared" si="1"/>
        <v>0</v>
      </c>
      <c r="O28" s="975">
        <f t="shared" si="2"/>
        <v>0</v>
      </c>
      <c r="P28" s="560"/>
    </row>
    <row r="29" spans="1:16" s="470" customFormat="1" ht="19.5">
      <c r="A29" s="765"/>
      <c r="B29" s="764"/>
      <c r="C29" s="764"/>
      <c r="D29" s="764"/>
      <c r="E29" s="764"/>
      <c r="F29" s="764"/>
      <c r="G29" s="764"/>
      <c r="H29" s="764"/>
      <c r="I29" s="799"/>
      <c r="J29" s="1010"/>
      <c r="K29" s="799"/>
      <c r="L29" s="1011"/>
      <c r="M29" s="1010">
        <f t="shared" si="0"/>
        <v>0</v>
      </c>
      <c r="N29" s="1010">
        <f t="shared" si="1"/>
        <v>0</v>
      </c>
      <c r="O29" s="975">
        <f t="shared" si="2"/>
        <v>0</v>
      </c>
      <c r="P29" s="560"/>
    </row>
    <row r="30" spans="1:16" s="470" customFormat="1" ht="19.5">
      <c r="A30" s="765"/>
      <c r="B30" s="764"/>
      <c r="C30" s="764"/>
      <c r="D30" s="764"/>
      <c r="E30" s="764"/>
      <c r="F30" s="764"/>
      <c r="G30" s="764"/>
      <c r="H30" s="764"/>
      <c r="I30" s="799"/>
      <c r="J30" s="1010"/>
      <c r="K30" s="799"/>
      <c r="L30" s="1011"/>
      <c r="M30" s="1010">
        <f t="shared" si="0"/>
        <v>0</v>
      </c>
      <c r="N30" s="1010">
        <f t="shared" si="1"/>
        <v>0</v>
      </c>
      <c r="O30" s="975">
        <f t="shared" si="2"/>
        <v>0</v>
      </c>
      <c r="P30" s="560"/>
    </row>
    <row r="31" spans="1:16" s="470" customFormat="1" ht="19.5">
      <c r="A31" s="765"/>
      <c r="B31" s="764"/>
      <c r="C31" s="764"/>
      <c r="D31" s="764"/>
      <c r="E31" s="764"/>
      <c r="F31" s="764"/>
      <c r="G31" s="764"/>
      <c r="H31" s="764"/>
      <c r="I31" s="799"/>
      <c r="J31" s="1010"/>
      <c r="K31" s="799"/>
      <c r="L31" s="1011"/>
      <c r="M31" s="1010">
        <f t="shared" si="0"/>
        <v>0</v>
      </c>
      <c r="N31" s="1010">
        <f t="shared" si="1"/>
        <v>0</v>
      </c>
      <c r="O31" s="975">
        <f t="shared" si="2"/>
        <v>0</v>
      </c>
      <c r="P31" s="560"/>
    </row>
    <row r="32" spans="1:16" s="470" customFormat="1" ht="19.5">
      <c r="A32" s="765"/>
      <c r="B32" s="764"/>
      <c r="C32" s="764"/>
      <c r="D32" s="764"/>
      <c r="E32" s="764"/>
      <c r="F32" s="764"/>
      <c r="G32" s="764"/>
      <c r="H32" s="764"/>
      <c r="I32" s="799"/>
      <c r="J32" s="1010"/>
      <c r="K32" s="799"/>
      <c r="L32" s="1011"/>
      <c r="M32" s="1010">
        <f t="shared" si="0"/>
        <v>0</v>
      </c>
      <c r="N32" s="1010">
        <f t="shared" si="1"/>
        <v>0</v>
      </c>
      <c r="O32" s="975">
        <f t="shared" si="2"/>
        <v>0</v>
      </c>
      <c r="P32" s="560"/>
    </row>
    <row r="33" spans="1:16" s="470" customFormat="1" ht="19.5">
      <c r="A33" s="765"/>
      <c r="B33" s="764"/>
      <c r="C33" s="764"/>
      <c r="D33" s="764"/>
      <c r="E33" s="764"/>
      <c r="F33" s="764"/>
      <c r="G33" s="764"/>
      <c r="H33" s="764"/>
      <c r="I33" s="799"/>
      <c r="J33" s="1010"/>
      <c r="K33" s="799"/>
      <c r="L33" s="1011"/>
      <c r="M33" s="1010">
        <f t="shared" si="0"/>
        <v>0</v>
      </c>
      <c r="N33" s="1010">
        <f t="shared" si="1"/>
        <v>0</v>
      </c>
      <c r="O33" s="975">
        <f t="shared" si="2"/>
        <v>0</v>
      </c>
      <c r="P33" s="560"/>
    </row>
    <row r="34" spans="1:16" s="470" customFormat="1" ht="19.5">
      <c r="A34" s="765"/>
      <c r="B34" s="764"/>
      <c r="C34" s="764"/>
      <c r="D34" s="764"/>
      <c r="E34" s="764"/>
      <c r="F34" s="764"/>
      <c r="G34" s="764"/>
      <c r="H34" s="764"/>
      <c r="I34" s="799"/>
      <c r="J34" s="1010"/>
      <c r="K34" s="799"/>
      <c r="L34" s="1011"/>
      <c r="M34" s="1010">
        <f t="shared" si="0"/>
        <v>0</v>
      </c>
      <c r="N34" s="1010">
        <f t="shared" si="1"/>
        <v>0</v>
      </c>
      <c r="O34" s="975">
        <f t="shared" si="2"/>
        <v>0</v>
      </c>
      <c r="P34" s="560"/>
    </row>
    <row r="35" spans="1:16" s="470" customFormat="1" ht="19.5">
      <c r="A35" s="765"/>
      <c r="B35" s="764"/>
      <c r="C35" s="764"/>
      <c r="D35" s="764"/>
      <c r="E35" s="764"/>
      <c r="F35" s="764"/>
      <c r="G35" s="764"/>
      <c r="H35" s="764"/>
      <c r="I35" s="799"/>
      <c r="J35" s="1010"/>
      <c r="K35" s="799"/>
      <c r="L35" s="1011"/>
      <c r="M35" s="1010">
        <f t="shared" si="0"/>
        <v>0</v>
      </c>
      <c r="N35" s="1010">
        <f t="shared" si="1"/>
        <v>0</v>
      </c>
      <c r="O35" s="975">
        <f t="shared" si="2"/>
        <v>0</v>
      </c>
      <c r="P35" s="560"/>
    </row>
    <row r="36" spans="1:16" s="470" customFormat="1" ht="19.5">
      <c r="A36" s="765"/>
      <c r="B36" s="764"/>
      <c r="C36" s="764"/>
      <c r="D36" s="764"/>
      <c r="E36" s="764"/>
      <c r="F36" s="764"/>
      <c r="G36" s="764"/>
      <c r="H36" s="764"/>
      <c r="I36" s="799"/>
      <c r="J36" s="1010"/>
      <c r="K36" s="799"/>
      <c r="L36" s="1011"/>
      <c r="M36" s="1010">
        <f t="shared" si="0"/>
        <v>0</v>
      </c>
      <c r="N36" s="1010">
        <f t="shared" si="1"/>
        <v>0</v>
      </c>
      <c r="O36" s="975">
        <f t="shared" si="2"/>
        <v>0</v>
      </c>
      <c r="P36" s="560"/>
    </row>
    <row r="37" spans="1:16" s="470" customFormat="1" ht="19.5">
      <c r="A37" s="765"/>
      <c r="B37" s="764"/>
      <c r="C37" s="764"/>
      <c r="D37" s="764"/>
      <c r="E37" s="764"/>
      <c r="F37" s="764"/>
      <c r="G37" s="764"/>
      <c r="H37" s="764"/>
      <c r="I37" s="799"/>
      <c r="J37" s="1010"/>
      <c r="K37" s="799"/>
      <c r="L37" s="1011"/>
      <c r="M37" s="1010">
        <f t="shared" si="0"/>
        <v>0</v>
      </c>
      <c r="N37" s="1010">
        <f t="shared" si="1"/>
        <v>0</v>
      </c>
      <c r="O37" s="975">
        <f t="shared" si="2"/>
        <v>0</v>
      </c>
      <c r="P37" s="560"/>
    </row>
    <row r="38" spans="1:16" s="470" customFormat="1" ht="19.5">
      <c r="A38" s="765"/>
      <c r="B38" s="764"/>
      <c r="C38" s="764"/>
      <c r="D38" s="764"/>
      <c r="E38" s="764"/>
      <c r="F38" s="764"/>
      <c r="G38" s="764"/>
      <c r="H38" s="764"/>
      <c r="I38" s="799"/>
      <c r="J38" s="1010"/>
      <c r="K38" s="799"/>
      <c r="L38" s="1011"/>
      <c r="M38" s="1010">
        <f t="shared" si="0"/>
        <v>0</v>
      </c>
      <c r="N38" s="1010">
        <f t="shared" si="1"/>
        <v>0</v>
      </c>
      <c r="O38" s="975">
        <f t="shared" si="2"/>
        <v>0</v>
      </c>
      <c r="P38" s="560"/>
    </row>
    <row r="39" spans="1:16" s="470" customFormat="1" ht="19.5">
      <c r="A39" s="765"/>
      <c r="B39" s="764"/>
      <c r="C39" s="764"/>
      <c r="D39" s="764"/>
      <c r="E39" s="764"/>
      <c r="F39" s="764"/>
      <c r="G39" s="764"/>
      <c r="H39" s="764"/>
      <c r="I39" s="799"/>
      <c r="J39" s="1010"/>
      <c r="K39" s="799"/>
      <c r="L39" s="1011"/>
      <c r="M39" s="1010">
        <f t="shared" si="0"/>
        <v>0</v>
      </c>
      <c r="N39" s="1010">
        <f t="shared" si="1"/>
        <v>0</v>
      </c>
      <c r="O39" s="975">
        <f t="shared" si="2"/>
        <v>0</v>
      </c>
      <c r="P39" s="560"/>
    </row>
    <row r="40" spans="1:16" s="470" customFormat="1" ht="19.5">
      <c r="A40" s="765"/>
      <c r="B40" s="764"/>
      <c r="C40" s="764"/>
      <c r="D40" s="764"/>
      <c r="E40" s="764"/>
      <c r="F40" s="764"/>
      <c r="G40" s="764"/>
      <c r="H40" s="764"/>
      <c r="I40" s="799"/>
      <c r="J40" s="1010"/>
      <c r="K40" s="799"/>
      <c r="L40" s="1011"/>
      <c r="M40" s="1010">
        <f t="shared" si="0"/>
        <v>0</v>
      </c>
      <c r="N40" s="1010">
        <f t="shared" si="1"/>
        <v>0</v>
      </c>
      <c r="O40" s="975">
        <f t="shared" si="2"/>
        <v>0</v>
      </c>
      <c r="P40" s="560"/>
    </row>
    <row r="41" spans="1:16" s="470" customFormat="1" ht="19.5">
      <c r="A41" s="765"/>
      <c r="B41" s="764"/>
      <c r="C41" s="764"/>
      <c r="D41" s="764"/>
      <c r="E41" s="764"/>
      <c r="F41" s="764"/>
      <c r="G41" s="764"/>
      <c r="H41" s="764"/>
      <c r="I41" s="799"/>
      <c r="J41" s="1010"/>
      <c r="K41" s="799"/>
      <c r="L41" s="1011"/>
      <c r="M41" s="1010">
        <f t="shared" si="0"/>
        <v>0</v>
      </c>
      <c r="N41" s="1010">
        <f t="shared" si="1"/>
        <v>0</v>
      </c>
      <c r="O41" s="975">
        <f t="shared" si="2"/>
        <v>0</v>
      </c>
      <c r="P41" s="560"/>
    </row>
    <row r="42" spans="1:16" s="470" customFormat="1" ht="19.5">
      <c r="A42" s="765"/>
      <c r="B42" s="764"/>
      <c r="C42" s="764"/>
      <c r="D42" s="764"/>
      <c r="E42" s="764"/>
      <c r="F42" s="764"/>
      <c r="G42" s="764"/>
      <c r="H42" s="764"/>
      <c r="I42" s="799"/>
      <c r="J42" s="1010"/>
      <c r="K42" s="799"/>
      <c r="L42" s="1011"/>
      <c r="M42" s="1010">
        <f t="shared" si="0"/>
        <v>0</v>
      </c>
      <c r="N42" s="1010">
        <f t="shared" si="1"/>
        <v>0</v>
      </c>
      <c r="O42" s="975">
        <f t="shared" si="2"/>
        <v>0</v>
      </c>
      <c r="P42" s="560"/>
    </row>
    <row r="43" spans="1:16" s="470" customFormat="1" ht="19.5">
      <c r="A43" s="765"/>
      <c r="B43" s="764"/>
      <c r="C43" s="764"/>
      <c r="D43" s="764"/>
      <c r="E43" s="764"/>
      <c r="F43" s="764"/>
      <c r="G43" s="764"/>
      <c r="H43" s="764"/>
      <c r="I43" s="799"/>
      <c r="J43" s="1010"/>
      <c r="K43" s="799"/>
      <c r="L43" s="1011"/>
      <c r="M43" s="1010">
        <f t="shared" si="0"/>
        <v>0</v>
      </c>
      <c r="N43" s="1010">
        <f t="shared" si="1"/>
        <v>0</v>
      </c>
      <c r="O43" s="975">
        <f t="shared" si="2"/>
        <v>0</v>
      </c>
      <c r="P43" s="560"/>
    </row>
    <row r="44" spans="1:16" s="470" customFormat="1" ht="19.5">
      <c r="A44" s="765"/>
      <c r="B44" s="764"/>
      <c r="C44" s="764"/>
      <c r="D44" s="764"/>
      <c r="E44" s="764"/>
      <c r="F44" s="764"/>
      <c r="G44" s="764"/>
      <c r="H44" s="764"/>
      <c r="I44" s="799"/>
      <c r="J44" s="1010"/>
      <c r="K44" s="799"/>
      <c r="L44" s="1011"/>
      <c r="M44" s="1010">
        <f t="shared" si="0"/>
        <v>0</v>
      </c>
      <c r="N44" s="1010">
        <f t="shared" si="1"/>
        <v>0</v>
      </c>
      <c r="O44" s="975">
        <f t="shared" si="2"/>
        <v>0</v>
      </c>
      <c r="P44" s="560"/>
    </row>
    <row r="45" spans="1:16" s="470" customFormat="1" ht="19.5">
      <c r="A45" s="765"/>
      <c r="B45" s="764"/>
      <c r="C45" s="764"/>
      <c r="D45" s="764"/>
      <c r="E45" s="764"/>
      <c r="F45" s="764"/>
      <c r="G45" s="764"/>
      <c r="H45" s="764"/>
      <c r="I45" s="799"/>
      <c r="J45" s="1010"/>
      <c r="K45" s="799"/>
      <c r="L45" s="1011"/>
      <c r="M45" s="1010">
        <f t="shared" ref="M45:M76" si="3">K45+J45</f>
        <v>0</v>
      </c>
      <c r="N45" s="1010">
        <f t="shared" ref="N45:N76" si="4">I45-M45</f>
        <v>0</v>
      </c>
      <c r="O45" s="975">
        <f t="shared" ref="O45:O76" si="5">IFERROR(M45/I45, 0)</f>
        <v>0</v>
      </c>
      <c r="P45" s="560"/>
    </row>
    <row r="46" spans="1:16" s="470" customFormat="1" ht="19.5">
      <c r="A46" s="765"/>
      <c r="B46" s="764"/>
      <c r="C46" s="764"/>
      <c r="D46" s="764"/>
      <c r="E46" s="764"/>
      <c r="F46" s="764"/>
      <c r="G46" s="764"/>
      <c r="H46" s="764"/>
      <c r="I46" s="799"/>
      <c r="J46" s="1010"/>
      <c r="K46" s="799"/>
      <c r="L46" s="1011"/>
      <c r="M46" s="1010">
        <f t="shared" si="3"/>
        <v>0</v>
      </c>
      <c r="N46" s="1010">
        <f t="shared" si="4"/>
        <v>0</v>
      </c>
      <c r="O46" s="975">
        <f t="shared" si="5"/>
        <v>0</v>
      </c>
      <c r="P46" s="560"/>
    </row>
    <row r="47" spans="1:16" s="470" customFormat="1" ht="19.5">
      <c r="A47" s="765"/>
      <c r="B47" s="764"/>
      <c r="C47" s="764"/>
      <c r="D47" s="764"/>
      <c r="E47" s="764"/>
      <c r="F47" s="764"/>
      <c r="G47" s="764"/>
      <c r="H47" s="764"/>
      <c r="I47" s="799"/>
      <c r="J47" s="1010"/>
      <c r="K47" s="799"/>
      <c r="L47" s="1011"/>
      <c r="M47" s="1010">
        <f t="shared" si="3"/>
        <v>0</v>
      </c>
      <c r="N47" s="1010">
        <f t="shared" si="4"/>
        <v>0</v>
      </c>
      <c r="O47" s="975">
        <f t="shared" si="5"/>
        <v>0</v>
      </c>
      <c r="P47" s="560"/>
    </row>
    <row r="48" spans="1:16" s="470" customFormat="1" ht="19.5">
      <c r="A48" s="765"/>
      <c r="B48" s="764"/>
      <c r="C48" s="764"/>
      <c r="D48" s="764"/>
      <c r="E48" s="764"/>
      <c r="F48" s="764"/>
      <c r="G48" s="764"/>
      <c r="H48" s="764"/>
      <c r="I48" s="799"/>
      <c r="J48" s="1010"/>
      <c r="K48" s="799"/>
      <c r="L48" s="1011"/>
      <c r="M48" s="1010">
        <f t="shared" si="3"/>
        <v>0</v>
      </c>
      <c r="N48" s="1010">
        <f t="shared" si="4"/>
        <v>0</v>
      </c>
      <c r="O48" s="975">
        <f t="shared" si="5"/>
        <v>0</v>
      </c>
      <c r="P48" s="560"/>
    </row>
    <row r="49" spans="1:16" s="470" customFormat="1" ht="19.5">
      <c r="A49" s="765"/>
      <c r="B49" s="764"/>
      <c r="C49" s="764"/>
      <c r="D49" s="764"/>
      <c r="E49" s="764"/>
      <c r="F49" s="764"/>
      <c r="G49" s="764"/>
      <c r="H49" s="764"/>
      <c r="I49" s="799"/>
      <c r="J49" s="1010"/>
      <c r="K49" s="799"/>
      <c r="L49" s="1011"/>
      <c r="M49" s="1010">
        <f t="shared" si="3"/>
        <v>0</v>
      </c>
      <c r="N49" s="1010">
        <f t="shared" si="4"/>
        <v>0</v>
      </c>
      <c r="O49" s="975">
        <f t="shared" si="5"/>
        <v>0</v>
      </c>
      <c r="P49" s="560"/>
    </row>
    <row r="50" spans="1:16" s="470" customFormat="1" ht="19.5">
      <c r="A50" s="765"/>
      <c r="B50" s="764"/>
      <c r="C50" s="764"/>
      <c r="D50" s="764"/>
      <c r="E50" s="764"/>
      <c r="F50" s="764"/>
      <c r="G50" s="764"/>
      <c r="H50" s="764"/>
      <c r="I50" s="799"/>
      <c r="J50" s="1010"/>
      <c r="K50" s="799"/>
      <c r="L50" s="1011"/>
      <c r="M50" s="1010">
        <f t="shared" si="3"/>
        <v>0</v>
      </c>
      <c r="N50" s="1010">
        <f t="shared" si="4"/>
        <v>0</v>
      </c>
      <c r="O50" s="975">
        <f t="shared" si="5"/>
        <v>0</v>
      </c>
      <c r="P50" s="560"/>
    </row>
    <row r="51" spans="1:16" s="470" customFormat="1" ht="19.5">
      <c r="A51" s="765"/>
      <c r="B51" s="764"/>
      <c r="C51" s="764"/>
      <c r="D51" s="764"/>
      <c r="E51" s="764"/>
      <c r="F51" s="764"/>
      <c r="G51" s="764"/>
      <c r="H51" s="764"/>
      <c r="I51" s="799"/>
      <c r="J51" s="1010"/>
      <c r="K51" s="799"/>
      <c r="L51" s="1011"/>
      <c r="M51" s="1010">
        <f t="shared" si="3"/>
        <v>0</v>
      </c>
      <c r="N51" s="1010">
        <f t="shared" si="4"/>
        <v>0</v>
      </c>
      <c r="O51" s="975">
        <f t="shared" si="5"/>
        <v>0</v>
      </c>
      <c r="P51" s="560"/>
    </row>
    <row r="52" spans="1:16" s="470" customFormat="1" ht="19.5">
      <c r="A52" s="765"/>
      <c r="B52" s="764"/>
      <c r="C52" s="764"/>
      <c r="D52" s="764"/>
      <c r="E52" s="764"/>
      <c r="F52" s="764"/>
      <c r="G52" s="764"/>
      <c r="H52" s="764"/>
      <c r="I52" s="799"/>
      <c r="J52" s="1010"/>
      <c r="K52" s="799"/>
      <c r="L52" s="1011"/>
      <c r="M52" s="1010">
        <f t="shared" si="3"/>
        <v>0</v>
      </c>
      <c r="N52" s="1010">
        <f t="shared" si="4"/>
        <v>0</v>
      </c>
      <c r="O52" s="975">
        <f t="shared" si="5"/>
        <v>0</v>
      </c>
      <c r="P52" s="560"/>
    </row>
    <row r="53" spans="1:16" s="470" customFormat="1" ht="19.5">
      <c r="A53" s="765"/>
      <c r="B53" s="764"/>
      <c r="C53" s="764"/>
      <c r="D53" s="764"/>
      <c r="E53" s="764"/>
      <c r="F53" s="764"/>
      <c r="G53" s="764"/>
      <c r="H53" s="764"/>
      <c r="I53" s="799"/>
      <c r="J53" s="1010"/>
      <c r="K53" s="799"/>
      <c r="L53" s="1011"/>
      <c r="M53" s="1010">
        <f t="shared" si="3"/>
        <v>0</v>
      </c>
      <c r="N53" s="1010">
        <f t="shared" si="4"/>
        <v>0</v>
      </c>
      <c r="O53" s="975">
        <f t="shared" si="5"/>
        <v>0</v>
      </c>
      <c r="P53" s="560"/>
    </row>
    <row r="54" spans="1:16" s="470" customFormat="1" ht="19.5">
      <c r="A54" s="765"/>
      <c r="B54" s="764"/>
      <c r="C54" s="764"/>
      <c r="D54" s="764"/>
      <c r="E54" s="764"/>
      <c r="F54" s="764"/>
      <c r="G54" s="764"/>
      <c r="H54" s="764"/>
      <c r="I54" s="799"/>
      <c r="J54" s="1010"/>
      <c r="K54" s="799"/>
      <c r="L54" s="1011"/>
      <c r="M54" s="1010">
        <f t="shared" si="3"/>
        <v>0</v>
      </c>
      <c r="N54" s="1010">
        <f t="shared" si="4"/>
        <v>0</v>
      </c>
      <c r="O54" s="975">
        <f t="shared" si="5"/>
        <v>0</v>
      </c>
      <c r="P54" s="560"/>
    </row>
    <row r="55" spans="1:16" s="470" customFormat="1" ht="19.5">
      <c r="A55" s="765"/>
      <c r="B55" s="764"/>
      <c r="C55" s="764"/>
      <c r="D55" s="764"/>
      <c r="E55" s="764"/>
      <c r="F55" s="764"/>
      <c r="G55" s="764"/>
      <c r="H55" s="764"/>
      <c r="I55" s="799"/>
      <c r="J55" s="1010"/>
      <c r="K55" s="799"/>
      <c r="L55" s="1011"/>
      <c r="M55" s="1010">
        <f t="shared" si="3"/>
        <v>0</v>
      </c>
      <c r="N55" s="1010">
        <f t="shared" si="4"/>
        <v>0</v>
      </c>
      <c r="O55" s="975">
        <f t="shared" si="5"/>
        <v>0</v>
      </c>
      <c r="P55" s="560"/>
    </row>
    <row r="56" spans="1:16" s="470" customFormat="1" ht="19.5">
      <c r="A56" s="765"/>
      <c r="B56" s="764"/>
      <c r="C56" s="764"/>
      <c r="D56" s="764"/>
      <c r="E56" s="764"/>
      <c r="F56" s="764"/>
      <c r="G56" s="764"/>
      <c r="H56" s="764"/>
      <c r="I56" s="799"/>
      <c r="J56" s="1010"/>
      <c r="K56" s="799"/>
      <c r="L56" s="1011"/>
      <c r="M56" s="1010">
        <f t="shared" si="3"/>
        <v>0</v>
      </c>
      <c r="N56" s="1010">
        <f t="shared" si="4"/>
        <v>0</v>
      </c>
      <c r="O56" s="975">
        <f t="shared" si="5"/>
        <v>0</v>
      </c>
      <c r="P56" s="560"/>
    </row>
    <row r="57" spans="1:16" s="470" customFormat="1" ht="19.5">
      <c r="A57" s="765"/>
      <c r="B57" s="764"/>
      <c r="C57" s="764"/>
      <c r="D57" s="764"/>
      <c r="E57" s="764"/>
      <c r="F57" s="764"/>
      <c r="G57" s="764"/>
      <c r="H57" s="764"/>
      <c r="I57" s="799"/>
      <c r="J57" s="1010"/>
      <c r="K57" s="799"/>
      <c r="L57" s="1011"/>
      <c r="M57" s="1010">
        <f t="shared" si="3"/>
        <v>0</v>
      </c>
      <c r="N57" s="1010">
        <f t="shared" si="4"/>
        <v>0</v>
      </c>
      <c r="O57" s="975">
        <f t="shared" si="5"/>
        <v>0</v>
      </c>
      <c r="P57" s="560"/>
    </row>
    <row r="58" spans="1:16" s="470" customFormat="1" ht="19.5">
      <c r="A58" s="765"/>
      <c r="B58" s="764"/>
      <c r="C58" s="764"/>
      <c r="D58" s="764"/>
      <c r="E58" s="764"/>
      <c r="F58" s="764"/>
      <c r="G58" s="764"/>
      <c r="H58" s="764"/>
      <c r="I58" s="799"/>
      <c r="J58" s="1010"/>
      <c r="K58" s="799"/>
      <c r="L58" s="1011"/>
      <c r="M58" s="1010">
        <f t="shared" si="3"/>
        <v>0</v>
      </c>
      <c r="N58" s="1010">
        <f t="shared" si="4"/>
        <v>0</v>
      </c>
      <c r="O58" s="975">
        <f t="shared" si="5"/>
        <v>0</v>
      </c>
      <c r="P58" s="560"/>
    </row>
    <row r="59" spans="1:16" s="470" customFormat="1" ht="19.5">
      <c r="A59" s="765"/>
      <c r="B59" s="764"/>
      <c r="C59" s="764"/>
      <c r="D59" s="764"/>
      <c r="E59" s="764"/>
      <c r="F59" s="764"/>
      <c r="G59" s="764"/>
      <c r="H59" s="764"/>
      <c r="I59" s="799"/>
      <c r="J59" s="1010"/>
      <c r="K59" s="799"/>
      <c r="L59" s="1011"/>
      <c r="M59" s="1010">
        <f t="shared" si="3"/>
        <v>0</v>
      </c>
      <c r="N59" s="1010">
        <f t="shared" si="4"/>
        <v>0</v>
      </c>
      <c r="O59" s="975">
        <f t="shared" si="5"/>
        <v>0</v>
      </c>
      <c r="P59" s="560"/>
    </row>
    <row r="60" spans="1:16" s="470" customFormat="1" ht="19.5">
      <c r="A60" s="765"/>
      <c r="B60" s="764"/>
      <c r="C60" s="764"/>
      <c r="D60" s="764"/>
      <c r="E60" s="764"/>
      <c r="F60" s="764"/>
      <c r="G60" s="764"/>
      <c r="H60" s="764"/>
      <c r="I60" s="799"/>
      <c r="J60" s="1010"/>
      <c r="K60" s="799"/>
      <c r="L60" s="1011"/>
      <c r="M60" s="1010">
        <f t="shared" si="3"/>
        <v>0</v>
      </c>
      <c r="N60" s="1010">
        <f t="shared" si="4"/>
        <v>0</v>
      </c>
      <c r="O60" s="975">
        <f t="shared" si="5"/>
        <v>0</v>
      </c>
      <c r="P60" s="560"/>
    </row>
    <row r="61" spans="1:16" s="470" customFormat="1" ht="19.5">
      <c r="A61" s="765"/>
      <c r="B61" s="764"/>
      <c r="C61" s="764"/>
      <c r="D61" s="764"/>
      <c r="E61" s="764"/>
      <c r="F61" s="764"/>
      <c r="G61" s="764"/>
      <c r="H61" s="764"/>
      <c r="I61" s="799"/>
      <c r="J61" s="1010"/>
      <c r="K61" s="799"/>
      <c r="L61" s="1011"/>
      <c r="M61" s="1010">
        <f t="shared" si="3"/>
        <v>0</v>
      </c>
      <c r="N61" s="1010">
        <f t="shared" si="4"/>
        <v>0</v>
      </c>
      <c r="O61" s="975">
        <f t="shared" si="5"/>
        <v>0</v>
      </c>
      <c r="P61" s="560"/>
    </row>
    <row r="62" spans="1:16" s="470" customFormat="1" ht="19.5">
      <c r="A62" s="765"/>
      <c r="B62" s="764"/>
      <c r="C62" s="764"/>
      <c r="D62" s="764"/>
      <c r="E62" s="764"/>
      <c r="F62" s="764"/>
      <c r="G62" s="764"/>
      <c r="H62" s="764"/>
      <c r="I62" s="799"/>
      <c r="J62" s="1010"/>
      <c r="K62" s="799"/>
      <c r="L62" s="1011"/>
      <c r="M62" s="1010">
        <f t="shared" si="3"/>
        <v>0</v>
      </c>
      <c r="N62" s="1010">
        <f t="shared" si="4"/>
        <v>0</v>
      </c>
      <c r="O62" s="975">
        <f t="shared" si="5"/>
        <v>0</v>
      </c>
      <c r="P62" s="560"/>
    </row>
    <row r="63" spans="1:16" s="470" customFormat="1" ht="19.5">
      <c r="A63" s="765"/>
      <c r="B63" s="764"/>
      <c r="C63" s="764"/>
      <c r="D63" s="764"/>
      <c r="E63" s="764"/>
      <c r="F63" s="764"/>
      <c r="G63" s="764"/>
      <c r="H63" s="764"/>
      <c r="I63" s="799"/>
      <c r="J63" s="1010"/>
      <c r="K63" s="799"/>
      <c r="L63" s="1011"/>
      <c r="M63" s="1010">
        <f t="shared" si="3"/>
        <v>0</v>
      </c>
      <c r="N63" s="1010">
        <f t="shared" si="4"/>
        <v>0</v>
      </c>
      <c r="O63" s="975">
        <f t="shared" si="5"/>
        <v>0</v>
      </c>
      <c r="P63" s="560"/>
    </row>
    <row r="64" spans="1:16" s="470" customFormat="1" ht="19.5">
      <c r="A64" s="765"/>
      <c r="B64" s="764"/>
      <c r="C64" s="764"/>
      <c r="D64" s="764"/>
      <c r="E64" s="764"/>
      <c r="F64" s="764"/>
      <c r="G64" s="764"/>
      <c r="H64" s="764"/>
      <c r="I64" s="799"/>
      <c r="J64" s="1010"/>
      <c r="K64" s="799"/>
      <c r="L64" s="1011"/>
      <c r="M64" s="1010">
        <f t="shared" si="3"/>
        <v>0</v>
      </c>
      <c r="N64" s="1010">
        <f t="shared" si="4"/>
        <v>0</v>
      </c>
      <c r="O64" s="975">
        <f t="shared" si="5"/>
        <v>0</v>
      </c>
      <c r="P64" s="560"/>
    </row>
    <row r="65" spans="1:16" s="470" customFormat="1" ht="19.5">
      <c r="A65" s="765"/>
      <c r="B65" s="764"/>
      <c r="C65" s="764"/>
      <c r="D65" s="764"/>
      <c r="E65" s="764"/>
      <c r="F65" s="764"/>
      <c r="G65" s="764"/>
      <c r="H65" s="764"/>
      <c r="I65" s="799"/>
      <c r="J65" s="1010"/>
      <c r="K65" s="799"/>
      <c r="L65" s="1011"/>
      <c r="M65" s="1010">
        <f t="shared" si="3"/>
        <v>0</v>
      </c>
      <c r="N65" s="1010">
        <f t="shared" si="4"/>
        <v>0</v>
      </c>
      <c r="O65" s="975">
        <f t="shared" si="5"/>
        <v>0</v>
      </c>
      <c r="P65" s="560"/>
    </row>
    <row r="66" spans="1:16" s="470" customFormat="1" ht="19.5">
      <c r="A66" s="765"/>
      <c r="B66" s="764"/>
      <c r="C66" s="764"/>
      <c r="D66" s="764"/>
      <c r="E66" s="764"/>
      <c r="F66" s="764"/>
      <c r="G66" s="764"/>
      <c r="H66" s="764"/>
      <c r="I66" s="799"/>
      <c r="J66" s="1010"/>
      <c r="K66" s="799"/>
      <c r="L66" s="1011"/>
      <c r="M66" s="1010">
        <f t="shared" si="3"/>
        <v>0</v>
      </c>
      <c r="N66" s="1010">
        <f t="shared" si="4"/>
        <v>0</v>
      </c>
      <c r="O66" s="975">
        <f t="shared" si="5"/>
        <v>0</v>
      </c>
      <c r="P66" s="560"/>
    </row>
    <row r="67" spans="1:16" s="470" customFormat="1" ht="19.5">
      <c r="A67" s="765"/>
      <c r="B67" s="764"/>
      <c r="C67" s="764"/>
      <c r="D67" s="764"/>
      <c r="E67" s="764"/>
      <c r="F67" s="764"/>
      <c r="G67" s="764"/>
      <c r="H67" s="764"/>
      <c r="I67" s="799"/>
      <c r="J67" s="1010"/>
      <c r="K67" s="799"/>
      <c r="L67" s="1011"/>
      <c r="M67" s="1010">
        <f t="shared" si="3"/>
        <v>0</v>
      </c>
      <c r="N67" s="1010">
        <f t="shared" si="4"/>
        <v>0</v>
      </c>
      <c r="O67" s="975">
        <f t="shared" si="5"/>
        <v>0</v>
      </c>
      <c r="P67" s="560"/>
    </row>
    <row r="68" spans="1:16" s="470" customFormat="1" ht="19.5">
      <c r="A68" s="765"/>
      <c r="B68" s="764"/>
      <c r="C68" s="764"/>
      <c r="D68" s="764"/>
      <c r="E68" s="764"/>
      <c r="F68" s="764"/>
      <c r="G68" s="764"/>
      <c r="H68" s="764"/>
      <c r="I68" s="799"/>
      <c r="J68" s="1010"/>
      <c r="K68" s="799"/>
      <c r="L68" s="1011"/>
      <c r="M68" s="1010">
        <f t="shared" si="3"/>
        <v>0</v>
      </c>
      <c r="N68" s="1010">
        <f t="shared" si="4"/>
        <v>0</v>
      </c>
      <c r="O68" s="975">
        <f t="shared" si="5"/>
        <v>0</v>
      </c>
      <c r="P68" s="560"/>
    </row>
    <row r="69" spans="1:16" s="470" customFormat="1" ht="19.5">
      <c r="A69" s="765"/>
      <c r="B69" s="764"/>
      <c r="C69" s="764"/>
      <c r="D69" s="764"/>
      <c r="E69" s="764"/>
      <c r="F69" s="764"/>
      <c r="G69" s="764"/>
      <c r="H69" s="764"/>
      <c r="I69" s="799"/>
      <c r="J69" s="1010"/>
      <c r="K69" s="799"/>
      <c r="L69" s="1011"/>
      <c r="M69" s="1010">
        <f t="shared" si="3"/>
        <v>0</v>
      </c>
      <c r="N69" s="1010">
        <f t="shared" si="4"/>
        <v>0</v>
      </c>
      <c r="O69" s="975">
        <f t="shared" si="5"/>
        <v>0</v>
      </c>
      <c r="P69" s="560"/>
    </row>
    <row r="70" spans="1:16" s="470" customFormat="1" ht="19.5">
      <c r="A70" s="765"/>
      <c r="B70" s="764"/>
      <c r="C70" s="764"/>
      <c r="D70" s="764"/>
      <c r="E70" s="764"/>
      <c r="F70" s="764"/>
      <c r="G70" s="764"/>
      <c r="H70" s="764"/>
      <c r="I70" s="799"/>
      <c r="J70" s="1010"/>
      <c r="K70" s="799"/>
      <c r="L70" s="1011"/>
      <c r="M70" s="1010">
        <f t="shared" si="3"/>
        <v>0</v>
      </c>
      <c r="N70" s="1010">
        <f t="shared" si="4"/>
        <v>0</v>
      </c>
      <c r="O70" s="975">
        <f t="shared" si="5"/>
        <v>0</v>
      </c>
      <c r="P70" s="560"/>
    </row>
    <row r="71" spans="1:16" s="470" customFormat="1" ht="19.5">
      <c r="A71" s="765"/>
      <c r="B71" s="764"/>
      <c r="C71" s="764"/>
      <c r="D71" s="764"/>
      <c r="E71" s="764"/>
      <c r="F71" s="764"/>
      <c r="G71" s="764"/>
      <c r="H71" s="764"/>
      <c r="I71" s="799"/>
      <c r="J71" s="1010"/>
      <c r="K71" s="799"/>
      <c r="L71" s="1011"/>
      <c r="M71" s="1010">
        <f t="shared" si="3"/>
        <v>0</v>
      </c>
      <c r="N71" s="1010">
        <f t="shared" si="4"/>
        <v>0</v>
      </c>
      <c r="O71" s="975">
        <f t="shared" si="5"/>
        <v>0</v>
      </c>
      <c r="P71" s="560"/>
    </row>
    <row r="72" spans="1:16" s="470" customFormat="1" ht="19.5">
      <c r="A72" s="765"/>
      <c r="B72" s="764"/>
      <c r="C72" s="764"/>
      <c r="D72" s="764"/>
      <c r="E72" s="764"/>
      <c r="F72" s="764"/>
      <c r="G72" s="764"/>
      <c r="H72" s="764"/>
      <c r="I72" s="799"/>
      <c r="J72" s="1010"/>
      <c r="K72" s="799"/>
      <c r="L72" s="1011"/>
      <c r="M72" s="1010">
        <f t="shared" si="3"/>
        <v>0</v>
      </c>
      <c r="N72" s="1010">
        <f t="shared" si="4"/>
        <v>0</v>
      </c>
      <c r="O72" s="975">
        <f t="shared" si="5"/>
        <v>0</v>
      </c>
      <c r="P72" s="560"/>
    </row>
    <row r="73" spans="1:16" s="470" customFormat="1" ht="19.5">
      <c r="A73" s="765"/>
      <c r="B73" s="764"/>
      <c r="C73" s="764"/>
      <c r="D73" s="764"/>
      <c r="E73" s="764"/>
      <c r="F73" s="764"/>
      <c r="G73" s="764"/>
      <c r="H73" s="764"/>
      <c r="I73" s="799"/>
      <c r="J73" s="1010"/>
      <c r="K73" s="799"/>
      <c r="L73" s="1011"/>
      <c r="M73" s="1010">
        <f t="shared" si="3"/>
        <v>0</v>
      </c>
      <c r="N73" s="1010">
        <f t="shared" si="4"/>
        <v>0</v>
      </c>
      <c r="O73" s="975">
        <f t="shared" si="5"/>
        <v>0</v>
      </c>
      <c r="P73" s="560"/>
    </row>
    <row r="74" spans="1:16" s="470" customFormat="1" ht="19.5">
      <c r="A74" s="765"/>
      <c r="B74" s="764"/>
      <c r="C74" s="764"/>
      <c r="D74" s="764"/>
      <c r="E74" s="764"/>
      <c r="F74" s="764"/>
      <c r="G74" s="764"/>
      <c r="H74" s="764"/>
      <c r="I74" s="799"/>
      <c r="J74" s="1010"/>
      <c r="K74" s="799"/>
      <c r="L74" s="1011"/>
      <c r="M74" s="1010">
        <f t="shared" si="3"/>
        <v>0</v>
      </c>
      <c r="N74" s="1010">
        <f t="shared" si="4"/>
        <v>0</v>
      </c>
      <c r="O74" s="975">
        <f t="shared" si="5"/>
        <v>0</v>
      </c>
      <c r="P74" s="560"/>
    </row>
    <row r="75" spans="1:16" s="470" customFormat="1" ht="19.5">
      <c r="A75" s="765"/>
      <c r="B75" s="764"/>
      <c r="C75" s="764"/>
      <c r="D75" s="764"/>
      <c r="E75" s="764"/>
      <c r="F75" s="764"/>
      <c r="G75" s="764"/>
      <c r="H75" s="764"/>
      <c r="I75" s="799"/>
      <c r="J75" s="1010"/>
      <c r="K75" s="799"/>
      <c r="L75" s="1011"/>
      <c r="M75" s="1010">
        <f t="shared" si="3"/>
        <v>0</v>
      </c>
      <c r="N75" s="1010">
        <f t="shared" si="4"/>
        <v>0</v>
      </c>
      <c r="O75" s="975">
        <f t="shared" si="5"/>
        <v>0</v>
      </c>
      <c r="P75" s="560"/>
    </row>
    <row r="76" spans="1:16" s="470" customFormat="1" ht="19.5">
      <c r="A76" s="765"/>
      <c r="B76" s="764"/>
      <c r="C76" s="764"/>
      <c r="D76" s="764"/>
      <c r="E76" s="764"/>
      <c r="F76" s="764"/>
      <c r="G76" s="764"/>
      <c r="H76" s="764"/>
      <c r="I76" s="799"/>
      <c r="J76" s="1010"/>
      <c r="K76" s="799"/>
      <c r="L76" s="1011"/>
      <c r="M76" s="1010">
        <f t="shared" si="3"/>
        <v>0</v>
      </c>
      <c r="N76" s="1010">
        <f t="shared" si="4"/>
        <v>0</v>
      </c>
      <c r="O76" s="975">
        <f t="shared" si="5"/>
        <v>0</v>
      </c>
      <c r="P76" s="560"/>
    </row>
    <row r="77" spans="1:16" s="470" customFormat="1" ht="19.5">
      <c r="A77" s="765"/>
      <c r="B77" s="764"/>
      <c r="C77" s="764"/>
      <c r="D77" s="764"/>
      <c r="E77" s="764"/>
      <c r="F77" s="764"/>
      <c r="G77" s="764"/>
      <c r="H77" s="764"/>
      <c r="I77" s="799"/>
      <c r="J77" s="1010"/>
      <c r="K77" s="799"/>
      <c r="L77" s="1011"/>
      <c r="M77" s="1010">
        <f t="shared" ref="M77:M108" si="6">K77+J77</f>
        <v>0</v>
      </c>
      <c r="N77" s="1010">
        <f t="shared" ref="N77:N108" si="7">I77-M77</f>
        <v>0</v>
      </c>
      <c r="O77" s="975">
        <f t="shared" ref="O77:O108" si="8">IFERROR(M77/I77, 0)</f>
        <v>0</v>
      </c>
      <c r="P77" s="560"/>
    </row>
    <row r="78" spans="1:16" s="470" customFormat="1" ht="19.5">
      <c r="A78" s="765"/>
      <c r="B78" s="764"/>
      <c r="C78" s="764"/>
      <c r="D78" s="764"/>
      <c r="E78" s="764"/>
      <c r="F78" s="764"/>
      <c r="G78" s="764"/>
      <c r="H78" s="764"/>
      <c r="I78" s="799"/>
      <c r="J78" s="1010"/>
      <c r="K78" s="799"/>
      <c r="L78" s="1011"/>
      <c r="M78" s="1010">
        <f t="shared" si="6"/>
        <v>0</v>
      </c>
      <c r="N78" s="1010">
        <f t="shared" si="7"/>
        <v>0</v>
      </c>
      <c r="O78" s="975">
        <f t="shared" si="8"/>
        <v>0</v>
      </c>
      <c r="P78" s="560"/>
    </row>
    <row r="79" spans="1:16" s="470" customFormat="1" ht="19.5">
      <c r="A79" s="765"/>
      <c r="B79" s="764"/>
      <c r="C79" s="764"/>
      <c r="D79" s="764"/>
      <c r="E79" s="764"/>
      <c r="F79" s="764"/>
      <c r="G79" s="764"/>
      <c r="H79" s="764"/>
      <c r="I79" s="799"/>
      <c r="J79" s="1010"/>
      <c r="K79" s="799"/>
      <c r="L79" s="1011"/>
      <c r="M79" s="1010">
        <f t="shared" si="6"/>
        <v>0</v>
      </c>
      <c r="N79" s="1010">
        <f t="shared" si="7"/>
        <v>0</v>
      </c>
      <c r="O79" s="975">
        <f t="shared" si="8"/>
        <v>0</v>
      </c>
      <c r="P79" s="560"/>
    </row>
    <row r="80" spans="1:16" s="470" customFormat="1" ht="19.5">
      <c r="A80" s="765"/>
      <c r="B80" s="764"/>
      <c r="C80" s="764"/>
      <c r="D80" s="764"/>
      <c r="E80" s="764"/>
      <c r="F80" s="764"/>
      <c r="G80" s="764"/>
      <c r="H80" s="764"/>
      <c r="I80" s="799"/>
      <c r="J80" s="1010"/>
      <c r="K80" s="799"/>
      <c r="L80" s="1011"/>
      <c r="M80" s="1010">
        <f t="shared" si="6"/>
        <v>0</v>
      </c>
      <c r="N80" s="1010">
        <f t="shared" si="7"/>
        <v>0</v>
      </c>
      <c r="O80" s="975">
        <f t="shared" si="8"/>
        <v>0</v>
      </c>
      <c r="P80" s="560"/>
    </row>
    <row r="81" spans="1:16" s="470" customFormat="1" ht="19.5">
      <c r="A81" s="765"/>
      <c r="B81" s="764"/>
      <c r="C81" s="764"/>
      <c r="D81" s="764"/>
      <c r="E81" s="764"/>
      <c r="F81" s="764"/>
      <c r="G81" s="764"/>
      <c r="H81" s="764"/>
      <c r="I81" s="799"/>
      <c r="J81" s="1010"/>
      <c r="K81" s="799"/>
      <c r="L81" s="1011"/>
      <c r="M81" s="1010">
        <f t="shared" si="6"/>
        <v>0</v>
      </c>
      <c r="N81" s="1010">
        <f t="shared" si="7"/>
        <v>0</v>
      </c>
      <c r="O81" s="975">
        <f t="shared" si="8"/>
        <v>0</v>
      </c>
      <c r="P81" s="560"/>
    </row>
    <row r="82" spans="1:16" s="470" customFormat="1" ht="19.5">
      <c r="A82" s="765"/>
      <c r="B82" s="764"/>
      <c r="C82" s="764"/>
      <c r="D82" s="764"/>
      <c r="E82" s="764"/>
      <c r="F82" s="764"/>
      <c r="G82" s="764"/>
      <c r="H82" s="764"/>
      <c r="I82" s="799"/>
      <c r="J82" s="1010"/>
      <c r="K82" s="799"/>
      <c r="L82" s="1011"/>
      <c r="M82" s="1010">
        <f t="shared" si="6"/>
        <v>0</v>
      </c>
      <c r="N82" s="1010">
        <f t="shared" si="7"/>
        <v>0</v>
      </c>
      <c r="O82" s="975">
        <f t="shared" si="8"/>
        <v>0</v>
      </c>
      <c r="P82" s="560"/>
    </row>
    <row r="83" spans="1:16" s="470" customFormat="1" ht="19.5">
      <c r="A83" s="765"/>
      <c r="B83" s="764"/>
      <c r="C83" s="764"/>
      <c r="D83" s="764"/>
      <c r="E83" s="764"/>
      <c r="F83" s="764"/>
      <c r="G83" s="764"/>
      <c r="H83" s="764"/>
      <c r="I83" s="799"/>
      <c r="J83" s="1010"/>
      <c r="K83" s="799"/>
      <c r="L83" s="1011"/>
      <c r="M83" s="1010">
        <f t="shared" si="6"/>
        <v>0</v>
      </c>
      <c r="N83" s="1010">
        <f t="shared" si="7"/>
        <v>0</v>
      </c>
      <c r="O83" s="975">
        <f t="shared" si="8"/>
        <v>0</v>
      </c>
      <c r="P83" s="560"/>
    </row>
    <row r="84" spans="1:16" s="470" customFormat="1" ht="19.5">
      <c r="A84" s="765"/>
      <c r="B84" s="764"/>
      <c r="C84" s="764"/>
      <c r="D84" s="764"/>
      <c r="E84" s="764"/>
      <c r="F84" s="764"/>
      <c r="G84" s="764"/>
      <c r="H84" s="764"/>
      <c r="I84" s="799"/>
      <c r="J84" s="1010"/>
      <c r="K84" s="799"/>
      <c r="L84" s="1011"/>
      <c r="M84" s="1010">
        <f t="shared" si="6"/>
        <v>0</v>
      </c>
      <c r="N84" s="1010">
        <f t="shared" si="7"/>
        <v>0</v>
      </c>
      <c r="O84" s="975">
        <f t="shared" si="8"/>
        <v>0</v>
      </c>
      <c r="P84" s="560"/>
    </row>
    <row r="85" spans="1:16" s="470" customFormat="1" ht="19.5">
      <c r="A85" s="765"/>
      <c r="B85" s="764"/>
      <c r="C85" s="764"/>
      <c r="D85" s="764"/>
      <c r="E85" s="764"/>
      <c r="F85" s="764"/>
      <c r="G85" s="764"/>
      <c r="H85" s="764"/>
      <c r="I85" s="799"/>
      <c r="J85" s="1010"/>
      <c r="K85" s="799"/>
      <c r="L85" s="1011"/>
      <c r="M85" s="1010">
        <f t="shared" si="6"/>
        <v>0</v>
      </c>
      <c r="N85" s="1010">
        <f t="shared" si="7"/>
        <v>0</v>
      </c>
      <c r="O85" s="975">
        <f t="shared" si="8"/>
        <v>0</v>
      </c>
      <c r="P85" s="560"/>
    </row>
    <row r="86" spans="1:16" s="470" customFormat="1" ht="19.5">
      <c r="A86" s="765"/>
      <c r="B86" s="764"/>
      <c r="C86" s="764"/>
      <c r="D86" s="764"/>
      <c r="E86" s="764"/>
      <c r="F86" s="764"/>
      <c r="G86" s="764"/>
      <c r="H86" s="764"/>
      <c r="I86" s="799"/>
      <c r="J86" s="1010"/>
      <c r="K86" s="799"/>
      <c r="L86" s="1011"/>
      <c r="M86" s="1010">
        <f t="shared" si="6"/>
        <v>0</v>
      </c>
      <c r="N86" s="1010">
        <f t="shared" si="7"/>
        <v>0</v>
      </c>
      <c r="O86" s="975">
        <f t="shared" si="8"/>
        <v>0</v>
      </c>
      <c r="P86" s="560"/>
    </row>
    <row r="87" spans="1:16" s="470" customFormat="1" ht="19.5">
      <c r="A87" s="765"/>
      <c r="B87" s="764"/>
      <c r="C87" s="764"/>
      <c r="D87" s="764"/>
      <c r="E87" s="764"/>
      <c r="F87" s="764"/>
      <c r="G87" s="764"/>
      <c r="H87" s="764"/>
      <c r="I87" s="799"/>
      <c r="J87" s="1010"/>
      <c r="K87" s="799"/>
      <c r="L87" s="1011"/>
      <c r="M87" s="1010">
        <f t="shared" si="6"/>
        <v>0</v>
      </c>
      <c r="N87" s="1010">
        <f t="shared" si="7"/>
        <v>0</v>
      </c>
      <c r="O87" s="975">
        <f t="shared" si="8"/>
        <v>0</v>
      </c>
      <c r="P87" s="560"/>
    </row>
    <row r="88" spans="1:16" s="470" customFormat="1" ht="19.5">
      <c r="A88" s="765"/>
      <c r="B88" s="764"/>
      <c r="C88" s="764"/>
      <c r="D88" s="764"/>
      <c r="E88" s="764"/>
      <c r="F88" s="764"/>
      <c r="G88" s="764"/>
      <c r="H88" s="764"/>
      <c r="I88" s="799"/>
      <c r="J88" s="1010"/>
      <c r="K88" s="799"/>
      <c r="L88" s="1011"/>
      <c r="M88" s="1010">
        <f t="shared" si="6"/>
        <v>0</v>
      </c>
      <c r="N88" s="1010">
        <f t="shared" si="7"/>
        <v>0</v>
      </c>
      <c r="O88" s="975">
        <f t="shared" si="8"/>
        <v>0</v>
      </c>
      <c r="P88" s="560"/>
    </row>
    <row r="89" spans="1:16" s="470" customFormat="1" ht="19.5">
      <c r="A89" s="765"/>
      <c r="B89" s="764"/>
      <c r="C89" s="764"/>
      <c r="D89" s="764"/>
      <c r="E89" s="764"/>
      <c r="F89" s="764"/>
      <c r="G89" s="764"/>
      <c r="H89" s="764"/>
      <c r="I89" s="799"/>
      <c r="J89" s="1010"/>
      <c r="K89" s="799"/>
      <c r="L89" s="1011"/>
      <c r="M89" s="1010">
        <f t="shared" si="6"/>
        <v>0</v>
      </c>
      <c r="N89" s="1010">
        <f t="shared" si="7"/>
        <v>0</v>
      </c>
      <c r="O89" s="975">
        <f t="shared" si="8"/>
        <v>0</v>
      </c>
      <c r="P89" s="560"/>
    </row>
    <row r="90" spans="1:16" s="470" customFormat="1" ht="19.5">
      <c r="A90" s="765"/>
      <c r="B90" s="764"/>
      <c r="C90" s="764"/>
      <c r="D90" s="764"/>
      <c r="E90" s="764"/>
      <c r="F90" s="764"/>
      <c r="G90" s="764"/>
      <c r="H90" s="764"/>
      <c r="I90" s="799"/>
      <c r="J90" s="1010"/>
      <c r="K90" s="799"/>
      <c r="L90" s="1011"/>
      <c r="M90" s="1010">
        <f t="shared" si="6"/>
        <v>0</v>
      </c>
      <c r="N90" s="1010">
        <f t="shared" si="7"/>
        <v>0</v>
      </c>
      <c r="O90" s="975">
        <f t="shared" si="8"/>
        <v>0</v>
      </c>
      <c r="P90" s="560"/>
    </row>
    <row r="91" spans="1:16" s="470" customFormat="1" ht="19.5">
      <c r="A91" s="765"/>
      <c r="B91" s="764"/>
      <c r="C91" s="764"/>
      <c r="D91" s="764"/>
      <c r="E91" s="764"/>
      <c r="F91" s="764"/>
      <c r="G91" s="764"/>
      <c r="H91" s="764"/>
      <c r="I91" s="799"/>
      <c r="J91" s="1010"/>
      <c r="K91" s="799"/>
      <c r="L91" s="1011"/>
      <c r="M91" s="1010">
        <f t="shared" si="6"/>
        <v>0</v>
      </c>
      <c r="N91" s="1010">
        <f t="shared" si="7"/>
        <v>0</v>
      </c>
      <c r="O91" s="975">
        <f t="shared" si="8"/>
        <v>0</v>
      </c>
      <c r="P91" s="560"/>
    </row>
    <row r="92" spans="1:16" s="470" customFormat="1" ht="19.5">
      <c r="A92" s="765"/>
      <c r="B92" s="764"/>
      <c r="C92" s="764"/>
      <c r="D92" s="764"/>
      <c r="E92" s="764"/>
      <c r="F92" s="764"/>
      <c r="G92" s="764"/>
      <c r="H92" s="764"/>
      <c r="I92" s="799"/>
      <c r="J92" s="1010"/>
      <c r="K92" s="799"/>
      <c r="L92" s="1011"/>
      <c r="M92" s="1010">
        <f t="shared" si="6"/>
        <v>0</v>
      </c>
      <c r="N92" s="1010">
        <f t="shared" si="7"/>
        <v>0</v>
      </c>
      <c r="O92" s="975">
        <f t="shared" si="8"/>
        <v>0</v>
      </c>
      <c r="P92" s="560"/>
    </row>
    <row r="93" spans="1:16" s="470" customFormat="1" ht="19.5">
      <c r="A93" s="765"/>
      <c r="B93" s="764"/>
      <c r="C93" s="764"/>
      <c r="D93" s="764"/>
      <c r="E93" s="764"/>
      <c r="F93" s="764"/>
      <c r="G93" s="764"/>
      <c r="H93" s="764"/>
      <c r="I93" s="799"/>
      <c r="J93" s="1010"/>
      <c r="K93" s="799"/>
      <c r="L93" s="1011"/>
      <c r="M93" s="1010">
        <f t="shared" si="6"/>
        <v>0</v>
      </c>
      <c r="N93" s="1010">
        <f t="shared" si="7"/>
        <v>0</v>
      </c>
      <c r="O93" s="975">
        <f t="shared" si="8"/>
        <v>0</v>
      </c>
      <c r="P93" s="560"/>
    </row>
    <row r="94" spans="1:16" s="470" customFormat="1" ht="19.5">
      <c r="A94" s="765"/>
      <c r="B94" s="764"/>
      <c r="C94" s="764"/>
      <c r="D94" s="764"/>
      <c r="E94" s="764"/>
      <c r="F94" s="764"/>
      <c r="G94" s="764"/>
      <c r="H94" s="764"/>
      <c r="I94" s="799"/>
      <c r="J94" s="1010"/>
      <c r="K94" s="799"/>
      <c r="L94" s="1011"/>
      <c r="M94" s="1010">
        <f t="shared" si="6"/>
        <v>0</v>
      </c>
      <c r="N94" s="1010">
        <f t="shared" si="7"/>
        <v>0</v>
      </c>
      <c r="O94" s="975">
        <f t="shared" si="8"/>
        <v>0</v>
      </c>
      <c r="P94" s="560"/>
    </row>
    <row r="95" spans="1:16" s="470" customFormat="1" ht="19.5">
      <c r="A95" s="765"/>
      <c r="B95" s="764"/>
      <c r="C95" s="764"/>
      <c r="D95" s="764"/>
      <c r="E95" s="764"/>
      <c r="F95" s="764"/>
      <c r="G95" s="764"/>
      <c r="H95" s="764"/>
      <c r="I95" s="799"/>
      <c r="J95" s="1010"/>
      <c r="K95" s="799"/>
      <c r="L95" s="1011"/>
      <c r="M95" s="1010">
        <f t="shared" si="6"/>
        <v>0</v>
      </c>
      <c r="N95" s="1010">
        <f t="shared" si="7"/>
        <v>0</v>
      </c>
      <c r="O95" s="975">
        <f t="shared" si="8"/>
        <v>0</v>
      </c>
      <c r="P95" s="560"/>
    </row>
    <row r="96" spans="1:16" s="470" customFormat="1" ht="19.5">
      <c r="A96" s="765"/>
      <c r="B96" s="764"/>
      <c r="C96" s="764"/>
      <c r="D96" s="764"/>
      <c r="E96" s="764"/>
      <c r="F96" s="764"/>
      <c r="G96" s="764"/>
      <c r="H96" s="764"/>
      <c r="I96" s="799"/>
      <c r="J96" s="1010"/>
      <c r="K96" s="799"/>
      <c r="L96" s="1011"/>
      <c r="M96" s="1010">
        <f t="shared" si="6"/>
        <v>0</v>
      </c>
      <c r="N96" s="1010">
        <f t="shared" si="7"/>
        <v>0</v>
      </c>
      <c r="O96" s="975">
        <f t="shared" si="8"/>
        <v>0</v>
      </c>
      <c r="P96" s="560"/>
    </row>
    <row r="97" spans="1:16" s="470" customFormat="1" ht="19.5">
      <c r="A97" s="765"/>
      <c r="B97" s="764"/>
      <c r="C97" s="764"/>
      <c r="D97" s="764"/>
      <c r="E97" s="764"/>
      <c r="F97" s="764"/>
      <c r="G97" s="764"/>
      <c r="H97" s="764"/>
      <c r="I97" s="799"/>
      <c r="J97" s="1010"/>
      <c r="K97" s="799"/>
      <c r="L97" s="1011"/>
      <c r="M97" s="1010">
        <f t="shared" si="6"/>
        <v>0</v>
      </c>
      <c r="N97" s="1010">
        <f t="shared" si="7"/>
        <v>0</v>
      </c>
      <c r="O97" s="975">
        <f t="shared" si="8"/>
        <v>0</v>
      </c>
      <c r="P97" s="560"/>
    </row>
    <row r="98" spans="1:16" s="470" customFormat="1" ht="19.5">
      <c r="A98" s="765"/>
      <c r="B98" s="764"/>
      <c r="C98" s="764"/>
      <c r="D98" s="764"/>
      <c r="E98" s="764"/>
      <c r="F98" s="764"/>
      <c r="G98" s="764"/>
      <c r="H98" s="764"/>
      <c r="I98" s="799"/>
      <c r="J98" s="1010"/>
      <c r="K98" s="799"/>
      <c r="L98" s="1011"/>
      <c r="M98" s="1010">
        <f t="shared" si="6"/>
        <v>0</v>
      </c>
      <c r="N98" s="1010">
        <f t="shared" si="7"/>
        <v>0</v>
      </c>
      <c r="O98" s="975">
        <f t="shared" si="8"/>
        <v>0</v>
      </c>
      <c r="P98" s="560"/>
    </row>
    <row r="99" spans="1:16" s="470" customFormat="1" ht="19.5">
      <c r="A99" s="765"/>
      <c r="B99" s="764"/>
      <c r="C99" s="764"/>
      <c r="D99" s="764"/>
      <c r="E99" s="764"/>
      <c r="F99" s="764"/>
      <c r="G99" s="764"/>
      <c r="H99" s="764"/>
      <c r="I99" s="799"/>
      <c r="J99" s="1010"/>
      <c r="K99" s="799"/>
      <c r="L99" s="1011"/>
      <c r="M99" s="1010">
        <f t="shared" si="6"/>
        <v>0</v>
      </c>
      <c r="N99" s="1010">
        <f t="shared" si="7"/>
        <v>0</v>
      </c>
      <c r="O99" s="975">
        <f t="shared" si="8"/>
        <v>0</v>
      </c>
      <c r="P99" s="560"/>
    </row>
    <row r="100" spans="1:16" s="470" customFormat="1" ht="19.5">
      <c r="A100" s="765"/>
      <c r="B100" s="764"/>
      <c r="C100" s="764"/>
      <c r="D100" s="764"/>
      <c r="E100" s="764"/>
      <c r="F100" s="764"/>
      <c r="G100" s="764"/>
      <c r="H100" s="764"/>
      <c r="I100" s="799"/>
      <c r="J100" s="1010"/>
      <c r="K100" s="799"/>
      <c r="L100" s="1011"/>
      <c r="M100" s="1010">
        <f t="shared" si="6"/>
        <v>0</v>
      </c>
      <c r="N100" s="1010">
        <f t="shared" si="7"/>
        <v>0</v>
      </c>
      <c r="O100" s="975">
        <f t="shared" si="8"/>
        <v>0</v>
      </c>
      <c r="P100" s="560"/>
    </row>
    <row r="101" spans="1:16" s="470" customFormat="1" ht="19.5">
      <c r="A101" s="765"/>
      <c r="B101" s="764"/>
      <c r="C101" s="764"/>
      <c r="D101" s="764"/>
      <c r="E101" s="764"/>
      <c r="F101" s="764"/>
      <c r="G101" s="764"/>
      <c r="H101" s="764"/>
      <c r="I101" s="799"/>
      <c r="J101" s="1010"/>
      <c r="K101" s="799"/>
      <c r="L101" s="1011"/>
      <c r="M101" s="1010">
        <f t="shared" si="6"/>
        <v>0</v>
      </c>
      <c r="N101" s="1010">
        <f t="shared" si="7"/>
        <v>0</v>
      </c>
      <c r="O101" s="975">
        <f t="shared" si="8"/>
        <v>0</v>
      </c>
      <c r="P101" s="560"/>
    </row>
    <row r="102" spans="1:16" s="470" customFormat="1" ht="19.5">
      <c r="A102" s="765"/>
      <c r="B102" s="764"/>
      <c r="C102" s="764"/>
      <c r="D102" s="764"/>
      <c r="E102" s="764"/>
      <c r="F102" s="764"/>
      <c r="G102" s="764"/>
      <c r="H102" s="764"/>
      <c r="I102" s="799"/>
      <c r="J102" s="1010"/>
      <c r="K102" s="799"/>
      <c r="L102" s="1011"/>
      <c r="M102" s="1010">
        <f t="shared" si="6"/>
        <v>0</v>
      </c>
      <c r="N102" s="1010">
        <f t="shared" si="7"/>
        <v>0</v>
      </c>
      <c r="O102" s="975">
        <f t="shared" si="8"/>
        <v>0</v>
      </c>
      <c r="P102" s="560"/>
    </row>
    <row r="103" spans="1:16" s="470" customFormat="1" ht="19.5">
      <c r="A103" s="765"/>
      <c r="B103" s="764"/>
      <c r="C103" s="764"/>
      <c r="D103" s="764"/>
      <c r="E103" s="764"/>
      <c r="F103" s="764"/>
      <c r="G103" s="764"/>
      <c r="H103" s="764"/>
      <c r="I103" s="799"/>
      <c r="J103" s="1010"/>
      <c r="K103" s="799"/>
      <c r="L103" s="1011"/>
      <c r="M103" s="1010">
        <f t="shared" si="6"/>
        <v>0</v>
      </c>
      <c r="N103" s="1010">
        <f t="shared" si="7"/>
        <v>0</v>
      </c>
      <c r="O103" s="975">
        <f t="shared" si="8"/>
        <v>0</v>
      </c>
      <c r="P103" s="560"/>
    </row>
    <row r="104" spans="1:16" s="470" customFormat="1" ht="19.5">
      <c r="A104" s="765"/>
      <c r="B104" s="764"/>
      <c r="C104" s="764"/>
      <c r="D104" s="764"/>
      <c r="E104" s="764"/>
      <c r="F104" s="764"/>
      <c r="G104" s="764"/>
      <c r="H104" s="764"/>
      <c r="I104" s="799"/>
      <c r="J104" s="1010"/>
      <c r="K104" s="799"/>
      <c r="L104" s="1011"/>
      <c r="M104" s="1010">
        <f t="shared" si="6"/>
        <v>0</v>
      </c>
      <c r="N104" s="1010">
        <f t="shared" si="7"/>
        <v>0</v>
      </c>
      <c r="O104" s="975">
        <f t="shared" si="8"/>
        <v>0</v>
      </c>
      <c r="P104" s="560"/>
    </row>
    <row r="105" spans="1:16" s="470" customFormat="1" ht="19.5">
      <c r="A105" s="765"/>
      <c r="B105" s="764"/>
      <c r="C105" s="764"/>
      <c r="D105" s="764"/>
      <c r="E105" s="764"/>
      <c r="F105" s="764"/>
      <c r="G105" s="764"/>
      <c r="H105" s="764"/>
      <c r="I105" s="799"/>
      <c r="J105" s="1010"/>
      <c r="K105" s="799"/>
      <c r="L105" s="1011"/>
      <c r="M105" s="1010">
        <f t="shared" si="6"/>
        <v>0</v>
      </c>
      <c r="N105" s="1010">
        <f t="shared" si="7"/>
        <v>0</v>
      </c>
      <c r="O105" s="975">
        <f t="shared" si="8"/>
        <v>0</v>
      </c>
      <c r="P105" s="560"/>
    </row>
    <row r="106" spans="1:16" s="470" customFormat="1" ht="19.5">
      <c r="A106" s="765"/>
      <c r="B106" s="764"/>
      <c r="C106" s="764"/>
      <c r="D106" s="764"/>
      <c r="E106" s="764"/>
      <c r="F106" s="764"/>
      <c r="G106" s="764"/>
      <c r="H106" s="764"/>
      <c r="I106" s="799"/>
      <c r="J106" s="1010"/>
      <c r="K106" s="799"/>
      <c r="L106" s="1011"/>
      <c r="M106" s="1010">
        <f t="shared" si="6"/>
        <v>0</v>
      </c>
      <c r="N106" s="1010">
        <f t="shared" si="7"/>
        <v>0</v>
      </c>
      <c r="O106" s="975">
        <f t="shared" si="8"/>
        <v>0</v>
      </c>
      <c r="P106" s="560"/>
    </row>
    <row r="107" spans="1:16" s="470" customFormat="1" ht="19.5">
      <c r="A107" s="765"/>
      <c r="B107" s="764"/>
      <c r="C107" s="764"/>
      <c r="D107" s="764"/>
      <c r="E107" s="764"/>
      <c r="F107" s="764"/>
      <c r="G107" s="764"/>
      <c r="H107" s="764"/>
      <c r="I107" s="799"/>
      <c r="J107" s="1010"/>
      <c r="K107" s="799"/>
      <c r="L107" s="1011"/>
      <c r="M107" s="1010">
        <f t="shared" si="6"/>
        <v>0</v>
      </c>
      <c r="N107" s="1010">
        <f t="shared" si="7"/>
        <v>0</v>
      </c>
      <c r="O107" s="975">
        <f t="shared" si="8"/>
        <v>0</v>
      </c>
      <c r="P107" s="560"/>
    </row>
    <row r="108" spans="1:16" s="470" customFormat="1" ht="19.5">
      <c r="A108" s="765"/>
      <c r="B108" s="764"/>
      <c r="C108" s="764"/>
      <c r="D108" s="764"/>
      <c r="E108" s="764"/>
      <c r="F108" s="764"/>
      <c r="G108" s="764"/>
      <c r="H108" s="764"/>
      <c r="I108" s="799"/>
      <c r="J108" s="1010"/>
      <c r="K108" s="799"/>
      <c r="L108" s="1011"/>
      <c r="M108" s="1010">
        <f t="shared" si="6"/>
        <v>0</v>
      </c>
      <c r="N108" s="1010">
        <f t="shared" si="7"/>
        <v>0</v>
      </c>
      <c r="O108" s="975">
        <f t="shared" si="8"/>
        <v>0</v>
      </c>
      <c r="P108" s="560"/>
    </row>
    <row r="109" spans="1:16" s="470" customFormat="1" ht="19.5">
      <c r="A109" s="765"/>
      <c r="B109" s="764"/>
      <c r="C109" s="764"/>
      <c r="D109" s="764"/>
      <c r="E109" s="764"/>
      <c r="F109" s="764"/>
      <c r="G109" s="764"/>
      <c r="H109" s="764"/>
      <c r="I109" s="799"/>
      <c r="J109" s="1010"/>
      <c r="K109" s="799"/>
      <c r="L109" s="1011"/>
      <c r="M109" s="1010">
        <f t="shared" ref="M109:M140" si="9">K109+J109</f>
        <v>0</v>
      </c>
      <c r="N109" s="1010">
        <f t="shared" ref="N109:N140" si="10">I109-M109</f>
        <v>0</v>
      </c>
      <c r="O109" s="975">
        <f t="shared" ref="O109:O140" si="11">IFERROR(M109/I109, 0)</f>
        <v>0</v>
      </c>
      <c r="P109" s="560"/>
    </row>
    <row r="110" spans="1:16" s="470" customFormat="1" ht="19.5">
      <c r="A110" s="765"/>
      <c r="B110" s="764"/>
      <c r="C110" s="764"/>
      <c r="D110" s="764"/>
      <c r="E110" s="764"/>
      <c r="F110" s="764"/>
      <c r="G110" s="764"/>
      <c r="H110" s="764"/>
      <c r="I110" s="799"/>
      <c r="J110" s="1010"/>
      <c r="K110" s="799"/>
      <c r="L110" s="1011"/>
      <c r="M110" s="1010">
        <f t="shared" si="9"/>
        <v>0</v>
      </c>
      <c r="N110" s="1010">
        <f t="shared" si="10"/>
        <v>0</v>
      </c>
      <c r="O110" s="975">
        <f t="shared" si="11"/>
        <v>0</v>
      </c>
      <c r="P110" s="560"/>
    </row>
    <row r="111" spans="1:16" s="470" customFormat="1" ht="19.5">
      <c r="A111" s="765"/>
      <c r="B111" s="764"/>
      <c r="C111" s="764"/>
      <c r="D111" s="764"/>
      <c r="E111" s="764"/>
      <c r="F111" s="764"/>
      <c r="G111" s="764"/>
      <c r="H111" s="764"/>
      <c r="I111" s="799"/>
      <c r="J111" s="1010"/>
      <c r="K111" s="799"/>
      <c r="L111" s="1011"/>
      <c r="M111" s="1010">
        <f t="shared" si="9"/>
        <v>0</v>
      </c>
      <c r="N111" s="1010">
        <f t="shared" si="10"/>
        <v>0</v>
      </c>
      <c r="O111" s="975">
        <f t="shared" si="11"/>
        <v>0</v>
      </c>
      <c r="P111" s="560"/>
    </row>
    <row r="112" spans="1:16" s="470" customFormat="1" ht="19.5">
      <c r="A112" s="765"/>
      <c r="B112" s="764"/>
      <c r="C112" s="764"/>
      <c r="D112" s="764"/>
      <c r="E112" s="764"/>
      <c r="F112" s="764"/>
      <c r="G112" s="764"/>
      <c r="H112" s="764"/>
      <c r="I112" s="799"/>
      <c r="J112" s="1010"/>
      <c r="K112" s="799"/>
      <c r="L112" s="1011"/>
      <c r="M112" s="1010">
        <f t="shared" si="9"/>
        <v>0</v>
      </c>
      <c r="N112" s="1010">
        <f t="shared" si="10"/>
        <v>0</v>
      </c>
      <c r="O112" s="975">
        <f t="shared" si="11"/>
        <v>0</v>
      </c>
      <c r="P112" s="560"/>
    </row>
    <row r="113" spans="1:16" s="470" customFormat="1" ht="19.5">
      <c r="A113" s="765"/>
      <c r="B113" s="764"/>
      <c r="C113" s="764"/>
      <c r="D113" s="764"/>
      <c r="E113" s="764"/>
      <c r="F113" s="764"/>
      <c r="G113" s="764"/>
      <c r="H113" s="764"/>
      <c r="I113" s="799"/>
      <c r="J113" s="1010"/>
      <c r="K113" s="799"/>
      <c r="L113" s="1011"/>
      <c r="M113" s="1010">
        <f t="shared" si="9"/>
        <v>0</v>
      </c>
      <c r="N113" s="1010">
        <f t="shared" si="10"/>
        <v>0</v>
      </c>
      <c r="O113" s="975">
        <f t="shared" si="11"/>
        <v>0</v>
      </c>
      <c r="P113" s="560"/>
    </row>
    <row r="114" spans="1:16" s="470" customFormat="1" ht="19.5">
      <c r="A114" s="765"/>
      <c r="B114" s="764"/>
      <c r="C114" s="764"/>
      <c r="D114" s="764"/>
      <c r="E114" s="764"/>
      <c r="F114" s="764"/>
      <c r="G114" s="764"/>
      <c r="H114" s="764"/>
      <c r="I114" s="799"/>
      <c r="J114" s="1010"/>
      <c r="K114" s="799"/>
      <c r="L114" s="1011"/>
      <c r="M114" s="1010">
        <f t="shared" si="9"/>
        <v>0</v>
      </c>
      <c r="N114" s="1010">
        <f t="shared" si="10"/>
        <v>0</v>
      </c>
      <c r="O114" s="975">
        <f t="shared" si="11"/>
        <v>0</v>
      </c>
      <c r="P114" s="560"/>
    </row>
    <row r="115" spans="1:16" s="470" customFormat="1" ht="19.5">
      <c r="A115" s="765"/>
      <c r="B115" s="764"/>
      <c r="C115" s="764"/>
      <c r="D115" s="764"/>
      <c r="E115" s="764"/>
      <c r="F115" s="764"/>
      <c r="G115" s="764"/>
      <c r="H115" s="764"/>
      <c r="I115" s="799"/>
      <c r="J115" s="1010"/>
      <c r="K115" s="799"/>
      <c r="L115" s="1011"/>
      <c r="M115" s="1010">
        <f t="shared" si="9"/>
        <v>0</v>
      </c>
      <c r="N115" s="1010">
        <f t="shared" si="10"/>
        <v>0</v>
      </c>
      <c r="O115" s="975">
        <f t="shared" si="11"/>
        <v>0</v>
      </c>
      <c r="P115" s="560"/>
    </row>
    <row r="116" spans="1:16" s="470" customFormat="1" ht="19.5">
      <c r="A116" s="765"/>
      <c r="B116" s="764"/>
      <c r="C116" s="764"/>
      <c r="D116" s="764"/>
      <c r="E116" s="764"/>
      <c r="F116" s="764"/>
      <c r="G116" s="764"/>
      <c r="H116" s="764"/>
      <c r="I116" s="799"/>
      <c r="J116" s="1010"/>
      <c r="K116" s="799"/>
      <c r="L116" s="1011"/>
      <c r="M116" s="1010">
        <f t="shared" si="9"/>
        <v>0</v>
      </c>
      <c r="N116" s="1010">
        <f t="shared" si="10"/>
        <v>0</v>
      </c>
      <c r="O116" s="975">
        <f t="shared" si="11"/>
        <v>0</v>
      </c>
      <c r="P116" s="560"/>
    </row>
    <row r="117" spans="1:16" s="470" customFormat="1" ht="19.5">
      <c r="A117" s="765"/>
      <c r="B117" s="764"/>
      <c r="C117" s="764"/>
      <c r="D117" s="764"/>
      <c r="E117" s="764"/>
      <c r="F117" s="764"/>
      <c r="G117" s="764"/>
      <c r="H117" s="764"/>
      <c r="I117" s="799"/>
      <c r="J117" s="1010"/>
      <c r="K117" s="799"/>
      <c r="L117" s="1011"/>
      <c r="M117" s="1010">
        <f t="shared" si="9"/>
        <v>0</v>
      </c>
      <c r="N117" s="1010">
        <f t="shared" si="10"/>
        <v>0</v>
      </c>
      <c r="O117" s="975">
        <f t="shared" si="11"/>
        <v>0</v>
      </c>
      <c r="P117" s="560"/>
    </row>
    <row r="118" spans="1:16" s="470" customFormat="1" ht="19.5">
      <c r="A118" s="765"/>
      <c r="B118" s="764"/>
      <c r="C118" s="764"/>
      <c r="D118" s="764"/>
      <c r="E118" s="764"/>
      <c r="F118" s="764"/>
      <c r="G118" s="764"/>
      <c r="H118" s="764"/>
      <c r="I118" s="799"/>
      <c r="J118" s="1010"/>
      <c r="K118" s="799"/>
      <c r="L118" s="1011"/>
      <c r="M118" s="1010">
        <f t="shared" si="9"/>
        <v>0</v>
      </c>
      <c r="N118" s="1010">
        <f t="shared" si="10"/>
        <v>0</v>
      </c>
      <c r="O118" s="975">
        <f t="shared" si="11"/>
        <v>0</v>
      </c>
      <c r="P118" s="560"/>
    </row>
    <row r="119" spans="1:16" s="470" customFormat="1" ht="19.5">
      <c r="A119" s="765"/>
      <c r="B119" s="764"/>
      <c r="C119" s="764"/>
      <c r="D119" s="764"/>
      <c r="E119" s="764"/>
      <c r="F119" s="764"/>
      <c r="G119" s="764"/>
      <c r="H119" s="764"/>
      <c r="I119" s="799"/>
      <c r="J119" s="1010"/>
      <c r="K119" s="799"/>
      <c r="L119" s="1011"/>
      <c r="M119" s="1010">
        <f t="shared" si="9"/>
        <v>0</v>
      </c>
      <c r="N119" s="1010">
        <f t="shared" si="10"/>
        <v>0</v>
      </c>
      <c r="O119" s="975">
        <f t="shared" si="11"/>
        <v>0</v>
      </c>
      <c r="P119" s="560"/>
    </row>
    <row r="120" spans="1:16" s="470" customFormat="1" ht="19.5">
      <c r="A120" s="765"/>
      <c r="B120" s="764"/>
      <c r="C120" s="764"/>
      <c r="D120" s="764"/>
      <c r="E120" s="764"/>
      <c r="F120" s="764"/>
      <c r="G120" s="764"/>
      <c r="H120" s="764"/>
      <c r="I120" s="799"/>
      <c r="J120" s="1010"/>
      <c r="K120" s="799"/>
      <c r="L120" s="1011"/>
      <c r="M120" s="1010">
        <f t="shared" si="9"/>
        <v>0</v>
      </c>
      <c r="N120" s="1010">
        <f t="shared" si="10"/>
        <v>0</v>
      </c>
      <c r="O120" s="975">
        <f t="shared" si="11"/>
        <v>0</v>
      </c>
      <c r="P120" s="560"/>
    </row>
    <row r="121" spans="1:16" s="470" customFormat="1" ht="19.5">
      <c r="A121" s="765"/>
      <c r="B121" s="764"/>
      <c r="C121" s="764"/>
      <c r="D121" s="764"/>
      <c r="E121" s="764"/>
      <c r="F121" s="764"/>
      <c r="G121" s="764"/>
      <c r="H121" s="764"/>
      <c r="I121" s="799"/>
      <c r="J121" s="1010"/>
      <c r="K121" s="799"/>
      <c r="L121" s="1011"/>
      <c r="M121" s="1010">
        <f t="shared" si="9"/>
        <v>0</v>
      </c>
      <c r="N121" s="1010">
        <f t="shared" si="10"/>
        <v>0</v>
      </c>
      <c r="O121" s="975">
        <f t="shared" si="11"/>
        <v>0</v>
      </c>
      <c r="P121" s="560"/>
    </row>
    <row r="122" spans="1:16" s="470" customFormat="1" ht="19.5">
      <c r="A122" s="765"/>
      <c r="B122" s="764"/>
      <c r="C122" s="764"/>
      <c r="D122" s="764"/>
      <c r="E122" s="764"/>
      <c r="F122" s="764"/>
      <c r="G122" s="764"/>
      <c r="H122" s="764"/>
      <c r="I122" s="799"/>
      <c r="J122" s="1010"/>
      <c r="K122" s="799"/>
      <c r="L122" s="1011"/>
      <c r="M122" s="1010">
        <f t="shared" si="9"/>
        <v>0</v>
      </c>
      <c r="N122" s="1010">
        <f t="shared" si="10"/>
        <v>0</v>
      </c>
      <c r="O122" s="975">
        <f t="shared" si="11"/>
        <v>0</v>
      </c>
      <c r="P122" s="560"/>
    </row>
    <row r="123" spans="1:16" s="470" customFormat="1" ht="19.5">
      <c r="A123" s="765"/>
      <c r="B123" s="764"/>
      <c r="C123" s="764"/>
      <c r="D123" s="764"/>
      <c r="E123" s="764"/>
      <c r="F123" s="764"/>
      <c r="G123" s="764"/>
      <c r="H123" s="764"/>
      <c r="I123" s="799"/>
      <c r="J123" s="1010"/>
      <c r="K123" s="799"/>
      <c r="L123" s="1011"/>
      <c r="M123" s="1010">
        <f t="shared" si="9"/>
        <v>0</v>
      </c>
      <c r="N123" s="1010">
        <f t="shared" si="10"/>
        <v>0</v>
      </c>
      <c r="O123" s="975">
        <f t="shared" si="11"/>
        <v>0</v>
      </c>
      <c r="P123" s="560"/>
    </row>
    <row r="124" spans="1:16" s="470" customFormat="1" ht="19.5">
      <c r="A124" s="765"/>
      <c r="B124" s="764"/>
      <c r="C124" s="764"/>
      <c r="D124" s="764"/>
      <c r="E124" s="764"/>
      <c r="F124" s="764"/>
      <c r="G124" s="764"/>
      <c r="H124" s="764"/>
      <c r="I124" s="799"/>
      <c r="J124" s="1010"/>
      <c r="K124" s="799"/>
      <c r="L124" s="1011"/>
      <c r="M124" s="1010">
        <f t="shared" si="9"/>
        <v>0</v>
      </c>
      <c r="N124" s="1010">
        <f t="shared" si="10"/>
        <v>0</v>
      </c>
      <c r="O124" s="975">
        <f t="shared" si="11"/>
        <v>0</v>
      </c>
      <c r="P124" s="560"/>
    </row>
    <row r="125" spans="1:16" s="470" customFormat="1" ht="19.5">
      <c r="A125" s="765"/>
      <c r="B125" s="764"/>
      <c r="C125" s="764"/>
      <c r="D125" s="764"/>
      <c r="E125" s="764"/>
      <c r="F125" s="764"/>
      <c r="G125" s="764"/>
      <c r="H125" s="764"/>
      <c r="I125" s="799"/>
      <c r="J125" s="1010"/>
      <c r="K125" s="799"/>
      <c r="L125" s="1011"/>
      <c r="M125" s="1010">
        <f t="shared" si="9"/>
        <v>0</v>
      </c>
      <c r="N125" s="1010">
        <f t="shared" si="10"/>
        <v>0</v>
      </c>
      <c r="O125" s="975">
        <f t="shared" si="11"/>
        <v>0</v>
      </c>
      <c r="P125" s="560"/>
    </row>
    <row r="126" spans="1:16" s="470" customFormat="1" ht="19.5">
      <c r="A126" s="765"/>
      <c r="B126" s="764"/>
      <c r="C126" s="764"/>
      <c r="D126" s="764"/>
      <c r="E126" s="764"/>
      <c r="F126" s="764"/>
      <c r="G126" s="764"/>
      <c r="H126" s="764"/>
      <c r="I126" s="799"/>
      <c r="J126" s="1010"/>
      <c r="K126" s="799"/>
      <c r="L126" s="1011"/>
      <c r="M126" s="1010">
        <f t="shared" si="9"/>
        <v>0</v>
      </c>
      <c r="N126" s="1010">
        <f t="shared" si="10"/>
        <v>0</v>
      </c>
      <c r="O126" s="975">
        <f t="shared" si="11"/>
        <v>0</v>
      </c>
      <c r="P126" s="560"/>
    </row>
    <row r="127" spans="1:16" s="470" customFormat="1" ht="19.5">
      <c r="A127" s="765"/>
      <c r="B127" s="764"/>
      <c r="C127" s="764"/>
      <c r="D127" s="764"/>
      <c r="E127" s="764"/>
      <c r="F127" s="764"/>
      <c r="G127" s="764"/>
      <c r="H127" s="764"/>
      <c r="I127" s="799"/>
      <c r="J127" s="1010"/>
      <c r="K127" s="799"/>
      <c r="L127" s="1011"/>
      <c r="M127" s="1010">
        <f t="shared" si="9"/>
        <v>0</v>
      </c>
      <c r="N127" s="1010">
        <f t="shared" si="10"/>
        <v>0</v>
      </c>
      <c r="O127" s="975">
        <f t="shared" si="11"/>
        <v>0</v>
      </c>
      <c r="P127" s="560"/>
    </row>
    <row r="128" spans="1:16" s="470" customFormat="1" ht="19.5">
      <c r="A128" s="765"/>
      <c r="B128" s="764"/>
      <c r="C128" s="764"/>
      <c r="D128" s="764"/>
      <c r="E128" s="764"/>
      <c r="F128" s="764"/>
      <c r="G128" s="764"/>
      <c r="H128" s="764"/>
      <c r="I128" s="799"/>
      <c r="J128" s="1010"/>
      <c r="K128" s="799"/>
      <c r="L128" s="1011"/>
      <c r="M128" s="1010">
        <f t="shared" si="9"/>
        <v>0</v>
      </c>
      <c r="N128" s="1010">
        <f t="shared" si="10"/>
        <v>0</v>
      </c>
      <c r="O128" s="975">
        <f t="shared" si="11"/>
        <v>0</v>
      </c>
      <c r="P128" s="560"/>
    </row>
    <row r="129" spans="1:16" s="470" customFormat="1" ht="19.5">
      <c r="A129" s="765"/>
      <c r="B129" s="764"/>
      <c r="C129" s="764"/>
      <c r="D129" s="764"/>
      <c r="E129" s="764"/>
      <c r="F129" s="764"/>
      <c r="G129" s="764"/>
      <c r="H129" s="764"/>
      <c r="I129" s="799"/>
      <c r="J129" s="1010"/>
      <c r="K129" s="799"/>
      <c r="L129" s="1011"/>
      <c r="M129" s="1010">
        <f t="shared" si="9"/>
        <v>0</v>
      </c>
      <c r="N129" s="1010">
        <f t="shared" si="10"/>
        <v>0</v>
      </c>
      <c r="O129" s="975">
        <f t="shared" si="11"/>
        <v>0</v>
      </c>
      <c r="P129" s="560"/>
    </row>
    <row r="130" spans="1:16" s="470" customFormat="1" ht="19.5">
      <c r="A130" s="765"/>
      <c r="B130" s="764"/>
      <c r="C130" s="764"/>
      <c r="D130" s="764"/>
      <c r="E130" s="764"/>
      <c r="F130" s="764"/>
      <c r="G130" s="764"/>
      <c r="H130" s="764"/>
      <c r="I130" s="799"/>
      <c r="J130" s="1010"/>
      <c r="K130" s="799"/>
      <c r="L130" s="1011"/>
      <c r="M130" s="1010">
        <f t="shared" si="9"/>
        <v>0</v>
      </c>
      <c r="N130" s="1010">
        <f t="shared" si="10"/>
        <v>0</v>
      </c>
      <c r="O130" s="975">
        <f t="shared" si="11"/>
        <v>0</v>
      </c>
      <c r="P130" s="560"/>
    </row>
    <row r="131" spans="1:16" s="470" customFormat="1" ht="19.5">
      <c r="A131" s="765"/>
      <c r="B131" s="764"/>
      <c r="C131" s="764"/>
      <c r="D131" s="764"/>
      <c r="E131" s="764"/>
      <c r="F131" s="764"/>
      <c r="G131" s="764"/>
      <c r="H131" s="764"/>
      <c r="I131" s="799"/>
      <c r="J131" s="1010"/>
      <c r="K131" s="799"/>
      <c r="L131" s="1011"/>
      <c r="M131" s="1010">
        <f t="shared" si="9"/>
        <v>0</v>
      </c>
      <c r="N131" s="1010">
        <f t="shared" si="10"/>
        <v>0</v>
      </c>
      <c r="O131" s="975">
        <f t="shared" si="11"/>
        <v>0</v>
      </c>
      <c r="P131" s="560"/>
    </row>
    <row r="132" spans="1:16" s="470" customFormat="1" ht="19.5">
      <c r="A132" s="765"/>
      <c r="B132" s="764"/>
      <c r="C132" s="764"/>
      <c r="D132" s="764"/>
      <c r="E132" s="764"/>
      <c r="F132" s="764"/>
      <c r="G132" s="764"/>
      <c r="H132" s="764"/>
      <c r="I132" s="799"/>
      <c r="J132" s="1010"/>
      <c r="K132" s="799"/>
      <c r="L132" s="1011"/>
      <c r="M132" s="1010">
        <f t="shared" si="9"/>
        <v>0</v>
      </c>
      <c r="N132" s="1010">
        <f t="shared" si="10"/>
        <v>0</v>
      </c>
      <c r="O132" s="975">
        <f t="shared" si="11"/>
        <v>0</v>
      </c>
      <c r="P132" s="560"/>
    </row>
    <row r="133" spans="1:16" s="470" customFormat="1" ht="19.5">
      <c r="A133" s="765"/>
      <c r="B133" s="764"/>
      <c r="C133" s="764"/>
      <c r="D133" s="764"/>
      <c r="E133" s="764"/>
      <c r="F133" s="764"/>
      <c r="G133" s="764"/>
      <c r="H133" s="764"/>
      <c r="I133" s="799"/>
      <c r="J133" s="1010"/>
      <c r="K133" s="799"/>
      <c r="L133" s="1011"/>
      <c r="M133" s="1010">
        <f t="shared" si="9"/>
        <v>0</v>
      </c>
      <c r="N133" s="1010">
        <f t="shared" si="10"/>
        <v>0</v>
      </c>
      <c r="O133" s="975">
        <f t="shared" si="11"/>
        <v>0</v>
      </c>
      <c r="P133" s="560"/>
    </row>
    <row r="134" spans="1:16" s="470" customFormat="1" ht="19.5">
      <c r="A134" s="765"/>
      <c r="B134" s="764"/>
      <c r="C134" s="764"/>
      <c r="D134" s="764"/>
      <c r="E134" s="764"/>
      <c r="F134" s="764"/>
      <c r="G134" s="764"/>
      <c r="H134" s="764"/>
      <c r="I134" s="799"/>
      <c r="J134" s="1010"/>
      <c r="K134" s="799"/>
      <c r="L134" s="1011"/>
      <c r="M134" s="1010">
        <f t="shared" si="9"/>
        <v>0</v>
      </c>
      <c r="N134" s="1010">
        <f t="shared" si="10"/>
        <v>0</v>
      </c>
      <c r="O134" s="975">
        <f t="shared" si="11"/>
        <v>0</v>
      </c>
      <c r="P134" s="560"/>
    </row>
    <row r="135" spans="1:16" s="470" customFormat="1" ht="19.5">
      <c r="A135" s="765"/>
      <c r="B135" s="764"/>
      <c r="C135" s="764"/>
      <c r="D135" s="764"/>
      <c r="E135" s="764"/>
      <c r="F135" s="764"/>
      <c r="G135" s="764"/>
      <c r="H135" s="764"/>
      <c r="I135" s="799"/>
      <c r="J135" s="1010"/>
      <c r="K135" s="799"/>
      <c r="L135" s="1011"/>
      <c r="M135" s="1010">
        <f t="shared" si="9"/>
        <v>0</v>
      </c>
      <c r="N135" s="1010">
        <f t="shared" si="10"/>
        <v>0</v>
      </c>
      <c r="O135" s="975">
        <f t="shared" si="11"/>
        <v>0</v>
      </c>
      <c r="P135" s="560"/>
    </row>
    <row r="136" spans="1:16" s="470" customFormat="1" ht="19.5">
      <c r="A136" s="765"/>
      <c r="B136" s="764"/>
      <c r="C136" s="764"/>
      <c r="D136" s="764"/>
      <c r="E136" s="764"/>
      <c r="F136" s="764"/>
      <c r="G136" s="764"/>
      <c r="H136" s="764"/>
      <c r="I136" s="799"/>
      <c r="J136" s="1010"/>
      <c r="K136" s="799"/>
      <c r="L136" s="1011"/>
      <c r="M136" s="1010">
        <f t="shared" si="9"/>
        <v>0</v>
      </c>
      <c r="N136" s="1010">
        <f t="shared" si="10"/>
        <v>0</v>
      </c>
      <c r="O136" s="975">
        <f t="shared" si="11"/>
        <v>0</v>
      </c>
      <c r="P136" s="560"/>
    </row>
    <row r="137" spans="1:16" s="470" customFormat="1" ht="19.5">
      <c r="A137" s="765"/>
      <c r="B137" s="764"/>
      <c r="C137" s="764"/>
      <c r="D137" s="764"/>
      <c r="E137" s="764"/>
      <c r="F137" s="764"/>
      <c r="G137" s="764"/>
      <c r="H137" s="764"/>
      <c r="I137" s="799"/>
      <c r="J137" s="1010"/>
      <c r="K137" s="799"/>
      <c r="L137" s="1011"/>
      <c r="M137" s="1010">
        <f t="shared" si="9"/>
        <v>0</v>
      </c>
      <c r="N137" s="1010">
        <f t="shared" si="10"/>
        <v>0</v>
      </c>
      <c r="O137" s="975">
        <f t="shared" si="11"/>
        <v>0</v>
      </c>
      <c r="P137" s="560"/>
    </row>
    <row r="138" spans="1:16" s="470" customFormat="1" ht="19.5">
      <c r="A138" s="765"/>
      <c r="B138" s="764"/>
      <c r="C138" s="764"/>
      <c r="D138" s="764"/>
      <c r="E138" s="764"/>
      <c r="F138" s="764"/>
      <c r="G138" s="764"/>
      <c r="H138" s="764"/>
      <c r="I138" s="799"/>
      <c r="J138" s="1010"/>
      <c r="K138" s="799"/>
      <c r="L138" s="1011"/>
      <c r="M138" s="1010">
        <f t="shared" si="9"/>
        <v>0</v>
      </c>
      <c r="N138" s="1010">
        <f t="shared" si="10"/>
        <v>0</v>
      </c>
      <c r="O138" s="975">
        <f t="shared" si="11"/>
        <v>0</v>
      </c>
      <c r="P138" s="560"/>
    </row>
    <row r="139" spans="1:16" s="470" customFormat="1" ht="19.5">
      <c r="A139" s="765"/>
      <c r="B139" s="764"/>
      <c r="C139" s="764"/>
      <c r="D139" s="764"/>
      <c r="E139" s="764"/>
      <c r="F139" s="764"/>
      <c r="G139" s="764"/>
      <c r="H139" s="764"/>
      <c r="I139" s="799"/>
      <c r="J139" s="1010"/>
      <c r="K139" s="799"/>
      <c r="L139" s="1011"/>
      <c r="M139" s="1010">
        <f t="shared" si="9"/>
        <v>0</v>
      </c>
      <c r="N139" s="1010">
        <f t="shared" si="10"/>
        <v>0</v>
      </c>
      <c r="O139" s="975">
        <f t="shared" si="11"/>
        <v>0</v>
      </c>
      <c r="P139" s="560"/>
    </row>
    <row r="140" spans="1:16" s="470" customFormat="1" ht="19.5">
      <c r="A140" s="765"/>
      <c r="B140" s="764"/>
      <c r="C140" s="764"/>
      <c r="D140" s="764"/>
      <c r="E140" s="764"/>
      <c r="F140" s="764"/>
      <c r="G140" s="764"/>
      <c r="H140" s="764"/>
      <c r="I140" s="799"/>
      <c r="J140" s="1010"/>
      <c r="K140" s="799"/>
      <c r="L140" s="1011"/>
      <c r="M140" s="1010">
        <f t="shared" si="9"/>
        <v>0</v>
      </c>
      <c r="N140" s="1010">
        <f t="shared" si="10"/>
        <v>0</v>
      </c>
      <c r="O140" s="975">
        <f t="shared" si="11"/>
        <v>0</v>
      </c>
      <c r="P140" s="560"/>
    </row>
    <row r="141" spans="1:16" s="470" customFormat="1" ht="19.5">
      <c r="A141" s="765"/>
      <c r="B141" s="764"/>
      <c r="C141" s="764"/>
      <c r="D141" s="764"/>
      <c r="E141" s="764"/>
      <c r="F141" s="764"/>
      <c r="G141" s="764"/>
      <c r="H141" s="764"/>
      <c r="I141" s="799"/>
      <c r="J141" s="1010"/>
      <c r="K141" s="799"/>
      <c r="L141" s="1011"/>
      <c r="M141" s="1010">
        <f t="shared" ref="M141:M172" si="12">K141+J141</f>
        <v>0</v>
      </c>
      <c r="N141" s="1010">
        <f t="shared" ref="N141:N172" si="13">I141-M141</f>
        <v>0</v>
      </c>
      <c r="O141" s="975">
        <f t="shared" ref="O141:O172" si="14">IFERROR(M141/I141, 0)</f>
        <v>0</v>
      </c>
      <c r="P141" s="560"/>
    </row>
    <row r="142" spans="1:16" s="470" customFormat="1" ht="19.5">
      <c r="A142" s="765"/>
      <c r="B142" s="764"/>
      <c r="C142" s="764"/>
      <c r="D142" s="764"/>
      <c r="E142" s="764"/>
      <c r="F142" s="764"/>
      <c r="G142" s="764"/>
      <c r="H142" s="764"/>
      <c r="I142" s="799"/>
      <c r="J142" s="1010"/>
      <c r="K142" s="799"/>
      <c r="L142" s="1011"/>
      <c r="M142" s="1010">
        <f t="shared" si="12"/>
        <v>0</v>
      </c>
      <c r="N142" s="1010">
        <f t="shared" si="13"/>
        <v>0</v>
      </c>
      <c r="O142" s="975">
        <f t="shared" si="14"/>
        <v>0</v>
      </c>
      <c r="P142" s="560"/>
    </row>
    <row r="143" spans="1:16" s="470" customFormat="1" ht="19.5">
      <c r="A143" s="765"/>
      <c r="B143" s="764"/>
      <c r="C143" s="764"/>
      <c r="D143" s="764"/>
      <c r="E143" s="764"/>
      <c r="F143" s="764"/>
      <c r="G143" s="764"/>
      <c r="H143" s="764"/>
      <c r="I143" s="799"/>
      <c r="J143" s="1010"/>
      <c r="K143" s="799"/>
      <c r="L143" s="1011"/>
      <c r="M143" s="1010">
        <f t="shared" si="12"/>
        <v>0</v>
      </c>
      <c r="N143" s="1010">
        <f t="shared" si="13"/>
        <v>0</v>
      </c>
      <c r="O143" s="975">
        <f t="shared" si="14"/>
        <v>0</v>
      </c>
      <c r="P143" s="560"/>
    </row>
    <row r="144" spans="1:16" s="470" customFormat="1" ht="19.5">
      <c r="A144" s="765"/>
      <c r="B144" s="764"/>
      <c r="C144" s="764"/>
      <c r="D144" s="764"/>
      <c r="E144" s="764"/>
      <c r="F144" s="764"/>
      <c r="G144" s="764"/>
      <c r="H144" s="764"/>
      <c r="I144" s="799"/>
      <c r="J144" s="1010"/>
      <c r="K144" s="799"/>
      <c r="L144" s="1011"/>
      <c r="M144" s="1010">
        <f t="shared" si="12"/>
        <v>0</v>
      </c>
      <c r="N144" s="1010">
        <f t="shared" si="13"/>
        <v>0</v>
      </c>
      <c r="O144" s="975">
        <f t="shared" si="14"/>
        <v>0</v>
      </c>
      <c r="P144" s="560"/>
    </row>
    <row r="145" spans="1:16" s="470" customFormat="1" ht="19.5">
      <c r="A145" s="765"/>
      <c r="B145" s="764"/>
      <c r="C145" s="764"/>
      <c r="D145" s="764"/>
      <c r="E145" s="764"/>
      <c r="F145" s="764"/>
      <c r="G145" s="764"/>
      <c r="H145" s="764"/>
      <c r="I145" s="799"/>
      <c r="J145" s="1010"/>
      <c r="K145" s="799"/>
      <c r="L145" s="1011"/>
      <c r="M145" s="1010">
        <f t="shared" si="12"/>
        <v>0</v>
      </c>
      <c r="N145" s="1010">
        <f t="shared" si="13"/>
        <v>0</v>
      </c>
      <c r="O145" s="975">
        <f t="shared" si="14"/>
        <v>0</v>
      </c>
      <c r="P145" s="560"/>
    </row>
    <row r="146" spans="1:16" s="470" customFormat="1" ht="19.5">
      <c r="A146" s="765"/>
      <c r="B146" s="764"/>
      <c r="C146" s="764"/>
      <c r="D146" s="764"/>
      <c r="E146" s="764"/>
      <c r="F146" s="764"/>
      <c r="G146" s="764"/>
      <c r="H146" s="764"/>
      <c r="I146" s="799"/>
      <c r="J146" s="1010"/>
      <c r="K146" s="799"/>
      <c r="L146" s="1011"/>
      <c r="M146" s="1010">
        <f t="shared" si="12"/>
        <v>0</v>
      </c>
      <c r="N146" s="1010">
        <f t="shared" si="13"/>
        <v>0</v>
      </c>
      <c r="O146" s="975">
        <f t="shared" si="14"/>
        <v>0</v>
      </c>
      <c r="P146" s="560"/>
    </row>
    <row r="147" spans="1:16" s="470" customFormat="1" ht="19.5">
      <c r="A147" s="765"/>
      <c r="B147" s="764"/>
      <c r="C147" s="764"/>
      <c r="D147" s="764"/>
      <c r="E147" s="764"/>
      <c r="F147" s="764"/>
      <c r="G147" s="764"/>
      <c r="H147" s="764"/>
      <c r="I147" s="799"/>
      <c r="J147" s="1010"/>
      <c r="K147" s="799"/>
      <c r="L147" s="1011"/>
      <c r="M147" s="1010">
        <f t="shared" si="12"/>
        <v>0</v>
      </c>
      <c r="N147" s="1010">
        <f t="shared" si="13"/>
        <v>0</v>
      </c>
      <c r="O147" s="975">
        <f t="shared" si="14"/>
        <v>0</v>
      </c>
      <c r="P147" s="560"/>
    </row>
    <row r="148" spans="1:16" s="470" customFormat="1" ht="19.5">
      <c r="A148" s="765"/>
      <c r="B148" s="764"/>
      <c r="C148" s="764"/>
      <c r="D148" s="764"/>
      <c r="E148" s="764"/>
      <c r="F148" s="764"/>
      <c r="G148" s="764"/>
      <c r="H148" s="764"/>
      <c r="I148" s="799"/>
      <c r="J148" s="1010"/>
      <c r="K148" s="799"/>
      <c r="L148" s="1011"/>
      <c r="M148" s="1010">
        <f t="shared" si="12"/>
        <v>0</v>
      </c>
      <c r="N148" s="1010">
        <f t="shared" si="13"/>
        <v>0</v>
      </c>
      <c r="O148" s="975">
        <f t="shared" si="14"/>
        <v>0</v>
      </c>
      <c r="P148" s="560"/>
    </row>
    <row r="149" spans="1:16" s="470" customFormat="1" ht="19.5">
      <c r="A149" s="765"/>
      <c r="B149" s="764"/>
      <c r="C149" s="764"/>
      <c r="D149" s="764"/>
      <c r="E149" s="764"/>
      <c r="F149" s="764"/>
      <c r="G149" s="764"/>
      <c r="H149" s="764"/>
      <c r="I149" s="799"/>
      <c r="J149" s="1010"/>
      <c r="K149" s="799"/>
      <c r="L149" s="1011"/>
      <c r="M149" s="1010">
        <f t="shared" si="12"/>
        <v>0</v>
      </c>
      <c r="N149" s="1010">
        <f t="shared" si="13"/>
        <v>0</v>
      </c>
      <c r="O149" s="975">
        <f t="shared" si="14"/>
        <v>0</v>
      </c>
      <c r="P149" s="560"/>
    </row>
    <row r="150" spans="1:16" s="470" customFormat="1" ht="19.5">
      <c r="A150" s="765"/>
      <c r="B150" s="764"/>
      <c r="C150" s="764"/>
      <c r="D150" s="764"/>
      <c r="E150" s="764"/>
      <c r="F150" s="764"/>
      <c r="G150" s="764"/>
      <c r="H150" s="764"/>
      <c r="I150" s="799"/>
      <c r="J150" s="1010"/>
      <c r="K150" s="799"/>
      <c r="L150" s="1011"/>
      <c r="M150" s="1010">
        <f t="shared" si="12"/>
        <v>0</v>
      </c>
      <c r="N150" s="1010">
        <f t="shared" si="13"/>
        <v>0</v>
      </c>
      <c r="O150" s="975">
        <f t="shared" si="14"/>
        <v>0</v>
      </c>
      <c r="P150" s="560"/>
    </row>
    <row r="151" spans="1:16" s="470" customFormat="1" ht="19.5">
      <c r="A151" s="765"/>
      <c r="B151" s="764"/>
      <c r="C151" s="764"/>
      <c r="D151" s="764"/>
      <c r="E151" s="764"/>
      <c r="F151" s="764"/>
      <c r="G151" s="764"/>
      <c r="H151" s="764"/>
      <c r="I151" s="799"/>
      <c r="J151" s="1010"/>
      <c r="K151" s="799"/>
      <c r="L151" s="1011"/>
      <c r="M151" s="1010">
        <f t="shared" si="12"/>
        <v>0</v>
      </c>
      <c r="N151" s="1010">
        <f t="shared" si="13"/>
        <v>0</v>
      </c>
      <c r="O151" s="975">
        <f t="shared" si="14"/>
        <v>0</v>
      </c>
      <c r="P151" s="560"/>
    </row>
    <row r="152" spans="1:16" s="470" customFormat="1" ht="19.5">
      <c r="A152" s="765"/>
      <c r="B152" s="764"/>
      <c r="C152" s="764"/>
      <c r="D152" s="764"/>
      <c r="E152" s="764"/>
      <c r="F152" s="764"/>
      <c r="G152" s="764"/>
      <c r="H152" s="764"/>
      <c r="I152" s="799"/>
      <c r="J152" s="1010"/>
      <c r="K152" s="799"/>
      <c r="L152" s="1011"/>
      <c r="M152" s="1010">
        <f t="shared" si="12"/>
        <v>0</v>
      </c>
      <c r="N152" s="1010">
        <f t="shared" si="13"/>
        <v>0</v>
      </c>
      <c r="O152" s="975">
        <f t="shared" si="14"/>
        <v>0</v>
      </c>
      <c r="P152" s="560"/>
    </row>
    <row r="153" spans="1:16" s="470" customFormat="1" ht="19.5">
      <c r="A153" s="765"/>
      <c r="B153" s="764"/>
      <c r="C153" s="764"/>
      <c r="D153" s="764"/>
      <c r="E153" s="764"/>
      <c r="F153" s="764"/>
      <c r="G153" s="764"/>
      <c r="H153" s="764"/>
      <c r="I153" s="799"/>
      <c r="J153" s="1010"/>
      <c r="K153" s="799"/>
      <c r="L153" s="1011"/>
      <c r="M153" s="1010">
        <f t="shared" si="12"/>
        <v>0</v>
      </c>
      <c r="N153" s="1010">
        <f t="shared" si="13"/>
        <v>0</v>
      </c>
      <c r="O153" s="975">
        <f t="shared" si="14"/>
        <v>0</v>
      </c>
      <c r="P153" s="560"/>
    </row>
    <row r="154" spans="1:16" s="470" customFormat="1" ht="19.5">
      <c r="A154" s="765"/>
      <c r="B154" s="764"/>
      <c r="C154" s="764"/>
      <c r="D154" s="764"/>
      <c r="E154" s="764"/>
      <c r="F154" s="764"/>
      <c r="G154" s="764"/>
      <c r="H154" s="764"/>
      <c r="I154" s="799"/>
      <c r="J154" s="1010"/>
      <c r="K154" s="799"/>
      <c r="L154" s="1011"/>
      <c r="M154" s="1010">
        <f t="shared" si="12"/>
        <v>0</v>
      </c>
      <c r="N154" s="1010">
        <f t="shared" si="13"/>
        <v>0</v>
      </c>
      <c r="O154" s="975">
        <f t="shared" si="14"/>
        <v>0</v>
      </c>
      <c r="P154" s="560"/>
    </row>
    <row r="155" spans="1:16" s="470" customFormat="1" ht="19.5">
      <c r="A155" s="765"/>
      <c r="B155" s="764"/>
      <c r="C155" s="764"/>
      <c r="D155" s="764"/>
      <c r="E155" s="764"/>
      <c r="F155" s="764"/>
      <c r="G155" s="764"/>
      <c r="H155" s="764"/>
      <c r="I155" s="799"/>
      <c r="J155" s="1010"/>
      <c r="K155" s="799"/>
      <c r="L155" s="1011"/>
      <c r="M155" s="1010">
        <f t="shared" si="12"/>
        <v>0</v>
      </c>
      <c r="N155" s="1010">
        <f t="shared" si="13"/>
        <v>0</v>
      </c>
      <c r="O155" s="975">
        <f t="shared" si="14"/>
        <v>0</v>
      </c>
      <c r="P155" s="560"/>
    </row>
    <row r="156" spans="1:16" s="470" customFormat="1" ht="19.5">
      <c r="A156" s="765"/>
      <c r="B156" s="764"/>
      <c r="C156" s="764"/>
      <c r="D156" s="764"/>
      <c r="E156" s="764"/>
      <c r="F156" s="764"/>
      <c r="G156" s="764"/>
      <c r="H156" s="764"/>
      <c r="I156" s="799"/>
      <c r="J156" s="1010"/>
      <c r="K156" s="799"/>
      <c r="L156" s="1011"/>
      <c r="M156" s="1010">
        <f t="shared" si="12"/>
        <v>0</v>
      </c>
      <c r="N156" s="1010">
        <f t="shared" si="13"/>
        <v>0</v>
      </c>
      <c r="O156" s="975">
        <f t="shared" si="14"/>
        <v>0</v>
      </c>
      <c r="P156" s="560"/>
    </row>
    <row r="157" spans="1:16" s="470" customFormat="1" ht="19.5">
      <c r="A157" s="765"/>
      <c r="B157" s="764"/>
      <c r="C157" s="764"/>
      <c r="D157" s="764"/>
      <c r="E157" s="764"/>
      <c r="F157" s="764"/>
      <c r="G157" s="764"/>
      <c r="H157" s="764"/>
      <c r="I157" s="799"/>
      <c r="J157" s="1010"/>
      <c r="K157" s="799"/>
      <c r="L157" s="1011"/>
      <c r="M157" s="1010">
        <f t="shared" si="12"/>
        <v>0</v>
      </c>
      <c r="N157" s="1010">
        <f t="shared" si="13"/>
        <v>0</v>
      </c>
      <c r="O157" s="975">
        <f t="shared" si="14"/>
        <v>0</v>
      </c>
      <c r="P157" s="560"/>
    </row>
    <row r="158" spans="1:16" s="470" customFormat="1" ht="19.5">
      <c r="A158" s="765"/>
      <c r="B158" s="764"/>
      <c r="C158" s="764"/>
      <c r="D158" s="764"/>
      <c r="E158" s="764"/>
      <c r="F158" s="764"/>
      <c r="G158" s="764"/>
      <c r="H158" s="764"/>
      <c r="I158" s="799"/>
      <c r="J158" s="1010"/>
      <c r="K158" s="799"/>
      <c r="L158" s="1011"/>
      <c r="M158" s="1010">
        <f t="shared" si="12"/>
        <v>0</v>
      </c>
      <c r="N158" s="1010">
        <f t="shared" si="13"/>
        <v>0</v>
      </c>
      <c r="O158" s="975">
        <f t="shared" si="14"/>
        <v>0</v>
      </c>
      <c r="P158" s="560"/>
    </row>
    <row r="159" spans="1:16" s="470" customFormat="1" ht="19.5">
      <c r="A159" s="765"/>
      <c r="B159" s="764"/>
      <c r="C159" s="764"/>
      <c r="D159" s="764"/>
      <c r="E159" s="764"/>
      <c r="F159" s="764"/>
      <c r="G159" s="764"/>
      <c r="H159" s="764"/>
      <c r="I159" s="799"/>
      <c r="J159" s="1010"/>
      <c r="K159" s="799"/>
      <c r="L159" s="1011"/>
      <c r="M159" s="1010">
        <f t="shared" si="12"/>
        <v>0</v>
      </c>
      <c r="N159" s="1010">
        <f t="shared" si="13"/>
        <v>0</v>
      </c>
      <c r="O159" s="975">
        <f t="shared" si="14"/>
        <v>0</v>
      </c>
      <c r="P159" s="560"/>
    </row>
    <row r="160" spans="1:16" s="470" customFormat="1" ht="19.5">
      <c r="A160" s="765"/>
      <c r="B160" s="764"/>
      <c r="C160" s="764"/>
      <c r="D160" s="764"/>
      <c r="E160" s="764"/>
      <c r="F160" s="764"/>
      <c r="G160" s="764"/>
      <c r="H160" s="764"/>
      <c r="I160" s="799"/>
      <c r="J160" s="1010"/>
      <c r="K160" s="799"/>
      <c r="L160" s="1011"/>
      <c r="M160" s="1010">
        <f t="shared" si="12"/>
        <v>0</v>
      </c>
      <c r="N160" s="1010">
        <f t="shared" si="13"/>
        <v>0</v>
      </c>
      <c r="O160" s="975">
        <f t="shared" si="14"/>
        <v>0</v>
      </c>
      <c r="P160" s="560"/>
    </row>
    <row r="161" spans="1:16" s="470" customFormat="1" ht="19.5">
      <c r="A161" s="765"/>
      <c r="B161" s="764"/>
      <c r="C161" s="764"/>
      <c r="D161" s="764"/>
      <c r="E161" s="764"/>
      <c r="F161" s="764"/>
      <c r="G161" s="764"/>
      <c r="H161" s="764"/>
      <c r="I161" s="799"/>
      <c r="J161" s="1010"/>
      <c r="K161" s="799"/>
      <c r="L161" s="1011"/>
      <c r="M161" s="1010">
        <f t="shared" si="12"/>
        <v>0</v>
      </c>
      <c r="N161" s="1010">
        <f t="shared" si="13"/>
        <v>0</v>
      </c>
      <c r="O161" s="975">
        <f t="shared" si="14"/>
        <v>0</v>
      </c>
      <c r="P161" s="560"/>
    </row>
    <row r="162" spans="1:16" s="470" customFormat="1" ht="19.5">
      <c r="A162" s="765"/>
      <c r="B162" s="764"/>
      <c r="C162" s="764"/>
      <c r="D162" s="764"/>
      <c r="E162" s="764"/>
      <c r="F162" s="764"/>
      <c r="G162" s="764"/>
      <c r="H162" s="764"/>
      <c r="I162" s="799"/>
      <c r="J162" s="1010"/>
      <c r="K162" s="799"/>
      <c r="L162" s="1011"/>
      <c r="M162" s="1010">
        <f t="shared" si="12"/>
        <v>0</v>
      </c>
      <c r="N162" s="1010">
        <f t="shared" si="13"/>
        <v>0</v>
      </c>
      <c r="O162" s="975">
        <f t="shared" si="14"/>
        <v>0</v>
      </c>
      <c r="P162" s="560"/>
    </row>
    <row r="163" spans="1:16" s="470" customFormat="1" ht="19.5">
      <c r="A163" s="765"/>
      <c r="B163" s="764"/>
      <c r="C163" s="764"/>
      <c r="D163" s="764"/>
      <c r="E163" s="764"/>
      <c r="F163" s="764"/>
      <c r="G163" s="764"/>
      <c r="H163" s="764"/>
      <c r="I163" s="799"/>
      <c r="J163" s="1010"/>
      <c r="K163" s="799"/>
      <c r="L163" s="1011"/>
      <c r="M163" s="1010">
        <f t="shared" si="12"/>
        <v>0</v>
      </c>
      <c r="N163" s="1010">
        <f t="shared" si="13"/>
        <v>0</v>
      </c>
      <c r="O163" s="975">
        <f t="shared" si="14"/>
        <v>0</v>
      </c>
      <c r="P163" s="560"/>
    </row>
    <row r="164" spans="1:16" s="470" customFormat="1" ht="19.5">
      <c r="A164" s="765"/>
      <c r="B164" s="764"/>
      <c r="C164" s="764"/>
      <c r="D164" s="764"/>
      <c r="E164" s="764"/>
      <c r="F164" s="764"/>
      <c r="G164" s="764"/>
      <c r="H164" s="764"/>
      <c r="I164" s="799"/>
      <c r="J164" s="1010"/>
      <c r="K164" s="799"/>
      <c r="L164" s="1011"/>
      <c r="M164" s="1010">
        <f t="shared" si="12"/>
        <v>0</v>
      </c>
      <c r="N164" s="1010">
        <f t="shared" si="13"/>
        <v>0</v>
      </c>
      <c r="O164" s="975">
        <f t="shared" si="14"/>
        <v>0</v>
      </c>
      <c r="P164" s="560"/>
    </row>
    <row r="165" spans="1:16" s="470" customFormat="1" ht="19.5">
      <c r="A165" s="765"/>
      <c r="B165" s="764"/>
      <c r="C165" s="764"/>
      <c r="D165" s="764"/>
      <c r="E165" s="764"/>
      <c r="F165" s="764"/>
      <c r="G165" s="764"/>
      <c r="H165" s="764"/>
      <c r="I165" s="799"/>
      <c r="J165" s="1010"/>
      <c r="K165" s="799"/>
      <c r="L165" s="1011"/>
      <c r="M165" s="1010">
        <f t="shared" si="12"/>
        <v>0</v>
      </c>
      <c r="N165" s="1010">
        <f t="shared" si="13"/>
        <v>0</v>
      </c>
      <c r="O165" s="975">
        <f t="shared" si="14"/>
        <v>0</v>
      </c>
      <c r="P165" s="560"/>
    </row>
    <row r="166" spans="1:16" s="470" customFormat="1" ht="19.5">
      <c r="A166" s="765"/>
      <c r="B166" s="764"/>
      <c r="C166" s="764"/>
      <c r="D166" s="764"/>
      <c r="E166" s="764"/>
      <c r="F166" s="764"/>
      <c r="G166" s="764"/>
      <c r="H166" s="764"/>
      <c r="I166" s="799"/>
      <c r="J166" s="1010"/>
      <c r="K166" s="799"/>
      <c r="L166" s="1011"/>
      <c r="M166" s="1010">
        <f t="shared" si="12"/>
        <v>0</v>
      </c>
      <c r="N166" s="1010">
        <f t="shared" si="13"/>
        <v>0</v>
      </c>
      <c r="O166" s="975">
        <f t="shared" si="14"/>
        <v>0</v>
      </c>
      <c r="P166" s="560"/>
    </row>
    <row r="167" spans="1:16" s="470" customFormat="1" ht="19.5">
      <c r="A167" s="765"/>
      <c r="B167" s="764"/>
      <c r="C167" s="764"/>
      <c r="D167" s="764"/>
      <c r="E167" s="764"/>
      <c r="F167" s="764"/>
      <c r="G167" s="764"/>
      <c r="H167" s="764"/>
      <c r="I167" s="799"/>
      <c r="J167" s="1010"/>
      <c r="K167" s="799"/>
      <c r="L167" s="1011"/>
      <c r="M167" s="1010">
        <f t="shared" si="12"/>
        <v>0</v>
      </c>
      <c r="N167" s="1010">
        <f t="shared" si="13"/>
        <v>0</v>
      </c>
      <c r="O167" s="975">
        <f t="shared" si="14"/>
        <v>0</v>
      </c>
      <c r="P167" s="560"/>
    </row>
    <row r="168" spans="1:16" s="470" customFormat="1" ht="19.5">
      <c r="A168" s="765"/>
      <c r="B168" s="764"/>
      <c r="C168" s="764"/>
      <c r="D168" s="764"/>
      <c r="E168" s="764"/>
      <c r="F168" s="764"/>
      <c r="G168" s="764"/>
      <c r="H168" s="764"/>
      <c r="I168" s="799"/>
      <c r="J168" s="1010"/>
      <c r="K168" s="799"/>
      <c r="L168" s="1011"/>
      <c r="M168" s="1010">
        <f t="shared" si="12"/>
        <v>0</v>
      </c>
      <c r="N168" s="1010">
        <f t="shared" si="13"/>
        <v>0</v>
      </c>
      <c r="O168" s="975">
        <f t="shared" si="14"/>
        <v>0</v>
      </c>
      <c r="P168" s="560"/>
    </row>
    <row r="169" spans="1:16" s="470" customFormat="1" ht="19.5">
      <c r="A169" s="765"/>
      <c r="B169" s="764"/>
      <c r="C169" s="764"/>
      <c r="D169" s="764"/>
      <c r="E169" s="764"/>
      <c r="F169" s="764"/>
      <c r="G169" s="764"/>
      <c r="H169" s="764"/>
      <c r="I169" s="799"/>
      <c r="J169" s="1010"/>
      <c r="K169" s="799"/>
      <c r="L169" s="1011"/>
      <c r="M169" s="1010">
        <f t="shared" si="12"/>
        <v>0</v>
      </c>
      <c r="N169" s="1010">
        <f t="shared" si="13"/>
        <v>0</v>
      </c>
      <c r="O169" s="975">
        <f t="shared" si="14"/>
        <v>0</v>
      </c>
      <c r="P169" s="560"/>
    </row>
    <row r="170" spans="1:16" s="470" customFormat="1" ht="19.5">
      <c r="A170" s="765"/>
      <c r="B170" s="764"/>
      <c r="C170" s="764"/>
      <c r="D170" s="764"/>
      <c r="E170" s="764"/>
      <c r="F170" s="764"/>
      <c r="G170" s="764"/>
      <c r="H170" s="764"/>
      <c r="I170" s="799"/>
      <c r="J170" s="1010"/>
      <c r="K170" s="799"/>
      <c r="L170" s="1011"/>
      <c r="M170" s="1010">
        <f t="shared" si="12"/>
        <v>0</v>
      </c>
      <c r="N170" s="1010">
        <f t="shared" si="13"/>
        <v>0</v>
      </c>
      <c r="O170" s="975">
        <f t="shared" si="14"/>
        <v>0</v>
      </c>
      <c r="P170" s="560"/>
    </row>
    <row r="171" spans="1:16" s="470" customFormat="1" ht="19.5">
      <c r="A171" s="765"/>
      <c r="B171" s="764"/>
      <c r="C171" s="764"/>
      <c r="D171" s="764"/>
      <c r="E171" s="764"/>
      <c r="F171" s="764"/>
      <c r="G171" s="764"/>
      <c r="H171" s="764"/>
      <c r="I171" s="799"/>
      <c r="J171" s="1010"/>
      <c r="K171" s="799"/>
      <c r="L171" s="1011"/>
      <c r="M171" s="1010">
        <f t="shared" si="12"/>
        <v>0</v>
      </c>
      <c r="N171" s="1010">
        <f t="shared" si="13"/>
        <v>0</v>
      </c>
      <c r="O171" s="975">
        <f t="shared" si="14"/>
        <v>0</v>
      </c>
      <c r="P171" s="560"/>
    </row>
    <row r="172" spans="1:16" s="470" customFormat="1" ht="19.5">
      <c r="A172" s="765"/>
      <c r="B172" s="764"/>
      <c r="C172" s="764"/>
      <c r="D172" s="764"/>
      <c r="E172" s="764"/>
      <c r="F172" s="764"/>
      <c r="G172" s="764"/>
      <c r="H172" s="764"/>
      <c r="I172" s="799"/>
      <c r="J172" s="1010"/>
      <c r="K172" s="799"/>
      <c r="L172" s="1011"/>
      <c r="M172" s="1010">
        <f t="shared" si="12"/>
        <v>0</v>
      </c>
      <c r="N172" s="1010">
        <f t="shared" si="13"/>
        <v>0</v>
      </c>
      <c r="O172" s="975">
        <f t="shared" si="14"/>
        <v>0</v>
      </c>
      <c r="P172" s="560"/>
    </row>
    <row r="173" spans="1:16" s="470" customFormat="1" ht="19.5">
      <c r="A173" s="765"/>
      <c r="B173" s="764"/>
      <c r="C173" s="764"/>
      <c r="D173" s="764"/>
      <c r="E173" s="764"/>
      <c r="F173" s="764"/>
      <c r="G173" s="764"/>
      <c r="H173" s="764"/>
      <c r="I173" s="799"/>
      <c r="J173" s="1010"/>
      <c r="K173" s="799"/>
      <c r="L173" s="1011"/>
      <c r="M173" s="1010">
        <f t="shared" ref="M173:M201" si="15">K173+J173</f>
        <v>0</v>
      </c>
      <c r="N173" s="1010">
        <f t="shared" ref="N173:N201" si="16">I173-M173</f>
        <v>0</v>
      </c>
      <c r="O173" s="975">
        <f t="shared" ref="O173:O201" si="17">IFERROR(M173/I173, 0)</f>
        <v>0</v>
      </c>
      <c r="P173" s="560"/>
    </row>
    <row r="174" spans="1:16" s="470" customFormat="1" ht="19.5">
      <c r="A174" s="765"/>
      <c r="B174" s="764"/>
      <c r="C174" s="764"/>
      <c r="D174" s="764"/>
      <c r="E174" s="764"/>
      <c r="F174" s="764"/>
      <c r="G174" s="764"/>
      <c r="H174" s="764"/>
      <c r="I174" s="799"/>
      <c r="J174" s="1010"/>
      <c r="K174" s="799"/>
      <c r="L174" s="1011"/>
      <c r="M174" s="1010">
        <f>K174+J174</f>
        <v>0</v>
      </c>
      <c r="N174" s="1010">
        <f>I174-M174</f>
        <v>0</v>
      </c>
      <c r="O174" s="975">
        <f t="shared" si="17"/>
        <v>0</v>
      </c>
      <c r="P174" s="560"/>
    </row>
    <row r="175" spans="1:16" s="470" customFormat="1" ht="19.5">
      <c r="A175" s="765"/>
      <c r="B175" s="764"/>
      <c r="C175" s="764"/>
      <c r="D175" s="764"/>
      <c r="E175" s="764"/>
      <c r="F175" s="764"/>
      <c r="G175" s="764"/>
      <c r="H175" s="764"/>
      <c r="I175" s="799"/>
      <c r="J175" s="1010"/>
      <c r="K175" s="799"/>
      <c r="L175" s="1011"/>
      <c r="M175" s="1010">
        <f>K175+J175</f>
        <v>0</v>
      </c>
      <c r="N175" s="1010">
        <f>I175-M175</f>
        <v>0</v>
      </c>
      <c r="O175" s="975">
        <f t="shared" si="17"/>
        <v>0</v>
      </c>
      <c r="P175" s="560"/>
    </row>
    <row r="176" spans="1:16" s="470" customFormat="1" ht="19.5">
      <c r="A176" s="765"/>
      <c r="B176" s="764"/>
      <c r="C176" s="764"/>
      <c r="D176" s="764"/>
      <c r="E176" s="764"/>
      <c r="F176" s="764"/>
      <c r="G176" s="764"/>
      <c r="H176" s="764"/>
      <c r="I176" s="799"/>
      <c r="J176" s="1010"/>
      <c r="K176" s="799"/>
      <c r="L176" s="1011"/>
      <c r="M176" s="1010">
        <f t="shared" si="15"/>
        <v>0</v>
      </c>
      <c r="N176" s="1010">
        <f t="shared" si="16"/>
        <v>0</v>
      </c>
      <c r="O176" s="975">
        <f t="shared" si="17"/>
        <v>0</v>
      </c>
      <c r="P176" s="560"/>
    </row>
    <row r="177" spans="1:16" s="470" customFormat="1" ht="19.5">
      <c r="A177" s="765"/>
      <c r="B177" s="764"/>
      <c r="C177" s="764"/>
      <c r="D177" s="764"/>
      <c r="E177" s="764"/>
      <c r="F177" s="764"/>
      <c r="G177" s="764"/>
      <c r="H177" s="764"/>
      <c r="I177" s="799"/>
      <c r="J177" s="1010"/>
      <c r="K177" s="799"/>
      <c r="L177" s="1011"/>
      <c r="M177" s="1010">
        <f t="shared" si="15"/>
        <v>0</v>
      </c>
      <c r="N177" s="1010">
        <f t="shared" si="16"/>
        <v>0</v>
      </c>
      <c r="O177" s="975">
        <f t="shared" si="17"/>
        <v>0</v>
      </c>
      <c r="P177" s="560"/>
    </row>
    <row r="178" spans="1:16" s="470" customFormat="1" ht="19.5">
      <c r="A178" s="765"/>
      <c r="B178" s="764"/>
      <c r="C178" s="764"/>
      <c r="D178" s="764"/>
      <c r="E178" s="764"/>
      <c r="F178" s="764"/>
      <c r="G178" s="764"/>
      <c r="H178" s="764"/>
      <c r="I178" s="799"/>
      <c r="J178" s="1010"/>
      <c r="K178" s="799"/>
      <c r="L178" s="1011"/>
      <c r="M178" s="1010">
        <f t="shared" si="15"/>
        <v>0</v>
      </c>
      <c r="N178" s="1010">
        <f t="shared" si="16"/>
        <v>0</v>
      </c>
      <c r="O178" s="975">
        <f t="shared" si="17"/>
        <v>0</v>
      </c>
      <c r="P178" s="560"/>
    </row>
    <row r="179" spans="1:16" s="470" customFormat="1" ht="19.5">
      <c r="A179" s="765"/>
      <c r="B179" s="764"/>
      <c r="C179" s="764"/>
      <c r="D179" s="764"/>
      <c r="E179" s="764"/>
      <c r="F179" s="764"/>
      <c r="G179" s="764"/>
      <c r="H179" s="764"/>
      <c r="I179" s="799"/>
      <c r="J179" s="1010"/>
      <c r="K179" s="799"/>
      <c r="L179" s="1011"/>
      <c r="M179" s="1010">
        <f t="shared" si="15"/>
        <v>0</v>
      </c>
      <c r="N179" s="1010">
        <f t="shared" si="16"/>
        <v>0</v>
      </c>
      <c r="O179" s="975">
        <f t="shared" si="17"/>
        <v>0</v>
      </c>
      <c r="P179" s="560"/>
    </row>
    <row r="180" spans="1:16" s="470" customFormat="1" ht="19.5">
      <c r="A180" s="765"/>
      <c r="B180" s="764"/>
      <c r="C180" s="764"/>
      <c r="D180" s="764"/>
      <c r="E180" s="764"/>
      <c r="F180" s="764"/>
      <c r="G180" s="764"/>
      <c r="H180" s="764"/>
      <c r="I180" s="799"/>
      <c r="J180" s="1010"/>
      <c r="K180" s="799"/>
      <c r="L180" s="1011"/>
      <c r="M180" s="1010">
        <f t="shared" si="15"/>
        <v>0</v>
      </c>
      <c r="N180" s="1010">
        <f t="shared" si="16"/>
        <v>0</v>
      </c>
      <c r="O180" s="975">
        <f t="shared" si="17"/>
        <v>0</v>
      </c>
      <c r="P180" s="560"/>
    </row>
    <row r="181" spans="1:16" s="470" customFormat="1" ht="19.5">
      <c r="A181" s="765"/>
      <c r="B181" s="764"/>
      <c r="C181" s="764"/>
      <c r="D181" s="764"/>
      <c r="E181" s="764"/>
      <c r="F181" s="764"/>
      <c r="G181" s="764"/>
      <c r="H181" s="764"/>
      <c r="I181" s="799"/>
      <c r="J181" s="1010"/>
      <c r="K181" s="799"/>
      <c r="L181" s="1011"/>
      <c r="M181" s="1010">
        <f t="shared" si="15"/>
        <v>0</v>
      </c>
      <c r="N181" s="1010">
        <f t="shared" si="16"/>
        <v>0</v>
      </c>
      <c r="O181" s="975">
        <f t="shared" si="17"/>
        <v>0</v>
      </c>
      <c r="P181" s="560"/>
    </row>
    <row r="182" spans="1:16" s="470" customFormat="1" ht="19.5">
      <c r="A182" s="765"/>
      <c r="B182" s="764"/>
      <c r="C182" s="764"/>
      <c r="D182" s="764"/>
      <c r="E182" s="764"/>
      <c r="F182" s="764"/>
      <c r="G182" s="764"/>
      <c r="H182" s="764"/>
      <c r="I182" s="799"/>
      <c r="J182" s="1010"/>
      <c r="K182" s="799"/>
      <c r="L182" s="1011"/>
      <c r="M182" s="1010">
        <f t="shared" si="15"/>
        <v>0</v>
      </c>
      <c r="N182" s="1010">
        <f t="shared" si="16"/>
        <v>0</v>
      </c>
      <c r="O182" s="975">
        <f t="shared" si="17"/>
        <v>0</v>
      </c>
      <c r="P182" s="560"/>
    </row>
    <row r="183" spans="1:16" s="470" customFormat="1" ht="19.5">
      <c r="A183" s="765"/>
      <c r="B183" s="764"/>
      <c r="C183" s="764"/>
      <c r="D183" s="764"/>
      <c r="E183" s="764"/>
      <c r="F183" s="764"/>
      <c r="G183" s="764"/>
      <c r="H183" s="764"/>
      <c r="I183" s="799"/>
      <c r="J183" s="1010"/>
      <c r="K183" s="799"/>
      <c r="L183" s="1011"/>
      <c r="M183" s="1010">
        <f t="shared" si="15"/>
        <v>0</v>
      </c>
      <c r="N183" s="1010">
        <f t="shared" si="16"/>
        <v>0</v>
      </c>
      <c r="O183" s="975">
        <f t="shared" si="17"/>
        <v>0</v>
      </c>
      <c r="P183" s="560"/>
    </row>
    <row r="184" spans="1:16" s="470" customFormat="1" ht="19.5">
      <c r="A184" s="765"/>
      <c r="B184" s="764"/>
      <c r="C184" s="764"/>
      <c r="D184" s="764"/>
      <c r="E184" s="764"/>
      <c r="F184" s="764"/>
      <c r="G184" s="764"/>
      <c r="H184" s="764"/>
      <c r="I184" s="799"/>
      <c r="J184" s="1010"/>
      <c r="K184" s="799"/>
      <c r="L184" s="1011"/>
      <c r="M184" s="1010">
        <f t="shared" si="15"/>
        <v>0</v>
      </c>
      <c r="N184" s="1010">
        <f t="shared" si="16"/>
        <v>0</v>
      </c>
      <c r="O184" s="975">
        <f t="shared" si="17"/>
        <v>0</v>
      </c>
      <c r="P184" s="560"/>
    </row>
    <row r="185" spans="1:16" s="470" customFormat="1" ht="19.5">
      <c r="A185" s="765"/>
      <c r="B185" s="764"/>
      <c r="C185" s="764"/>
      <c r="D185" s="764"/>
      <c r="E185" s="764"/>
      <c r="F185" s="764"/>
      <c r="G185" s="764"/>
      <c r="H185" s="764"/>
      <c r="I185" s="799"/>
      <c r="J185" s="1010"/>
      <c r="K185" s="799"/>
      <c r="L185" s="1011"/>
      <c r="M185" s="1010">
        <f t="shared" si="15"/>
        <v>0</v>
      </c>
      <c r="N185" s="1010">
        <f t="shared" si="16"/>
        <v>0</v>
      </c>
      <c r="O185" s="975">
        <f t="shared" si="17"/>
        <v>0</v>
      </c>
      <c r="P185" s="560"/>
    </row>
    <row r="186" spans="1:16" s="470" customFormat="1" ht="19.5">
      <c r="A186" s="765"/>
      <c r="B186" s="764"/>
      <c r="C186" s="764"/>
      <c r="D186" s="764"/>
      <c r="E186" s="764"/>
      <c r="F186" s="764"/>
      <c r="G186" s="764"/>
      <c r="H186" s="764"/>
      <c r="I186" s="799"/>
      <c r="J186" s="1010"/>
      <c r="K186" s="799"/>
      <c r="L186" s="1011"/>
      <c r="M186" s="1010">
        <f t="shared" si="15"/>
        <v>0</v>
      </c>
      <c r="N186" s="1010">
        <f t="shared" si="16"/>
        <v>0</v>
      </c>
      <c r="O186" s="975">
        <f t="shared" si="17"/>
        <v>0</v>
      </c>
      <c r="P186" s="560"/>
    </row>
    <row r="187" spans="1:16" s="470" customFormat="1" ht="19.5">
      <c r="A187" s="765"/>
      <c r="B187" s="764"/>
      <c r="C187" s="764"/>
      <c r="D187" s="764"/>
      <c r="E187" s="764"/>
      <c r="F187" s="764"/>
      <c r="G187" s="764"/>
      <c r="H187" s="764"/>
      <c r="I187" s="799"/>
      <c r="J187" s="1010"/>
      <c r="K187" s="799"/>
      <c r="L187" s="1011"/>
      <c r="M187" s="1010">
        <f t="shared" si="15"/>
        <v>0</v>
      </c>
      <c r="N187" s="1010">
        <f t="shared" si="16"/>
        <v>0</v>
      </c>
      <c r="O187" s="975">
        <f t="shared" si="17"/>
        <v>0</v>
      </c>
      <c r="P187" s="560"/>
    </row>
    <row r="188" spans="1:16" s="470" customFormat="1" ht="19.5">
      <c r="A188" s="765"/>
      <c r="B188" s="764"/>
      <c r="C188" s="764"/>
      <c r="D188" s="764"/>
      <c r="E188" s="764"/>
      <c r="F188" s="764"/>
      <c r="G188" s="764"/>
      <c r="H188" s="764"/>
      <c r="I188" s="799"/>
      <c r="J188" s="1010"/>
      <c r="K188" s="799"/>
      <c r="L188" s="1011"/>
      <c r="M188" s="1010">
        <f t="shared" si="15"/>
        <v>0</v>
      </c>
      <c r="N188" s="1010">
        <f t="shared" si="16"/>
        <v>0</v>
      </c>
      <c r="O188" s="975">
        <f t="shared" si="17"/>
        <v>0</v>
      </c>
      <c r="P188" s="560"/>
    </row>
    <row r="189" spans="1:16" s="470" customFormat="1" ht="19.5">
      <c r="A189" s="765"/>
      <c r="B189" s="764"/>
      <c r="C189" s="764"/>
      <c r="D189" s="764"/>
      <c r="E189" s="764"/>
      <c r="F189" s="764"/>
      <c r="G189" s="764"/>
      <c r="H189" s="764"/>
      <c r="I189" s="799"/>
      <c r="J189" s="1010"/>
      <c r="K189" s="799"/>
      <c r="L189" s="1011"/>
      <c r="M189" s="1010">
        <f t="shared" si="15"/>
        <v>0</v>
      </c>
      <c r="N189" s="1010">
        <f t="shared" si="16"/>
        <v>0</v>
      </c>
      <c r="O189" s="975">
        <f t="shared" si="17"/>
        <v>0</v>
      </c>
      <c r="P189" s="560"/>
    </row>
    <row r="190" spans="1:16" s="470" customFormat="1" ht="19.5">
      <c r="A190" s="765"/>
      <c r="B190" s="764"/>
      <c r="C190" s="764"/>
      <c r="D190" s="764"/>
      <c r="E190" s="764"/>
      <c r="F190" s="764"/>
      <c r="G190" s="764"/>
      <c r="H190" s="764"/>
      <c r="I190" s="799"/>
      <c r="J190" s="1010"/>
      <c r="K190" s="799"/>
      <c r="L190" s="1011"/>
      <c r="M190" s="1010">
        <f t="shared" si="15"/>
        <v>0</v>
      </c>
      <c r="N190" s="1010">
        <f t="shared" si="16"/>
        <v>0</v>
      </c>
      <c r="O190" s="975">
        <f t="shared" si="17"/>
        <v>0</v>
      </c>
      <c r="P190" s="560"/>
    </row>
    <row r="191" spans="1:16" s="470" customFormat="1" ht="19.5">
      <c r="A191" s="765"/>
      <c r="B191" s="764"/>
      <c r="C191" s="764"/>
      <c r="D191" s="764"/>
      <c r="E191" s="764"/>
      <c r="F191" s="764"/>
      <c r="G191" s="764"/>
      <c r="H191" s="764"/>
      <c r="I191" s="799"/>
      <c r="J191" s="1010"/>
      <c r="K191" s="799"/>
      <c r="L191" s="1011"/>
      <c r="M191" s="1010">
        <f t="shared" si="15"/>
        <v>0</v>
      </c>
      <c r="N191" s="1010">
        <f t="shared" si="16"/>
        <v>0</v>
      </c>
      <c r="O191" s="975">
        <f t="shared" si="17"/>
        <v>0</v>
      </c>
      <c r="P191" s="560"/>
    </row>
    <row r="192" spans="1:16" s="470" customFormat="1" ht="19.5">
      <c r="A192" s="765"/>
      <c r="B192" s="764"/>
      <c r="C192" s="764"/>
      <c r="D192" s="764"/>
      <c r="E192" s="764"/>
      <c r="F192" s="764"/>
      <c r="G192" s="764"/>
      <c r="H192" s="764"/>
      <c r="I192" s="799"/>
      <c r="J192" s="1010"/>
      <c r="K192" s="799"/>
      <c r="L192" s="1011"/>
      <c r="M192" s="1010">
        <f t="shared" si="15"/>
        <v>0</v>
      </c>
      <c r="N192" s="1010">
        <f t="shared" si="16"/>
        <v>0</v>
      </c>
      <c r="O192" s="975">
        <f t="shared" si="17"/>
        <v>0</v>
      </c>
      <c r="P192" s="560"/>
    </row>
    <row r="193" spans="1:16" s="470" customFormat="1" ht="19.5">
      <c r="A193" s="765"/>
      <c r="B193" s="764"/>
      <c r="C193" s="764"/>
      <c r="D193" s="764"/>
      <c r="E193" s="764"/>
      <c r="F193" s="764"/>
      <c r="G193" s="764"/>
      <c r="H193" s="764"/>
      <c r="I193" s="799"/>
      <c r="J193" s="1010"/>
      <c r="K193" s="799"/>
      <c r="L193" s="1011"/>
      <c r="M193" s="1010">
        <f t="shared" si="15"/>
        <v>0</v>
      </c>
      <c r="N193" s="1010">
        <f t="shared" si="16"/>
        <v>0</v>
      </c>
      <c r="O193" s="975">
        <f t="shared" si="17"/>
        <v>0</v>
      </c>
      <c r="P193" s="560"/>
    </row>
    <row r="194" spans="1:16" s="470" customFormat="1" ht="19.5">
      <c r="A194" s="765"/>
      <c r="B194" s="764"/>
      <c r="C194" s="764"/>
      <c r="D194" s="764"/>
      <c r="E194" s="764"/>
      <c r="F194" s="764"/>
      <c r="G194" s="764"/>
      <c r="H194" s="764"/>
      <c r="I194" s="799"/>
      <c r="J194" s="1010"/>
      <c r="K194" s="799"/>
      <c r="L194" s="1011"/>
      <c r="M194" s="1010">
        <f t="shared" si="15"/>
        <v>0</v>
      </c>
      <c r="N194" s="1010">
        <f t="shared" si="16"/>
        <v>0</v>
      </c>
      <c r="O194" s="975">
        <f t="shared" si="17"/>
        <v>0</v>
      </c>
      <c r="P194" s="560"/>
    </row>
    <row r="195" spans="1:16" s="470" customFormat="1" ht="19.5">
      <c r="A195" s="765"/>
      <c r="B195" s="764"/>
      <c r="C195" s="764"/>
      <c r="D195" s="764"/>
      <c r="E195" s="764"/>
      <c r="F195" s="764"/>
      <c r="G195" s="764"/>
      <c r="H195" s="764"/>
      <c r="I195" s="799"/>
      <c r="J195" s="1010"/>
      <c r="K195" s="799"/>
      <c r="L195" s="1011"/>
      <c r="M195" s="1010">
        <f t="shared" si="15"/>
        <v>0</v>
      </c>
      <c r="N195" s="1010">
        <f t="shared" si="16"/>
        <v>0</v>
      </c>
      <c r="O195" s="975">
        <f t="shared" si="17"/>
        <v>0</v>
      </c>
      <c r="P195" s="560"/>
    </row>
    <row r="196" spans="1:16" s="470" customFormat="1" ht="19.5">
      <c r="A196" s="765"/>
      <c r="B196" s="764"/>
      <c r="C196" s="764"/>
      <c r="D196" s="764"/>
      <c r="E196" s="764"/>
      <c r="F196" s="764"/>
      <c r="G196" s="764"/>
      <c r="H196" s="764"/>
      <c r="I196" s="799"/>
      <c r="J196" s="1010"/>
      <c r="K196" s="799"/>
      <c r="L196" s="1011"/>
      <c r="M196" s="1010">
        <f t="shared" si="15"/>
        <v>0</v>
      </c>
      <c r="N196" s="1010">
        <f t="shared" si="16"/>
        <v>0</v>
      </c>
      <c r="O196" s="975">
        <f t="shared" si="17"/>
        <v>0</v>
      </c>
      <c r="P196" s="560"/>
    </row>
    <row r="197" spans="1:16" s="470" customFormat="1" ht="19.5">
      <c r="A197" s="765"/>
      <c r="B197" s="764"/>
      <c r="C197" s="764"/>
      <c r="D197" s="764"/>
      <c r="E197" s="764"/>
      <c r="F197" s="764"/>
      <c r="G197" s="764"/>
      <c r="H197" s="764"/>
      <c r="I197" s="799"/>
      <c r="J197" s="1010"/>
      <c r="K197" s="799"/>
      <c r="L197" s="1011"/>
      <c r="M197" s="1010">
        <f t="shared" si="15"/>
        <v>0</v>
      </c>
      <c r="N197" s="1010">
        <f t="shared" si="16"/>
        <v>0</v>
      </c>
      <c r="O197" s="975">
        <f t="shared" si="17"/>
        <v>0</v>
      </c>
      <c r="P197" s="560"/>
    </row>
    <row r="198" spans="1:16" s="470" customFormat="1" ht="19.5">
      <c r="A198" s="765"/>
      <c r="B198" s="764"/>
      <c r="C198" s="764"/>
      <c r="D198" s="764"/>
      <c r="E198" s="764"/>
      <c r="F198" s="764"/>
      <c r="G198" s="764"/>
      <c r="H198" s="764"/>
      <c r="I198" s="799"/>
      <c r="J198" s="1010"/>
      <c r="K198" s="799"/>
      <c r="L198" s="1011"/>
      <c r="M198" s="1010">
        <f t="shared" si="15"/>
        <v>0</v>
      </c>
      <c r="N198" s="1010">
        <f t="shared" si="16"/>
        <v>0</v>
      </c>
      <c r="O198" s="975">
        <f t="shared" si="17"/>
        <v>0</v>
      </c>
      <c r="P198" s="560"/>
    </row>
    <row r="199" spans="1:16" s="470" customFormat="1" ht="19.5">
      <c r="A199" s="765"/>
      <c r="B199" s="764"/>
      <c r="C199" s="764"/>
      <c r="D199" s="764"/>
      <c r="E199" s="764"/>
      <c r="F199" s="764"/>
      <c r="G199" s="764"/>
      <c r="H199" s="764"/>
      <c r="I199" s="799"/>
      <c r="J199" s="1010"/>
      <c r="K199" s="799"/>
      <c r="L199" s="1011"/>
      <c r="M199" s="1010">
        <f t="shared" si="15"/>
        <v>0</v>
      </c>
      <c r="N199" s="1010">
        <f t="shared" si="16"/>
        <v>0</v>
      </c>
      <c r="O199" s="975">
        <f t="shared" si="17"/>
        <v>0</v>
      </c>
      <c r="P199" s="560"/>
    </row>
    <row r="200" spans="1:16" s="470" customFormat="1" ht="19.5">
      <c r="A200" s="765"/>
      <c r="B200" s="764"/>
      <c r="C200" s="764"/>
      <c r="D200" s="764"/>
      <c r="E200" s="764"/>
      <c r="F200" s="764"/>
      <c r="G200" s="764"/>
      <c r="H200" s="764"/>
      <c r="I200" s="799"/>
      <c r="J200" s="1010"/>
      <c r="K200" s="799"/>
      <c r="L200" s="1011"/>
      <c r="M200" s="1010">
        <f t="shared" si="15"/>
        <v>0</v>
      </c>
      <c r="N200" s="1010">
        <f t="shared" si="16"/>
        <v>0</v>
      </c>
      <c r="O200" s="975">
        <f t="shared" si="17"/>
        <v>0</v>
      </c>
      <c r="P200" s="560"/>
    </row>
    <row r="201" spans="1:16" s="470" customFormat="1" ht="19.5">
      <c r="A201" s="765"/>
      <c r="B201" s="764"/>
      <c r="C201" s="764"/>
      <c r="D201" s="764"/>
      <c r="E201" s="764"/>
      <c r="F201" s="764"/>
      <c r="G201" s="764"/>
      <c r="H201" s="764"/>
      <c r="I201" s="799"/>
      <c r="J201" s="1010"/>
      <c r="K201" s="799"/>
      <c r="L201" s="1011"/>
      <c r="M201" s="1010">
        <f t="shared" si="15"/>
        <v>0</v>
      </c>
      <c r="N201" s="1010">
        <f t="shared" si="16"/>
        <v>0</v>
      </c>
      <c r="O201" s="975">
        <f t="shared" si="17"/>
        <v>0</v>
      </c>
      <c r="P201" s="560"/>
    </row>
  </sheetData>
  <sheetProtection password="FF80" sheet="1" objects="1" scenarios="1" formatColumns="0" autoFilter="0"/>
  <dataConsolidate/>
  <customSheetViews>
    <customSheetView guid="{864452AF-FE8B-4AB5-A77B-41D8DD524B81}" scale="70" showPageBreaks="1" showGridLines="0" zeroValues="0" fitToPage="1" printArea="1">
      <pane ySplit="21" topLeftCell="A208" activePane="bottomLeft" state="frozen"/>
      <selection pane="bottomLeft" activeCell="E6" sqref="E6"/>
      <rowBreaks count="20" manualBreakCount="20">
        <brk id="68" max="13" man="1"/>
        <brk id="69" max="13" man="1"/>
        <brk id="73" max="13" man="1"/>
        <brk id="78" max="13" man="1"/>
        <brk id="88" max="13" man="1"/>
        <brk id="98" max="13" man="1"/>
        <brk id="108" max="13" man="1"/>
        <brk id="118" max="13" man="1"/>
        <brk id="123" max="13" man="1"/>
        <brk id="128" max="13" man="1"/>
        <brk id="138" max="13" man="1"/>
        <brk id="148" max="13" man="1"/>
        <brk id="158" max="13" man="1"/>
        <brk id="168" max="13" man="1"/>
        <brk id="173" max="13" man="1"/>
        <brk id="178" max="13" man="1"/>
        <brk id="188" max="13" man="1"/>
        <brk id="198" max="13" man="1"/>
        <brk id="208" max="13" man="1"/>
        <brk id="218" max="13" man="1"/>
      </rowBreaks>
      <pageMargins left="0.25" right="0.25" top="0.25" bottom="0.25" header="0.25" footer="0.25"/>
      <printOptions horizontalCentered="1"/>
      <pageSetup scale="53" fitToHeight="0" orientation="landscape" useFirstPageNumber="1" r:id="rId1"/>
      <headerFooter alignWithMargins="0">
        <oddFooter>&amp;L&amp;"Tahoma,Regular"&amp;12FMFW v1.18 - 2018</oddFooter>
      </headerFooter>
    </customSheetView>
  </customSheetViews>
  <mergeCells count="14">
    <mergeCell ref="A9:K9"/>
    <mergeCell ref="M6:O6"/>
    <mergeCell ref="M7:O7"/>
    <mergeCell ref="M8:O8"/>
    <mergeCell ref="A1:O1"/>
    <mergeCell ref="M4:O4"/>
    <mergeCell ref="M5:O5"/>
    <mergeCell ref="A4:K4"/>
    <mergeCell ref="A3:O3"/>
    <mergeCell ref="A5:K5"/>
    <mergeCell ref="A6:K6"/>
    <mergeCell ref="A7:K7"/>
    <mergeCell ref="A8:K8"/>
    <mergeCell ref="A2:O2"/>
  </mergeCells>
  <conditionalFormatting sqref="M6:O6">
    <cfRule type="expression" dxfId="97" priority="1">
      <formula>AND(ISBLANK(RequestNumber), NOT(ISBLANK(LabelRequest)))</formula>
    </cfRule>
    <cfRule type="expression" dxfId="96" priority="9">
      <formula>NOT(ISBLANK(LabelRequest))</formula>
    </cfRule>
  </conditionalFormatting>
  <conditionalFormatting sqref="L6">
    <cfRule type="notContainsBlanks" dxfId="95" priority="8">
      <formula>LEN(TRIM(L6))&gt;0</formula>
    </cfRule>
  </conditionalFormatting>
  <conditionalFormatting sqref="L5">
    <cfRule type="notContainsBlanks" dxfId="94" priority="7">
      <formula>LEN(TRIM(L5))&gt;0</formula>
    </cfRule>
  </conditionalFormatting>
  <conditionalFormatting sqref="M5:O5">
    <cfRule type="notContainsBlanks" dxfId="93" priority="11">
      <formula>LEN(TRIM(M5))&gt;0</formula>
    </cfRule>
  </conditionalFormatting>
  <conditionalFormatting sqref="K11 K13:K201">
    <cfRule type="cellIs" dxfId="92" priority="3" operator="notBetween">
      <formula>0</formula>
      <formula>0</formula>
    </cfRule>
  </conditionalFormatting>
  <dataValidations count="8">
    <dataValidation type="list" allowBlank="1" showInputMessage="1" showErrorMessage="1" sqref="H13:H201" xr:uid="{00000000-0002-0000-0F00-000000000000}">
      <formula1>SOURCE_MatchType</formula1>
    </dataValidation>
    <dataValidation type="list" allowBlank="1" showInputMessage="1" showErrorMessage="1" sqref="F13:F201" xr:uid="{00000000-0002-0000-0F00-000001000000}">
      <formula1>SourceLists</formula1>
    </dataValidation>
    <dataValidation type="list" allowBlank="1" showInputMessage="1" showErrorMessage="1" sqref="B13:B201" xr:uid="{00000000-0002-0000-0F00-000002000000}">
      <formula1>"Direct,Subaward"</formula1>
    </dataValidation>
    <dataValidation type="list" allowBlank="1" showInputMessage="1" showErrorMessage="1" sqref="G13:G201" xr:uid="{00000000-0002-0000-0F00-000003000000}">
      <formula1>INDIRECT(VLOOKUP(F13,SourceLookups,2,0)&amp;"Lists")</formula1>
    </dataValidation>
    <dataValidation allowBlank="1" showInputMessage="1" showErrorMessage="1" promptTitle="Cal OES ONLY" prompt="For Cal OES use only.  Do not enter." sqref="N9:O9" xr:uid="{00000000-0002-0000-0F00-000004000000}"/>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3:A201" xr:uid="{00000000-0002-0000-0F00-000005000000}">
      <formula1>0</formula1>
    </dataValidation>
    <dataValidation type="list" allowBlank="1" showErrorMessage="1" sqref="E13:E201" xr:uid="{00000000-0002-0000-0F00-000006000000}">
      <formula1>Source_Discipline</formula1>
    </dataValidation>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M6:O6" xr:uid="{00000000-0002-0000-0F00-000007000000}">
      <formula1>0</formula1>
    </dataValidation>
  </dataValidations>
  <printOptions horizontalCentered="1"/>
  <pageMargins left="0.25" right="0.25" top="0.5" bottom="0.25" header="0.25" footer="0.25"/>
  <pageSetup scale="37" fitToHeight="0" orientation="landscape" useFirstPageNumber="1" r:id="rId2"/>
  <headerFooter>
    <oddHeader>&amp;C&amp;"Century Gothic,Regular"&amp;16CALIFORNIA GOVERNOR'S OFFICE OF EMERGENCY SERVICES (Cal OES)</oddHeader>
    <oddFooter>&amp;L&amp;"Century Gothic,Regular"&amp;12FMFW v1.20 - 2020&amp;R&amp;"Century Gothic,Regular"&amp;12&amp;A</oddFooter>
  </headerFooter>
  <rowBreaks count="19" manualBreakCount="19">
    <brk id="59" max="13" man="1"/>
    <brk id="60" max="13" man="1"/>
    <brk id="64" max="13" man="1"/>
    <brk id="69" max="13" man="1"/>
    <brk id="79" max="13" man="1"/>
    <brk id="89" max="13" man="1"/>
    <brk id="99" max="13" man="1"/>
    <brk id="109" max="13" man="1"/>
    <brk id="114" max="13" man="1"/>
    <brk id="119" max="13" man="1"/>
    <brk id="129" max="13" man="1"/>
    <brk id="139" max="13" man="1"/>
    <brk id="149" max="13" man="1"/>
    <brk id="159" max="13" man="1"/>
    <brk id="164" max="13" man="1"/>
    <brk id="169" max="13" man="1"/>
    <brk id="179" max="13" man="1"/>
    <brk id="189" max="13" man="1"/>
    <brk id="199" max="13" man="1"/>
  </rowBreaks>
  <drawing r:id="rId3"/>
  <legacy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3" tint="0.59999389629810485"/>
    <pageSetUpPr fitToPage="1"/>
  </sheetPr>
  <dimension ref="A1:Q52"/>
  <sheetViews>
    <sheetView showGridLines="0" showZeros="0" zoomScale="65" zoomScaleNormal="65" zoomScaleSheetLayoutView="50" zoomScalePageLayoutView="55" workbookViewId="0">
      <selection sqref="A1:N1"/>
    </sheetView>
  </sheetViews>
  <sheetFormatPr defaultColWidth="0" defaultRowHeight="15" customHeight="1" zeroHeight="1"/>
  <cols>
    <col min="1" max="1" width="16.7109375" style="553" customWidth="1"/>
    <col min="2" max="13" width="15.7109375" style="540" customWidth="1"/>
    <col min="14" max="14" width="15.140625" style="540" customWidth="1"/>
    <col min="15" max="15" width="0.140625" style="540" customWidth="1"/>
    <col min="16" max="16" width="9.42578125" style="540" hidden="1" customWidth="1"/>
    <col min="17" max="16384" width="9.140625" style="540" hidden="1"/>
  </cols>
  <sheetData>
    <row r="1" spans="1:17" ht="30" customHeight="1">
      <c r="A1" s="1352" t="s">
        <v>3</v>
      </c>
      <c r="B1" s="1352"/>
      <c r="C1" s="1352"/>
      <c r="D1" s="1352"/>
      <c r="E1" s="1352"/>
      <c r="F1" s="1352"/>
      <c r="G1" s="1352"/>
      <c r="H1" s="1352"/>
      <c r="I1" s="1352"/>
      <c r="J1" s="1352"/>
      <c r="K1" s="1352"/>
      <c r="L1" s="1352"/>
      <c r="M1" s="1352"/>
      <c r="N1" s="1352"/>
      <c r="O1" s="539"/>
      <c r="P1" s="539"/>
    </row>
    <row r="2" spans="1:17" ht="20.100000000000001" customHeight="1">
      <c r="A2" s="1353" t="s">
        <v>1325</v>
      </c>
      <c r="B2" s="1354"/>
      <c r="C2" s="1354"/>
      <c r="D2" s="1354"/>
      <c r="E2" s="1354"/>
      <c r="F2" s="1354"/>
      <c r="G2" s="1354"/>
      <c r="H2" s="1354"/>
      <c r="I2" s="1354"/>
      <c r="J2" s="1354"/>
      <c r="K2" s="1354"/>
      <c r="L2" s="1354"/>
      <c r="M2" s="1354"/>
      <c r="N2" s="1354"/>
      <c r="O2" s="539"/>
      <c r="P2" s="539"/>
    </row>
    <row r="3" spans="1:17" s="542" customFormat="1" ht="32.1" customHeight="1">
      <c r="A3" s="1355">
        <f>SubrecipientName</f>
        <v>0</v>
      </c>
      <c r="B3" s="1355"/>
      <c r="C3" s="1355"/>
      <c r="D3" s="1355"/>
      <c r="E3" s="1355"/>
      <c r="F3" s="1355"/>
      <c r="G3" s="1355"/>
      <c r="H3" s="1355"/>
      <c r="I3" s="1355"/>
      <c r="J3" s="1355"/>
      <c r="K3" s="965" t="s">
        <v>1315</v>
      </c>
      <c r="L3" s="1356" t="s">
        <v>1329</v>
      </c>
      <c r="M3" s="1357"/>
      <c r="N3" s="1357"/>
      <c r="O3" s="541"/>
      <c r="P3" s="541"/>
    </row>
    <row r="4" spans="1:17" s="544" customFormat="1" ht="24.95" customHeight="1">
      <c r="A4" s="1358">
        <f>FIPSNumber</f>
        <v>0</v>
      </c>
      <c r="B4" s="1358"/>
      <c r="C4" s="1358"/>
      <c r="D4" s="1358"/>
      <c r="E4" s="1358"/>
      <c r="F4" s="1358"/>
      <c r="G4" s="1358"/>
      <c r="H4" s="1358"/>
      <c r="I4" s="1358"/>
      <c r="J4" s="1358"/>
      <c r="K4" s="1358"/>
      <c r="L4" s="1358"/>
      <c r="M4" s="1358"/>
      <c r="N4" s="1358"/>
      <c r="O4" s="543"/>
      <c r="P4" s="543"/>
    </row>
    <row r="5" spans="1:17" s="544" customFormat="1" ht="24.95" customHeight="1">
      <c r="A5" s="1359">
        <f>SubawardNumber</f>
        <v>0</v>
      </c>
      <c r="B5" s="1359"/>
      <c r="C5" s="1359"/>
      <c r="D5" s="1359"/>
      <c r="E5" s="1359"/>
      <c r="F5" s="1359"/>
      <c r="G5" s="1359"/>
      <c r="H5" s="1359"/>
      <c r="I5" s="1359"/>
      <c r="J5" s="1359"/>
      <c r="K5" s="1359"/>
      <c r="L5" s="1359"/>
      <c r="M5" s="1359"/>
      <c r="N5" s="1359"/>
      <c r="O5" s="543"/>
      <c r="P5" s="543"/>
    </row>
    <row r="6" spans="1:17" s="544" customFormat="1" ht="129.94999999999999" customHeight="1">
      <c r="A6" s="1360" t="s">
        <v>1316</v>
      </c>
      <c r="B6" s="1360"/>
      <c r="C6" s="1360"/>
      <c r="D6" s="1360"/>
      <c r="E6" s="1360"/>
      <c r="F6" s="1360"/>
      <c r="G6" s="1360"/>
      <c r="H6" s="1360"/>
      <c r="I6" s="1360"/>
      <c r="J6" s="1360"/>
      <c r="K6" s="1360"/>
      <c r="L6" s="1360"/>
      <c r="M6" s="1360"/>
      <c r="N6" s="1360"/>
      <c r="O6" s="543"/>
      <c r="P6" s="543"/>
    </row>
    <row r="7" spans="1:17" s="544" customFormat="1" ht="39.950000000000003" customHeight="1" thickBot="1">
      <c r="A7" s="1361" t="s">
        <v>658</v>
      </c>
      <c r="B7" s="1361"/>
      <c r="C7" s="1342"/>
      <c r="D7" s="1342"/>
      <c r="E7" s="1342"/>
      <c r="F7" s="966"/>
      <c r="G7" s="543"/>
      <c r="H7" s="1362">
        <f>StartDate</f>
        <v>0</v>
      </c>
      <c r="I7" s="1362"/>
      <c r="J7" s="1362"/>
      <c r="K7" s="964" t="s">
        <v>78</v>
      </c>
      <c r="L7" s="1362">
        <f>EndDate</f>
        <v>0</v>
      </c>
      <c r="M7" s="1362"/>
      <c r="N7" s="1362"/>
      <c r="O7" s="543"/>
      <c r="P7" s="543"/>
      <c r="Q7" s="543"/>
    </row>
    <row r="8" spans="1:17" s="544" customFormat="1" ht="19.5" customHeight="1">
      <c r="A8" s="1349"/>
      <c r="B8" s="1349"/>
      <c r="C8" s="1349"/>
      <c r="D8" s="1349"/>
      <c r="E8" s="1349"/>
      <c r="F8" s="1349"/>
      <c r="G8" s="1349"/>
      <c r="H8" s="1350" t="s">
        <v>646</v>
      </c>
      <c r="I8" s="1350"/>
      <c r="J8" s="1350"/>
      <c r="K8" s="545"/>
      <c r="L8" s="1351" t="s">
        <v>647</v>
      </c>
      <c r="M8" s="1351"/>
      <c r="N8" s="1351"/>
      <c r="O8" s="543"/>
      <c r="P8" s="543"/>
      <c r="Q8" s="543"/>
    </row>
    <row r="9" spans="1:17" s="544" customFormat="1" ht="20.100000000000001" customHeight="1">
      <c r="A9" s="1341"/>
      <c r="B9" s="1341"/>
      <c r="C9" s="1341"/>
      <c r="D9" s="1341"/>
      <c r="E9" s="1341"/>
      <c r="F9" s="1341"/>
      <c r="G9" s="1341"/>
      <c r="H9" s="1341"/>
      <c r="I9" s="1341"/>
      <c r="J9" s="1341"/>
      <c r="K9" s="1341"/>
      <c r="L9" s="1341"/>
      <c r="M9" s="1341"/>
      <c r="N9" s="1341"/>
      <c r="O9" s="543"/>
      <c r="P9" s="543"/>
      <c r="Q9" s="543"/>
    </row>
    <row r="10" spans="1:17" s="544" customFormat="1" ht="39.950000000000003" customHeight="1" thickBot="1">
      <c r="A10" s="1341"/>
      <c r="B10" s="1341"/>
      <c r="C10" s="1341"/>
      <c r="D10" s="1341"/>
      <c r="E10" s="1341"/>
      <c r="F10" s="1341"/>
      <c r="G10" s="1341"/>
      <c r="H10" s="1342"/>
      <c r="I10" s="1342"/>
      <c r="J10" s="1342"/>
      <c r="K10" s="546"/>
      <c r="L10" s="1343"/>
      <c r="M10" s="1343"/>
      <c r="N10" s="1343"/>
      <c r="O10" s="543"/>
      <c r="P10" s="543"/>
      <c r="Q10" s="543"/>
    </row>
    <row r="11" spans="1:17" s="544" customFormat="1" ht="20.100000000000001" customHeight="1">
      <c r="A11" s="1344"/>
      <c r="B11" s="1344"/>
      <c r="C11" s="1344"/>
      <c r="D11" s="1344"/>
      <c r="E11" s="1344"/>
      <c r="F11" s="1344"/>
      <c r="G11" s="1344"/>
      <c r="H11" s="1332" t="s">
        <v>1317</v>
      </c>
      <c r="I11" s="1332"/>
      <c r="J11" s="1332"/>
      <c r="K11" s="547"/>
      <c r="L11" s="1332" t="s">
        <v>448</v>
      </c>
      <c r="M11" s="1332"/>
      <c r="N11" s="1332"/>
      <c r="O11" s="543"/>
      <c r="P11" s="543"/>
    </row>
    <row r="12" spans="1:17" s="544" customFormat="1" ht="35.1" customHeight="1">
      <c r="A12" s="1345"/>
      <c r="B12" s="1345"/>
      <c r="C12" s="1345"/>
      <c r="D12" s="1345"/>
      <c r="E12" s="1345"/>
      <c r="F12" s="1345"/>
      <c r="G12" s="1345"/>
      <c r="H12" s="1345"/>
      <c r="I12" s="1345"/>
      <c r="J12" s="1345"/>
      <c r="K12" s="1345"/>
      <c r="L12" s="1345"/>
      <c r="M12" s="1345"/>
      <c r="N12" s="1345"/>
      <c r="O12" s="543"/>
      <c r="P12" s="543"/>
    </row>
    <row r="13" spans="1:17" s="544" customFormat="1" ht="24.95" customHeight="1">
      <c r="A13" s="1346" t="s">
        <v>1318</v>
      </c>
      <c r="B13" s="1346"/>
      <c r="C13" s="1346"/>
      <c r="D13" s="1346"/>
      <c r="E13" s="1346"/>
      <c r="F13" s="1346"/>
      <c r="G13" s="1346"/>
      <c r="H13" s="1346"/>
      <c r="I13" s="1346"/>
      <c r="J13" s="1346"/>
      <c r="K13" s="1346"/>
      <c r="L13" s="1346"/>
      <c r="M13" s="1346"/>
      <c r="N13" s="1346"/>
      <c r="O13" s="543"/>
      <c r="P13" s="543"/>
    </row>
    <row r="14" spans="1:17" s="544" customFormat="1" ht="20.100000000000001" customHeight="1">
      <c r="A14" s="1347" t="s">
        <v>1319</v>
      </c>
      <c r="B14" s="1347"/>
      <c r="C14" s="1347"/>
      <c r="D14" s="1347"/>
      <c r="E14" s="1347"/>
      <c r="F14" s="1347"/>
      <c r="G14" s="1347"/>
      <c r="H14" s="1347"/>
      <c r="I14" s="1347"/>
      <c r="J14" s="1347"/>
      <c r="K14" s="1347"/>
      <c r="L14" s="1347"/>
      <c r="M14" s="1347"/>
      <c r="N14" s="1347"/>
      <c r="O14" s="543"/>
      <c r="P14" s="543"/>
    </row>
    <row r="15" spans="1:17" s="544" customFormat="1" ht="20.100000000000001" customHeight="1">
      <c r="A15" s="1347"/>
      <c r="B15" s="1347"/>
      <c r="C15" s="1347"/>
      <c r="D15" s="1347"/>
      <c r="E15" s="1347"/>
      <c r="F15" s="1347"/>
      <c r="G15" s="1347"/>
      <c r="H15" s="1347"/>
      <c r="I15" s="1347"/>
      <c r="J15" s="1347"/>
      <c r="K15" s="1347"/>
      <c r="L15" s="1347"/>
      <c r="M15" s="1347"/>
      <c r="N15" s="1347"/>
      <c r="O15" s="543"/>
      <c r="P15" s="543"/>
    </row>
    <row r="16" spans="1:17" s="544" customFormat="1" ht="20.100000000000001" customHeight="1">
      <c r="A16" s="1347"/>
      <c r="B16" s="1347"/>
      <c r="C16" s="1347"/>
      <c r="D16" s="1347"/>
      <c r="E16" s="1347"/>
      <c r="F16" s="1347"/>
      <c r="G16" s="1347"/>
      <c r="H16" s="1347"/>
      <c r="I16" s="1347"/>
      <c r="J16" s="1347"/>
      <c r="K16" s="1347"/>
      <c r="L16" s="1347"/>
      <c r="M16" s="1347"/>
      <c r="N16" s="1347"/>
      <c r="O16" s="543"/>
      <c r="P16" s="543"/>
    </row>
    <row r="17" spans="1:16" s="544" customFormat="1" ht="24.95" customHeight="1">
      <c r="A17" s="1348" t="s">
        <v>13</v>
      </c>
      <c r="B17" s="1348"/>
      <c r="C17" s="1348"/>
      <c r="D17" s="1348"/>
      <c r="E17" s="1348"/>
      <c r="F17" s="1348"/>
      <c r="G17" s="1348"/>
      <c r="H17" s="1348"/>
      <c r="I17" s="1348"/>
      <c r="J17" s="1348"/>
      <c r="K17" s="1348"/>
      <c r="L17" s="1348"/>
      <c r="M17" s="1348"/>
      <c r="N17" s="1348"/>
      <c r="O17" s="548"/>
      <c r="P17" s="543"/>
    </row>
    <row r="18" spans="1:16" s="544" customFormat="1" ht="20.100000000000001" customHeight="1">
      <c r="A18" s="1347" t="s">
        <v>1320</v>
      </c>
      <c r="B18" s="1347"/>
      <c r="C18" s="1347"/>
      <c r="D18" s="1347"/>
      <c r="E18" s="1347"/>
      <c r="F18" s="1347"/>
      <c r="G18" s="1347"/>
      <c r="H18" s="1347"/>
      <c r="I18" s="1347"/>
      <c r="J18" s="1347"/>
      <c r="K18" s="1347"/>
      <c r="L18" s="1347"/>
      <c r="M18" s="1347"/>
      <c r="N18" s="1347"/>
      <c r="O18" s="548"/>
      <c r="P18" s="543"/>
    </row>
    <row r="19" spans="1:16" s="544" customFormat="1" ht="20.100000000000001" customHeight="1">
      <c r="A19" s="1347"/>
      <c r="B19" s="1347"/>
      <c r="C19" s="1347"/>
      <c r="D19" s="1347"/>
      <c r="E19" s="1347"/>
      <c r="F19" s="1347"/>
      <c r="G19" s="1347"/>
      <c r="H19" s="1347"/>
      <c r="I19" s="1347"/>
      <c r="J19" s="1347"/>
      <c r="K19" s="1347"/>
      <c r="L19" s="1347"/>
      <c r="M19" s="1347"/>
      <c r="N19" s="1347"/>
      <c r="O19" s="548"/>
      <c r="P19" s="543"/>
    </row>
    <row r="20" spans="1:16" s="544" customFormat="1" ht="20.100000000000001" customHeight="1">
      <c r="A20" s="1347"/>
      <c r="B20" s="1347"/>
      <c r="C20" s="1347"/>
      <c r="D20" s="1347"/>
      <c r="E20" s="1347"/>
      <c r="F20" s="1347"/>
      <c r="G20" s="1347"/>
      <c r="H20" s="1347"/>
      <c r="I20" s="1347"/>
      <c r="J20" s="1347"/>
      <c r="K20" s="1347"/>
      <c r="L20" s="1347"/>
      <c r="M20" s="1347"/>
      <c r="N20" s="1347"/>
      <c r="O20" s="548"/>
      <c r="P20" s="543"/>
    </row>
    <row r="21" spans="1:16" s="544" customFormat="1" ht="60" customHeight="1">
      <c r="A21" s="1347"/>
      <c r="B21" s="1347"/>
      <c r="C21" s="1347"/>
      <c r="D21" s="1347"/>
      <c r="E21" s="1347"/>
      <c r="F21" s="1347"/>
      <c r="G21" s="1347"/>
      <c r="H21" s="1347"/>
      <c r="I21" s="1347"/>
      <c r="J21" s="1347"/>
      <c r="K21" s="1347"/>
      <c r="L21" s="1347"/>
      <c r="M21" s="1347"/>
      <c r="N21" s="1347"/>
      <c r="O21" s="548"/>
      <c r="P21" s="543"/>
    </row>
    <row r="22" spans="1:16" s="544" customFormat="1" ht="20.100000000000001" customHeight="1">
      <c r="A22" s="1335"/>
      <c r="B22" s="1335"/>
      <c r="C22" s="1335"/>
      <c r="D22" s="1335"/>
      <c r="E22" s="1335"/>
      <c r="F22" s="1335"/>
      <c r="G22" s="1337"/>
      <c r="H22" s="1337"/>
      <c r="I22" s="1335"/>
      <c r="J22" s="1335"/>
      <c r="K22" s="1335"/>
      <c r="L22" s="1335"/>
      <c r="M22" s="1335"/>
      <c r="N22" s="1335"/>
      <c r="O22" s="548"/>
      <c r="P22" s="543"/>
    </row>
    <row r="23" spans="1:16" s="544" customFormat="1" ht="20.100000000000001" customHeight="1" thickBot="1">
      <c r="A23" s="1336"/>
      <c r="B23" s="1336"/>
      <c r="C23" s="1336"/>
      <c r="D23" s="1336"/>
      <c r="E23" s="1336"/>
      <c r="F23" s="1336"/>
      <c r="G23" s="1337"/>
      <c r="H23" s="1337"/>
      <c r="I23" s="1336"/>
      <c r="J23" s="1336"/>
      <c r="K23" s="1336"/>
      <c r="L23" s="1336"/>
      <c r="M23" s="1336"/>
      <c r="N23" s="1336"/>
      <c r="O23" s="548"/>
      <c r="P23" s="543"/>
    </row>
    <row r="24" spans="1:16" s="544" customFormat="1" ht="20.100000000000001" customHeight="1">
      <c r="A24" s="1334" t="s">
        <v>1321</v>
      </c>
      <c r="B24" s="1334"/>
      <c r="C24" s="1334"/>
      <c r="D24" s="1334"/>
      <c r="E24" s="1334"/>
      <c r="F24" s="1334"/>
      <c r="G24" s="967"/>
      <c r="H24" s="967"/>
      <c r="I24" s="1334" t="s">
        <v>1322</v>
      </c>
      <c r="J24" s="1334"/>
      <c r="K24" s="1334"/>
      <c r="L24" s="1334"/>
      <c r="M24" s="1334"/>
      <c r="N24" s="1334"/>
      <c r="O24" s="548"/>
      <c r="P24" s="543"/>
    </row>
    <row r="25" spans="1:16" s="1334" customFormat="1" ht="20.100000000000001" customHeight="1"/>
    <row r="26" spans="1:16" s="544" customFormat="1" ht="20.100000000000001" customHeight="1">
      <c r="A26" s="1335"/>
      <c r="B26" s="1335"/>
      <c r="C26" s="1335"/>
      <c r="D26" s="1335"/>
      <c r="E26" s="1335"/>
      <c r="F26" s="1335"/>
      <c r="G26" s="1337"/>
      <c r="H26" s="1337"/>
      <c r="I26" s="1338"/>
      <c r="J26" s="1339"/>
      <c r="K26" s="1339"/>
      <c r="L26" s="1339"/>
      <c r="M26" s="1339"/>
      <c r="N26" s="1339"/>
      <c r="O26" s="543"/>
      <c r="P26" s="543"/>
    </row>
    <row r="27" spans="1:16" s="544" customFormat="1" ht="20.100000000000001" customHeight="1" thickBot="1">
      <c r="A27" s="1336"/>
      <c r="B27" s="1336"/>
      <c r="C27" s="1336"/>
      <c r="D27" s="1336"/>
      <c r="E27" s="1336"/>
      <c r="F27" s="1336"/>
      <c r="G27" s="1337"/>
      <c r="H27" s="1337"/>
      <c r="I27" s="1340"/>
      <c r="J27" s="1340"/>
      <c r="K27" s="1340"/>
      <c r="L27" s="1340"/>
      <c r="M27" s="1340"/>
      <c r="N27" s="1340"/>
      <c r="O27" s="543"/>
      <c r="P27" s="543"/>
    </row>
    <row r="28" spans="1:16" s="544" customFormat="1" ht="20.100000000000001" customHeight="1">
      <c r="A28" s="1331" t="s">
        <v>107</v>
      </c>
      <c r="B28" s="1331"/>
      <c r="C28" s="1331"/>
      <c r="D28" s="1331"/>
      <c r="E28" s="1331"/>
      <c r="F28" s="1331"/>
      <c r="G28" s="967"/>
      <c r="H28" s="967"/>
      <c r="I28" s="1332" t="s">
        <v>10</v>
      </c>
      <c r="J28" s="1332"/>
      <c r="K28" s="1332"/>
      <c r="L28" s="1332"/>
      <c r="M28" s="1332"/>
      <c r="N28" s="1332"/>
      <c r="O28" s="543"/>
      <c r="P28" s="543"/>
    </row>
    <row r="29" spans="1:16" s="544" customFormat="1" ht="19.5" customHeight="1">
      <c r="A29" s="1333"/>
      <c r="B29" s="1333"/>
      <c r="C29" s="1333"/>
      <c r="D29" s="1333"/>
      <c r="E29" s="1333"/>
      <c r="F29" s="1333"/>
      <c r="G29" s="1333"/>
      <c r="H29" s="1333"/>
      <c r="I29" s="1333"/>
      <c r="J29" s="1333"/>
      <c r="K29" s="1333"/>
      <c r="L29" s="1333"/>
      <c r="M29" s="1333"/>
      <c r="N29" s="1333"/>
      <c r="O29" s="543"/>
      <c r="P29" s="543"/>
    </row>
    <row r="30" spans="1:16" s="544" customFormat="1" ht="20.100000000000001" customHeight="1">
      <c r="A30" s="1333"/>
      <c r="B30" s="1333"/>
      <c r="C30" s="1333"/>
      <c r="D30" s="1333"/>
      <c r="E30" s="1333"/>
      <c r="F30" s="1333"/>
      <c r="G30" s="1333"/>
      <c r="H30" s="1333"/>
      <c r="I30" s="1333"/>
      <c r="J30" s="1333"/>
      <c r="K30" s="1333"/>
      <c r="L30" s="1333"/>
      <c r="M30" s="1333"/>
      <c r="N30" s="1333"/>
      <c r="O30" s="543"/>
      <c r="P30" s="543"/>
    </row>
    <row r="31" spans="1:16" s="544" customFormat="1" ht="20.100000000000001" customHeight="1">
      <c r="A31" s="1333"/>
      <c r="B31" s="1333"/>
      <c r="C31" s="1333"/>
      <c r="D31" s="1333"/>
      <c r="E31" s="1333"/>
      <c r="F31" s="1333"/>
      <c r="G31" s="1333"/>
      <c r="H31" s="1333"/>
      <c r="I31" s="1333"/>
      <c r="J31" s="1333"/>
      <c r="K31" s="1333"/>
      <c r="L31" s="1333"/>
      <c r="M31" s="1333"/>
      <c r="N31" s="1333"/>
      <c r="O31" s="543"/>
      <c r="P31" s="543"/>
    </row>
    <row r="32" spans="1:16" s="544" customFormat="1" ht="20.100000000000001" customHeight="1">
      <c r="A32" s="1333"/>
      <c r="B32" s="1333"/>
      <c r="C32" s="1333"/>
      <c r="D32" s="1333"/>
      <c r="E32" s="1333"/>
      <c r="F32" s="1333"/>
      <c r="G32" s="1333"/>
      <c r="H32" s="1333"/>
      <c r="I32" s="1333"/>
      <c r="J32" s="1333"/>
      <c r="K32" s="1333"/>
      <c r="L32" s="1333"/>
      <c r="M32" s="1333"/>
      <c r="N32" s="1333"/>
      <c r="O32" s="543"/>
      <c r="P32" s="543"/>
    </row>
    <row r="33" spans="1:16" s="544" customFormat="1" ht="12.75" customHeight="1">
      <c r="A33" s="968"/>
      <c r="B33" s="968"/>
      <c r="C33" s="968"/>
      <c r="D33" s="968"/>
      <c r="E33" s="968"/>
      <c r="F33" s="968"/>
      <c r="G33" s="968"/>
      <c r="H33" s="968"/>
      <c r="I33" s="968"/>
      <c r="J33" s="968"/>
      <c r="K33" s="968"/>
      <c r="L33" s="968"/>
      <c r="M33" s="968"/>
      <c r="N33" s="968"/>
      <c r="O33" s="543"/>
      <c r="P33" s="543"/>
    </row>
    <row r="34" spans="1:16" s="544" customFormat="1" ht="20.100000000000001" hidden="1" customHeight="1">
      <c r="A34" s="550"/>
      <c r="B34" s="550"/>
      <c r="C34" s="550"/>
      <c r="D34" s="550"/>
      <c r="E34" s="549"/>
      <c r="F34" s="549"/>
      <c r="G34" s="549"/>
      <c r="H34" s="543"/>
      <c r="I34" s="543"/>
      <c r="J34" s="543"/>
      <c r="K34" s="543"/>
      <c r="L34" s="543"/>
      <c r="M34" s="543"/>
      <c r="N34" s="543"/>
      <c r="O34" s="543"/>
      <c r="P34" s="543"/>
    </row>
    <row r="35" spans="1:16" ht="20.100000000000001" hidden="1" customHeight="1">
      <c r="A35" s="550"/>
      <c r="B35" s="551"/>
      <c r="C35" s="551"/>
      <c r="D35" s="551"/>
      <c r="E35" s="551"/>
      <c r="F35" s="551"/>
      <c r="G35" s="539"/>
      <c r="H35" s="539"/>
      <c r="I35" s="539"/>
      <c r="J35" s="539"/>
      <c r="K35" s="539"/>
      <c r="L35" s="539"/>
      <c r="M35" s="539"/>
      <c r="N35" s="539"/>
      <c r="O35" s="539"/>
      <c r="P35" s="539"/>
    </row>
    <row r="36" spans="1:16" ht="20.100000000000001" hidden="1" customHeight="1">
      <c r="A36" s="551"/>
      <c r="B36" s="551"/>
      <c r="C36" s="551"/>
      <c r="D36" s="551"/>
      <c r="E36" s="551"/>
      <c r="F36" s="551"/>
      <c r="G36" s="539"/>
      <c r="H36" s="539"/>
      <c r="I36" s="539"/>
      <c r="J36" s="539"/>
      <c r="K36" s="539"/>
      <c r="L36" s="539"/>
      <c r="M36" s="539"/>
      <c r="N36" s="539"/>
      <c r="O36" s="539"/>
      <c r="P36" s="539"/>
    </row>
    <row r="37" spans="1:16" ht="20.100000000000001" hidden="1" customHeight="1">
      <c r="A37" s="552"/>
    </row>
    <row r="38" spans="1:16" ht="20.100000000000001" hidden="1" customHeight="1">
      <c r="B38" s="554"/>
      <c r="C38" s="554"/>
      <c r="D38" s="554"/>
      <c r="E38" s="554"/>
      <c r="F38" s="554"/>
      <c r="G38" s="554"/>
      <c r="H38" s="554"/>
      <c r="I38" s="554"/>
      <c r="J38" s="554"/>
      <c r="K38" s="554"/>
      <c r="L38" s="554"/>
    </row>
    <row r="39" spans="1:16" ht="20.100000000000001" hidden="1" customHeight="1">
      <c r="A39" s="540"/>
      <c r="B39" s="554"/>
      <c r="C39" s="554"/>
      <c r="D39" s="554"/>
      <c r="E39" s="554"/>
      <c r="F39" s="554"/>
      <c r="G39" s="554"/>
      <c r="H39" s="554"/>
      <c r="I39" s="554"/>
      <c r="J39" s="554"/>
      <c r="K39" s="554"/>
      <c r="L39" s="554"/>
    </row>
    <row r="40" spans="1:16" ht="20.100000000000001" hidden="1" customHeight="1">
      <c r="A40" s="540"/>
      <c r="B40" s="554"/>
      <c r="C40" s="554"/>
      <c r="D40" s="554"/>
      <c r="E40" s="554"/>
      <c r="F40" s="554"/>
      <c r="G40" s="554"/>
      <c r="H40" s="554"/>
      <c r="I40" s="554"/>
      <c r="J40" s="554"/>
      <c r="K40" s="554"/>
      <c r="L40" s="554"/>
    </row>
    <row r="41" spans="1:16" ht="20.100000000000001" hidden="1" customHeight="1">
      <c r="A41" s="540"/>
      <c r="B41" s="554"/>
      <c r="C41" s="554"/>
      <c r="D41" s="554"/>
      <c r="E41" s="554"/>
      <c r="F41" s="554"/>
      <c r="G41" s="554"/>
      <c r="H41" s="554"/>
      <c r="I41" s="554"/>
      <c r="J41" s="554"/>
      <c r="K41" s="554"/>
      <c r="L41" s="554"/>
      <c r="M41" s="554"/>
    </row>
    <row r="42" spans="1:16" ht="20.100000000000001" hidden="1" customHeight="1">
      <c r="A42" s="540"/>
      <c r="B42" s="554"/>
      <c r="C42" s="554"/>
      <c r="D42" s="554"/>
      <c r="E42" s="554"/>
      <c r="F42" s="554"/>
      <c r="G42" s="554"/>
      <c r="H42" s="554"/>
      <c r="I42" s="554"/>
      <c r="J42" s="554"/>
      <c r="K42" s="554"/>
      <c r="L42" s="554"/>
      <c r="M42" s="554"/>
      <c r="N42" s="555"/>
    </row>
    <row r="43" spans="1:16" ht="15" hidden="1" customHeight="1">
      <c r="A43" s="540"/>
      <c r="H43" s="554"/>
      <c r="I43" s="554"/>
      <c r="J43" s="554"/>
      <c r="K43" s="554"/>
      <c r="L43" s="554"/>
      <c r="M43" s="554"/>
      <c r="N43" s="555"/>
    </row>
    <row r="44" spans="1:16" ht="15" hidden="1" customHeight="1">
      <c r="H44" s="554"/>
      <c r="I44" s="554"/>
      <c r="J44" s="554"/>
      <c r="K44" s="554"/>
      <c r="L44" s="554"/>
      <c r="M44" s="554"/>
      <c r="N44" s="555"/>
    </row>
    <row r="45" spans="1:16" ht="15" hidden="1" customHeight="1">
      <c r="H45" s="554"/>
      <c r="I45" s="554"/>
      <c r="J45" s="554"/>
      <c r="K45" s="554"/>
      <c r="L45" s="554"/>
      <c r="M45" s="554"/>
    </row>
    <row r="46" spans="1:16" ht="15" hidden="1" customHeight="1">
      <c r="H46" s="554"/>
      <c r="I46" s="554"/>
      <c r="J46" s="554"/>
      <c r="K46" s="554"/>
      <c r="L46" s="554"/>
      <c r="M46" s="554"/>
    </row>
    <row r="47" spans="1:16" ht="15" hidden="1" customHeight="1">
      <c r="H47" s="554"/>
      <c r="I47" s="554"/>
      <c r="J47" s="554"/>
      <c r="K47" s="554"/>
      <c r="L47" s="554"/>
      <c r="M47" s="554"/>
    </row>
    <row r="52" ht="15" customHeight="1"/>
  </sheetData>
  <sheetProtection password="FF80" sheet="1" objects="1" scenarios="1"/>
  <mergeCells count="38">
    <mergeCell ref="A8:G8"/>
    <mergeCell ref="H8:J8"/>
    <mergeCell ref="L8:N8"/>
    <mergeCell ref="A1:N1"/>
    <mergeCell ref="A2:N2"/>
    <mergeCell ref="A3:J3"/>
    <mergeCell ref="L3:N3"/>
    <mergeCell ref="A4:N4"/>
    <mergeCell ref="A5:N5"/>
    <mergeCell ref="A6:N6"/>
    <mergeCell ref="A7:B7"/>
    <mergeCell ref="C7:E7"/>
    <mergeCell ref="H7:J7"/>
    <mergeCell ref="L7:N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28:F28"/>
    <mergeCell ref="I28:N28"/>
    <mergeCell ref="A29:N32"/>
    <mergeCell ref="A24:F24"/>
    <mergeCell ref="I24:N24"/>
    <mergeCell ref="A25:XFD25"/>
    <mergeCell ref="A26:F27"/>
    <mergeCell ref="G26:H27"/>
    <mergeCell ref="I26:N27"/>
  </mergeCells>
  <conditionalFormatting sqref="H10:J10 L10 C7">
    <cfRule type="containsBlanks" dxfId="71" priority="4">
      <formula>LEN(TRIM(C7))=0</formula>
    </cfRule>
  </conditionalFormatting>
  <conditionalFormatting sqref="A22">
    <cfRule type="containsBlanks" dxfId="70" priority="3">
      <formula>LEN(TRIM(A22))=0</formula>
    </cfRule>
  </conditionalFormatting>
  <conditionalFormatting sqref="I22">
    <cfRule type="containsBlanks" dxfId="69" priority="2">
      <formula>LEN(TRIM(I22))=0</formula>
    </cfRule>
  </conditionalFormatting>
  <conditionalFormatting sqref="I26">
    <cfRule type="containsBlanks" dxfId="68" priority="1">
      <formula>LEN(TRIM(I26))=0</formula>
    </cfRule>
  </conditionalFormatting>
  <dataValidations count="8">
    <dataValidation allowBlank="1" showErrorMessage="1" prompt="Use this field for the Signature of the Authorized Agent." sqref="A26:F27" xr:uid="{00000000-0002-0000-1000-000000000000}"/>
    <dataValidation allowBlank="1" showErrorMessage="1" prompt="Enter the date when Authorized Agent signed this sheet." sqref="I26:N27" xr:uid="{00000000-0002-0000-1000-000001000000}"/>
    <dataValidation allowBlank="1" showErrorMessage="1" prompt="Enter the name of the Authorized Agent signing this sheet." sqref="A22:F23" xr:uid="{00000000-0002-0000-1000-000002000000}"/>
    <dataValidation allowBlank="1" showErrorMessage="1" prompt="Enter the title or position held by the Authorized Agent signing this sheet." sqref="I22:N23" xr:uid="{00000000-0002-0000-1000-000003000000}"/>
    <dataValidation allowBlank="1" showErrorMessage="1" promptTitle="Amount This Request" prompt="If this is a cash request, enter the dollar amount being requested." sqref="L10:N10" xr:uid="{00000000-0002-0000-1000-000004000000}"/>
    <dataValidation allowBlank="1" showErrorMessage="1" promptTitle="Request Number" prompt="Enter the Cash Request or Modification number for this request.  " sqref="H10:J10" xr:uid="{00000000-0002-0000-1000-000005000000}"/>
    <dataValidation type="list" allowBlank="1" showInputMessage="1" showErrorMessage="1" sqref="C7:E7" xr:uid="{00000000-0002-0000-1000-000006000000}">
      <formula1>"Initial Application, Modification, Reimbursement, Final Reimbursement, Advance"</formula1>
    </dataValidation>
    <dataValidation type="list" allowBlank="1" showInputMessage="1" showErrorMessage="1" sqref="L3:N3" xr:uid="{00000000-0002-0000-1000-000007000000}">
      <formula1>"HSGP  97.067, NSGP  97.008"</formula1>
    </dataValidation>
  </dataValidations>
  <printOptions horizontalCentered="1"/>
  <pageMargins left="0.25" right="0.25" top="0.5" bottom="0.25" header="0.25" footer="0.25"/>
  <pageSetup scale="62" fitToHeight="0" orientation="landscape" r:id="rId1"/>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theme="7" tint="0.59999389629810485"/>
    <pageSetUpPr fitToPage="1"/>
  </sheetPr>
  <dimension ref="A1:N86"/>
  <sheetViews>
    <sheetView showGridLines="0" zoomScale="65" zoomScaleNormal="65" workbookViewId="0">
      <selection sqref="A1:D1"/>
    </sheetView>
  </sheetViews>
  <sheetFormatPr defaultColWidth="10.42578125" defaultRowHeight="0" customHeight="1" zeroHeight="1"/>
  <cols>
    <col min="1" max="1" width="86.7109375" style="565" customWidth="1"/>
    <col min="2" max="4" width="56.7109375" style="565" customWidth="1"/>
    <col min="5" max="14" width="15.7109375" style="565" hidden="1" customWidth="1"/>
    <col min="15" max="16384" width="10.42578125" style="565"/>
  </cols>
  <sheetData>
    <row r="1" spans="1:14" ht="30" customHeight="1">
      <c r="A1" s="1371" t="s">
        <v>1231</v>
      </c>
      <c r="B1" s="1371"/>
      <c r="C1" s="1371"/>
      <c r="D1" s="1371"/>
    </row>
    <row r="2" spans="1:14" ht="20.100000000000001" customHeight="1">
      <c r="A2" s="1372" t="s">
        <v>1328</v>
      </c>
      <c r="B2" s="1373"/>
      <c r="C2" s="1373"/>
      <c r="D2" s="1373"/>
    </row>
    <row r="3" spans="1:14" s="458" customFormat="1" ht="30" customHeight="1">
      <c r="A3" s="1374">
        <f>SubrecipientName</f>
        <v>0</v>
      </c>
      <c r="B3" s="1374"/>
      <c r="C3" s="1374"/>
      <c r="D3" s="1374"/>
    </row>
    <row r="4" spans="1:14" s="458" customFormat="1" ht="24.95" customHeight="1">
      <c r="A4" s="564">
        <f>FIPSNumber</f>
        <v>0</v>
      </c>
      <c r="B4" s="1375" t="s">
        <v>1179</v>
      </c>
      <c r="C4" s="1376"/>
      <c r="D4" s="788"/>
    </row>
    <row r="5" spans="1:14" s="566" customFormat="1" ht="24.95" customHeight="1">
      <c r="A5" s="563">
        <f>SubawardNumber</f>
        <v>0</v>
      </c>
      <c r="B5" s="1375" t="s">
        <v>1178</v>
      </c>
      <c r="C5" s="1376"/>
      <c r="D5" s="787"/>
    </row>
    <row r="6" spans="1:14" s="458" customFormat="1" ht="24.95" customHeight="1">
      <c r="A6" s="633" t="s">
        <v>1186</v>
      </c>
      <c r="B6" s="1375" t="s">
        <v>1177</v>
      </c>
      <c r="C6" s="1376"/>
      <c r="D6" s="787"/>
    </row>
    <row r="7" spans="1:14" s="458" customFormat="1" ht="20.100000000000001" customHeight="1">
      <c r="A7" s="1377" t="s">
        <v>1186</v>
      </c>
      <c r="B7" s="1377"/>
      <c r="C7" s="1377"/>
      <c r="D7" s="1377"/>
    </row>
    <row r="8" spans="1:14" s="458" customFormat="1" ht="19.5" customHeight="1">
      <c r="A8" s="1366" t="s">
        <v>1186</v>
      </c>
      <c r="B8" s="1366"/>
      <c r="C8" s="1366"/>
      <c r="D8" s="1366"/>
    </row>
    <row r="9" spans="1:14" s="458" customFormat="1" ht="24.95" customHeight="1">
      <c r="A9" s="1367" t="s">
        <v>1186</v>
      </c>
      <c r="B9" s="1367"/>
      <c r="C9" s="1367"/>
      <c r="D9" s="1367"/>
    </row>
    <row r="10" spans="1:14" s="458" customFormat="1" ht="24.95" customHeight="1">
      <c r="A10" s="887" t="s">
        <v>572</v>
      </c>
      <c r="B10" s="882" t="s">
        <v>573</v>
      </c>
      <c r="C10" s="882" t="s">
        <v>663</v>
      </c>
      <c r="D10" s="882" t="s">
        <v>574</v>
      </c>
      <c r="E10" s="883" t="s">
        <v>1302</v>
      </c>
      <c r="F10" s="883" t="s">
        <v>1303</v>
      </c>
      <c r="G10" s="883" t="s">
        <v>1304</v>
      </c>
      <c r="H10" s="883" t="s">
        <v>1305</v>
      </c>
      <c r="I10" s="883" t="s">
        <v>1306</v>
      </c>
      <c r="J10" s="883" t="s">
        <v>1307</v>
      </c>
      <c r="K10" s="883" t="s">
        <v>1308</v>
      </c>
      <c r="L10" s="883" t="s">
        <v>1309</v>
      </c>
      <c r="M10" s="883" t="s">
        <v>1310</v>
      </c>
      <c r="N10" s="883" t="s">
        <v>1311</v>
      </c>
    </row>
    <row r="11" spans="1:14" s="647" customFormat="1" ht="18">
      <c r="A11" s="888" t="s">
        <v>223</v>
      </c>
      <c r="B11" s="889"/>
      <c r="C11" s="890"/>
      <c r="D11" s="891">
        <f t="shared" ref="D11:D15" si="0">SUM(A11,B11)-SUM(A11,C11)</f>
        <v>0</v>
      </c>
      <c r="E11" s="884"/>
      <c r="F11" s="884"/>
      <c r="G11" s="884"/>
      <c r="H11" s="884"/>
      <c r="I11" s="884"/>
      <c r="J11" s="884"/>
      <c r="K11" s="884"/>
      <c r="L11" s="884"/>
      <c r="M11" s="884"/>
      <c r="N11" s="884"/>
    </row>
    <row r="12" spans="1:14" s="647" customFormat="1" ht="18">
      <c r="A12" s="892" t="s">
        <v>184</v>
      </c>
      <c r="B12" s="893"/>
      <c r="C12" s="890"/>
      <c r="D12" s="891">
        <f t="shared" si="0"/>
        <v>0</v>
      </c>
      <c r="E12" s="884"/>
      <c r="F12" s="884"/>
      <c r="G12" s="884"/>
      <c r="H12" s="884"/>
      <c r="I12" s="884"/>
      <c r="J12" s="884"/>
      <c r="K12" s="884"/>
      <c r="L12" s="884"/>
      <c r="M12" s="884"/>
      <c r="N12" s="884"/>
    </row>
    <row r="13" spans="1:14" s="647" customFormat="1" ht="18">
      <c r="A13" s="892" t="s">
        <v>174</v>
      </c>
      <c r="B13" s="893"/>
      <c r="C13" s="890"/>
      <c r="D13" s="891">
        <f t="shared" si="0"/>
        <v>0</v>
      </c>
      <c r="E13" s="884"/>
      <c r="F13" s="884"/>
      <c r="G13" s="884"/>
      <c r="H13" s="884"/>
      <c r="I13" s="884"/>
      <c r="J13" s="884"/>
      <c r="K13" s="884"/>
      <c r="L13" s="884"/>
      <c r="M13" s="884"/>
      <c r="N13" s="884"/>
    </row>
    <row r="14" spans="1:14" s="647" customFormat="1" ht="18">
      <c r="A14" s="892" t="s">
        <v>175</v>
      </c>
      <c r="B14" s="893"/>
      <c r="C14" s="890"/>
      <c r="D14" s="891">
        <f t="shared" si="0"/>
        <v>0</v>
      </c>
      <c r="E14" s="884"/>
      <c r="F14" s="884"/>
      <c r="G14" s="884"/>
      <c r="H14" s="884"/>
      <c r="I14" s="884"/>
      <c r="J14" s="884"/>
      <c r="K14" s="884"/>
      <c r="L14" s="884"/>
      <c r="M14" s="884"/>
      <c r="N14" s="884"/>
    </row>
    <row r="15" spans="1:14" s="647" customFormat="1" ht="18">
      <c r="A15" s="892" t="s">
        <v>384</v>
      </c>
      <c r="B15" s="893"/>
      <c r="C15" s="890"/>
      <c r="D15" s="891">
        <f t="shared" si="0"/>
        <v>0</v>
      </c>
      <c r="E15" s="884"/>
      <c r="F15" s="884"/>
      <c r="G15" s="884"/>
      <c r="H15" s="884"/>
      <c r="I15" s="884"/>
      <c r="J15" s="884"/>
      <c r="K15" s="884"/>
      <c r="L15" s="884"/>
      <c r="M15" s="884"/>
      <c r="N15" s="884"/>
    </row>
    <row r="16" spans="1:14" s="647" customFormat="1" ht="20.25">
      <c r="A16" s="903" t="s">
        <v>1285</v>
      </c>
      <c r="B16" s="904">
        <f>SUBTOTAL(109,Table1215[Total Costs])</f>
        <v>0</v>
      </c>
      <c r="C16" s="904">
        <f>SUBTOTAL(109,Table1215[Less Distorting Costs])</f>
        <v>0</v>
      </c>
      <c r="D16" s="904">
        <f>SUBTOTAL(109,Table1215[Costs Applicable to ICR])</f>
        <v>0</v>
      </c>
      <c r="E16" s="905"/>
      <c r="F16" s="905"/>
      <c r="G16" s="905"/>
      <c r="H16" s="905"/>
      <c r="I16" s="905"/>
      <c r="J16" s="905"/>
      <c r="K16" s="905"/>
      <c r="L16" s="905"/>
      <c r="M16" s="905"/>
      <c r="N16" s="905"/>
    </row>
    <row r="17" spans="1:14" s="647" customFormat="1" ht="18">
      <c r="A17" s="1368" t="s">
        <v>1189</v>
      </c>
      <c r="B17" s="1368"/>
      <c r="C17" s="1368"/>
      <c r="D17" s="1368"/>
      <c r="E17" s="786"/>
      <c r="F17" s="786"/>
      <c r="G17" s="786"/>
      <c r="H17" s="786"/>
      <c r="I17" s="786"/>
      <c r="J17" s="786"/>
      <c r="K17" s="786"/>
      <c r="L17" s="786"/>
      <c r="M17" s="786"/>
      <c r="N17" s="786"/>
    </row>
    <row r="18" spans="1:14" s="786" customFormat="1" ht="18">
      <c r="A18" s="887" t="s">
        <v>575</v>
      </c>
      <c r="B18" s="882" t="s">
        <v>573</v>
      </c>
      <c r="C18" s="882" t="s">
        <v>611</v>
      </c>
      <c r="D18" s="882" t="s">
        <v>574</v>
      </c>
      <c r="E18" s="885" t="s">
        <v>1302</v>
      </c>
      <c r="F18" s="885" t="s">
        <v>1303</v>
      </c>
      <c r="G18" s="885" t="s">
        <v>1304</v>
      </c>
      <c r="H18" s="885" t="s">
        <v>1305</v>
      </c>
      <c r="I18" s="885" t="s">
        <v>1306</v>
      </c>
      <c r="J18" s="885" t="s">
        <v>1307</v>
      </c>
      <c r="K18" s="885" t="s">
        <v>1308</v>
      </c>
      <c r="L18" s="885" t="s">
        <v>1309</v>
      </c>
      <c r="M18" s="885" t="s">
        <v>1310</v>
      </c>
      <c r="N18" s="885" t="s">
        <v>1311</v>
      </c>
    </row>
    <row r="19" spans="1:14" s="647" customFormat="1" ht="18" customHeight="1">
      <c r="A19" s="895"/>
      <c r="B19" s="896"/>
      <c r="C19" s="896"/>
      <c r="D19" s="897">
        <f t="shared" ref="D19:D53" si="1">SUM(A19,B19)-SUM(A19,C19)</f>
        <v>0</v>
      </c>
      <c r="E19" s="884"/>
      <c r="F19" s="884"/>
      <c r="G19" s="884"/>
      <c r="H19" s="884"/>
      <c r="I19" s="884"/>
      <c r="J19" s="884"/>
      <c r="K19" s="884"/>
      <c r="L19" s="884"/>
      <c r="M19" s="884"/>
      <c r="N19" s="884"/>
    </row>
    <row r="20" spans="1:14" s="647" customFormat="1" ht="18" customHeight="1">
      <c r="A20" s="895"/>
      <c r="B20" s="896"/>
      <c r="C20" s="896"/>
      <c r="D20" s="897">
        <f t="shared" ref="D20:D29" si="2">SUM(A20,B20)-SUM(A20,C20)</f>
        <v>0</v>
      </c>
      <c r="E20" s="884"/>
      <c r="F20" s="884"/>
      <c r="G20" s="884"/>
      <c r="H20" s="884"/>
      <c r="I20" s="884"/>
      <c r="J20" s="884"/>
      <c r="K20" s="884"/>
      <c r="L20" s="884"/>
      <c r="M20" s="884"/>
      <c r="N20" s="884"/>
    </row>
    <row r="21" spans="1:14" s="647" customFormat="1" ht="18" customHeight="1">
      <c r="A21" s="895"/>
      <c r="B21" s="896"/>
      <c r="C21" s="896"/>
      <c r="D21" s="897">
        <f t="shared" si="2"/>
        <v>0</v>
      </c>
      <c r="E21" s="884"/>
      <c r="F21" s="884"/>
      <c r="G21" s="884"/>
      <c r="H21" s="884"/>
      <c r="I21" s="884"/>
      <c r="J21" s="884"/>
      <c r="K21" s="884"/>
      <c r="L21" s="884"/>
      <c r="M21" s="884"/>
      <c r="N21" s="884"/>
    </row>
    <row r="22" spans="1:14" s="647" customFormat="1" ht="18" customHeight="1">
      <c r="A22" s="895"/>
      <c r="B22" s="896"/>
      <c r="C22" s="896"/>
      <c r="D22" s="897">
        <f t="shared" si="2"/>
        <v>0</v>
      </c>
      <c r="E22" s="884"/>
      <c r="F22" s="884"/>
      <c r="G22" s="884"/>
      <c r="H22" s="884"/>
      <c r="I22" s="884"/>
      <c r="J22" s="884"/>
      <c r="K22" s="884"/>
      <c r="L22" s="884"/>
      <c r="M22" s="884"/>
      <c r="N22" s="884"/>
    </row>
    <row r="23" spans="1:14" s="647" customFormat="1" ht="18" customHeight="1">
      <c r="A23" s="895"/>
      <c r="B23" s="896"/>
      <c r="C23" s="896"/>
      <c r="D23" s="897">
        <f t="shared" si="2"/>
        <v>0</v>
      </c>
      <c r="E23" s="884"/>
      <c r="F23" s="884"/>
      <c r="G23" s="884"/>
      <c r="H23" s="884"/>
      <c r="I23" s="884"/>
      <c r="J23" s="884"/>
      <c r="K23" s="884"/>
      <c r="L23" s="884"/>
      <c r="M23" s="884"/>
      <c r="N23" s="884"/>
    </row>
    <row r="24" spans="1:14" s="1032" customFormat="1" ht="18" customHeight="1">
      <c r="A24" s="961"/>
      <c r="B24" s="962"/>
      <c r="C24" s="962"/>
      <c r="D24" s="963">
        <f t="shared" ref="D24" si="3">SUM(A24,B24)-SUM(A24,C24)</f>
        <v>0</v>
      </c>
      <c r="E24" s="884"/>
      <c r="F24" s="884"/>
      <c r="G24" s="884"/>
      <c r="H24" s="884"/>
      <c r="I24" s="884"/>
      <c r="J24" s="884"/>
      <c r="K24" s="884"/>
      <c r="L24" s="884"/>
      <c r="M24" s="884"/>
      <c r="N24" s="884"/>
    </row>
    <row r="25" spans="1:14" s="1032" customFormat="1" ht="18" customHeight="1">
      <c r="A25" s="895"/>
      <c r="B25" s="896"/>
      <c r="C25" s="896"/>
      <c r="D25" s="897">
        <f t="shared" si="2"/>
        <v>0</v>
      </c>
      <c r="E25" s="884"/>
      <c r="F25" s="884"/>
      <c r="G25" s="884"/>
      <c r="H25" s="884"/>
      <c r="I25" s="884"/>
      <c r="J25" s="884"/>
      <c r="K25" s="884"/>
      <c r="L25" s="884"/>
      <c r="M25" s="884"/>
      <c r="N25" s="884"/>
    </row>
    <row r="26" spans="1:14" s="647" customFormat="1" ht="18" customHeight="1">
      <c r="A26" s="895"/>
      <c r="B26" s="896"/>
      <c r="C26" s="896"/>
      <c r="D26" s="897">
        <f t="shared" si="2"/>
        <v>0</v>
      </c>
      <c r="E26" s="884"/>
      <c r="F26" s="884"/>
      <c r="G26" s="884"/>
      <c r="H26" s="884"/>
      <c r="I26" s="884"/>
      <c r="J26" s="884"/>
      <c r="K26" s="884"/>
      <c r="L26" s="884"/>
      <c r="M26" s="884"/>
      <c r="N26" s="884"/>
    </row>
    <row r="27" spans="1:14" s="647" customFormat="1" ht="18" customHeight="1">
      <c r="A27" s="895"/>
      <c r="B27" s="896"/>
      <c r="C27" s="896"/>
      <c r="D27" s="897">
        <f t="shared" si="2"/>
        <v>0</v>
      </c>
      <c r="E27" s="884"/>
      <c r="F27" s="884"/>
      <c r="G27" s="884"/>
      <c r="H27" s="884"/>
      <c r="I27" s="884"/>
      <c r="J27" s="884"/>
      <c r="K27" s="884"/>
      <c r="L27" s="884"/>
      <c r="M27" s="884"/>
      <c r="N27" s="884"/>
    </row>
    <row r="28" spans="1:14" s="647" customFormat="1" ht="18" customHeight="1">
      <c r="A28" s="895"/>
      <c r="B28" s="896"/>
      <c r="C28" s="896"/>
      <c r="D28" s="897">
        <f t="shared" si="2"/>
        <v>0</v>
      </c>
      <c r="E28" s="884"/>
      <c r="F28" s="884"/>
      <c r="G28" s="884"/>
      <c r="H28" s="884"/>
      <c r="I28" s="884"/>
      <c r="J28" s="884"/>
      <c r="K28" s="884"/>
      <c r="L28" s="884"/>
      <c r="M28" s="884"/>
      <c r="N28" s="884"/>
    </row>
    <row r="29" spans="1:14" s="647" customFormat="1" ht="18" customHeight="1">
      <c r="A29" s="895"/>
      <c r="B29" s="896"/>
      <c r="C29" s="896"/>
      <c r="D29" s="897">
        <f t="shared" si="2"/>
        <v>0</v>
      </c>
      <c r="E29" s="884"/>
      <c r="F29" s="884"/>
      <c r="G29" s="884"/>
      <c r="H29" s="884"/>
      <c r="I29" s="884"/>
      <c r="J29" s="884"/>
      <c r="K29" s="884"/>
      <c r="L29" s="884"/>
      <c r="M29" s="884"/>
      <c r="N29" s="884"/>
    </row>
    <row r="30" spans="1:14" s="647" customFormat="1" ht="18" customHeight="1">
      <c r="A30" s="895"/>
      <c r="B30" s="896"/>
      <c r="C30" s="896"/>
      <c r="D30" s="897">
        <f t="shared" si="1"/>
        <v>0</v>
      </c>
      <c r="E30" s="884"/>
      <c r="F30" s="884"/>
      <c r="G30" s="884"/>
      <c r="H30" s="884"/>
      <c r="I30" s="884"/>
      <c r="J30" s="884"/>
      <c r="K30" s="884"/>
      <c r="L30" s="884"/>
      <c r="M30" s="884"/>
      <c r="N30" s="884"/>
    </row>
    <row r="31" spans="1:14" s="647" customFormat="1" ht="18" customHeight="1">
      <c r="A31" s="895"/>
      <c r="B31" s="896"/>
      <c r="C31" s="896"/>
      <c r="D31" s="897">
        <f t="shared" si="1"/>
        <v>0</v>
      </c>
      <c r="E31" s="884"/>
      <c r="F31" s="884"/>
      <c r="G31" s="884"/>
      <c r="H31" s="884"/>
      <c r="I31" s="884"/>
      <c r="J31" s="884"/>
      <c r="K31" s="884"/>
      <c r="L31" s="884"/>
      <c r="M31" s="884"/>
      <c r="N31" s="884"/>
    </row>
    <row r="32" spans="1:14" s="567" customFormat="1" ht="18" customHeight="1">
      <c r="A32" s="895"/>
      <c r="B32" s="960"/>
      <c r="C32" s="896"/>
      <c r="D32" s="897">
        <f t="shared" si="1"/>
        <v>0</v>
      </c>
      <c r="E32" s="884"/>
      <c r="F32" s="884"/>
      <c r="G32" s="884"/>
      <c r="H32" s="884"/>
      <c r="I32" s="884"/>
      <c r="J32" s="884"/>
      <c r="K32" s="884"/>
      <c r="L32" s="884"/>
      <c r="M32" s="884"/>
      <c r="N32" s="884"/>
    </row>
    <row r="33" spans="1:14" s="567" customFormat="1" ht="18">
      <c r="A33" s="895"/>
      <c r="B33" s="960"/>
      <c r="C33" s="896"/>
      <c r="D33" s="897">
        <f t="shared" si="1"/>
        <v>0</v>
      </c>
      <c r="E33" s="884"/>
      <c r="F33" s="884"/>
      <c r="G33" s="884"/>
      <c r="H33" s="884"/>
      <c r="I33" s="884"/>
      <c r="J33" s="884"/>
      <c r="K33" s="884"/>
      <c r="L33" s="884"/>
      <c r="M33" s="884"/>
      <c r="N33" s="884"/>
    </row>
    <row r="34" spans="1:14" s="567" customFormat="1" ht="18" customHeight="1">
      <c r="A34" s="895"/>
      <c r="B34" s="960"/>
      <c r="C34" s="896"/>
      <c r="D34" s="897">
        <f t="shared" ref="D34:D36" si="4">SUM(A34,B34)-SUM(A34,C34)</f>
        <v>0</v>
      </c>
      <c r="E34" s="884"/>
      <c r="F34" s="884"/>
      <c r="G34" s="884"/>
      <c r="H34" s="884"/>
      <c r="I34" s="884"/>
      <c r="J34" s="884"/>
      <c r="K34" s="884"/>
      <c r="L34" s="884"/>
      <c r="M34" s="884"/>
      <c r="N34" s="884"/>
    </row>
    <row r="35" spans="1:14" s="567" customFormat="1" ht="18" customHeight="1">
      <c r="A35" s="895"/>
      <c r="B35" s="960"/>
      <c r="C35" s="896"/>
      <c r="D35" s="897">
        <f t="shared" si="4"/>
        <v>0</v>
      </c>
      <c r="E35" s="884"/>
      <c r="F35" s="884"/>
      <c r="G35" s="884"/>
      <c r="H35" s="884"/>
      <c r="I35" s="884"/>
      <c r="J35" s="884"/>
      <c r="K35" s="884"/>
      <c r="L35" s="884"/>
      <c r="M35" s="884"/>
      <c r="N35" s="884"/>
    </row>
    <row r="36" spans="1:14" s="567" customFormat="1" ht="18" customHeight="1">
      <c r="A36" s="895"/>
      <c r="B36" s="960"/>
      <c r="C36" s="896"/>
      <c r="D36" s="897">
        <f t="shared" si="4"/>
        <v>0</v>
      </c>
      <c r="E36" s="884"/>
      <c r="F36" s="884"/>
      <c r="G36" s="884"/>
      <c r="H36" s="884"/>
      <c r="I36" s="884"/>
      <c r="J36" s="884"/>
      <c r="K36" s="884"/>
      <c r="L36" s="884"/>
      <c r="M36" s="884"/>
      <c r="N36" s="884"/>
    </row>
    <row r="37" spans="1:14" s="567" customFormat="1" ht="18" customHeight="1">
      <c r="A37" s="895"/>
      <c r="B37" s="960"/>
      <c r="C37" s="896"/>
      <c r="D37" s="897">
        <f t="shared" ref="D37" si="5">SUM(A37,B37)-SUM(A37,C37)</f>
        <v>0</v>
      </c>
      <c r="E37" s="884"/>
      <c r="F37" s="884"/>
      <c r="G37" s="884"/>
      <c r="H37" s="884"/>
      <c r="I37" s="884"/>
      <c r="J37" s="884"/>
      <c r="K37" s="884"/>
      <c r="L37" s="884"/>
      <c r="M37" s="884"/>
      <c r="N37" s="884"/>
    </row>
    <row r="38" spans="1:14" s="567" customFormat="1" ht="18" customHeight="1">
      <c r="A38" s="895"/>
      <c r="B38" s="960"/>
      <c r="C38" s="896"/>
      <c r="D38" s="897">
        <f t="shared" ref="D38" si="6">SUM(A38,B38)-SUM(A38,C38)</f>
        <v>0</v>
      </c>
      <c r="E38" s="884"/>
      <c r="F38" s="884"/>
      <c r="G38" s="884"/>
      <c r="H38" s="884"/>
      <c r="I38" s="884"/>
      <c r="J38" s="884"/>
      <c r="K38" s="884"/>
      <c r="L38" s="884"/>
      <c r="M38" s="884"/>
      <c r="N38" s="884"/>
    </row>
    <row r="39" spans="1:14" s="567" customFormat="1" ht="18" customHeight="1">
      <c r="A39" s="895"/>
      <c r="B39" s="896"/>
      <c r="C39" s="896"/>
      <c r="D39" s="897">
        <f t="shared" si="1"/>
        <v>0</v>
      </c>
      <c r="E39" s="884"/>
      <c r="F39" s="884"/>
      <c r="G39" s="884"/>
      <c r="H39" s="884"/>
      <c r="I39" s="884"/>
      <c r="J39" s="884"/>
      <c r="K39" s="884"/>
      <c r="L39" s="884"/>
      <c r="M39" s="884"/>
      <c r="N39" s="884"/>
    </row>
    <row r="40" spans="1:14" s="567" customFormat="1" ht="18" customHeight="1">
      <c r="A40" s="895"/>
      <c r="B40" s="896"/>
      <c r="C40" s="896"/>
      <c r="D40" s="897">
        <f t="shared" si="1"/>
        <v>0</v>
      </c>
      <c r="E40" s="884"/>
      <c r="F40" s="884"/>
      <c r="G40" s="884"/>
      <c r="H40" s="884"/>
      <c r="I40" s="884"/>
      <c r="J40" s="884"/>
      <c r="K40" s="884"/>
      <c r="L40" s="884"/>
      <c r="M40" s="884"/>
      <c r="N40" s="884"/>
    </row>
    <row r="41" spans="1:14" s="567" customFormat="1" ht="18" customHeight="1">
      <c r="A41" s="895"/>
      <c r="B41" s="896"/>
      <c r="C41" s="896"/>
      <c r="D41" s="897">
        <f t="shared" si="1"/>
        <v>0</v>
      </c>
      <c r="E41" s="884"/>
      <c r="F41" s="884"/>
      <c r="G41" s="884"/>
      <c r="H41" s="884"/>
      <c r="I41" s="884"/>
      <c r="J41" s="884"/>
      <c r="K41" s="884"/>
      <c r="L41" s="884"/>
      <c r="M41" s="884"/>
      <c r="N41" s="884"/>
    </row>
    <row r="42" spans="1:14" s="567" customFormat="1" ht="18" customHeight="1">
      <c r="A42" s="898"/>
      <c r="B42" s="896"/>
      <c r="C42" s="896"/>
      <c r="D42" s="897">
        <f t="shared" si="1"/>
        <v>0</v>
      </c>
      <c r="E42" s="884"/>
      <c r="F42" s="884"/>
      <c r="G42" s="884"/>
      <c r="H42" s="884"/>
      <c r="I42" s="884"/>
      <c r="J42" s="884"/>
      <c r="K42" s="884"/>
      <c r="L42" s="884"/>
      <c r="M42" s="884"/>
      <c r="N42" s="884"/>
    </row>
    <row r="43" spans="1:14" s="567" customFormat="1" ht="18" customHeight="1">
      <c r="A43" s="895"/>
      <c r="B43" s="896"/>
      <c r="C43" s="896"/>
      <c r="D43" s="897">
        <f t="shared" si="1"/>
        <v>0</v>
      </c>
      <c r="E43" s="884"/>
      <c r="F43" s="884"/>
      <c r="G43" s="884"/>
      <c r="H43" s="884"/>
      <c r="I43" s="884"/>
      <c r="J43" s="884"/>
      <c r="K43" s="884"/>
      <c r="L43" s="884"/>
      <c r="M43" s="884"/>
      <c r="N43" s="884"/>
    </row>
    <row r="44" spans="1:14" s="567" customFormat="1" ht="18" customHeight="1">
      <c r="A44" s="961"/>
      <c r="B44" s="962"/>
      <c r="C44" s="962"/>
      <c r="D44" s="963">
        <f t="shared" ref="D44" si="7">SUM(A44,B44)-SUM(A44,C44)</f>
        <v>0</v>
      </c>
      <c r="E44" s="884"/>
      <c r="F44" s="884"/>
      <c r="G44" s="884"/>
      <c r="H44" s="884"/>
      <c r="I44" s="884"/>
      <c r="J44" s="884"/>
      <c r="K44" s="884"/>
      <c r="L44" s="884"/>
      <c r="M44" s="884"/>
      <c r="N44" s="884"/>
    </row>
    <row r="45" spans="1:14" s="458" customFormat="1" ht="18" customHeight="1">
      <c r="A45" s="895"/>
      <c r="B45" s="896"/>
      <c r="C45" s="896"/>
      <c r="D45" s="897">
        <f t="shared" si="1"/>
        <v>0</v>
      </c>
      <c r="E45" s="884"/>
      <c r="F45" s="884"/>
      <c r="G45" s="884"/>
      <c r="H45" s="884"/>
      <c r="I45" s="884"/>
      <c r="J45" s="884"/>
      <c r="K45" s="884"/>
      <c r="L45" s="884"/>
      <c r="M45" s="884"/>
      <c r="N45" s="884"/>
    </row>
    <row r="46" spans="1:14" s="567" customFormat="1" ht="18" customHeight="1">
      <c r="A46" s="895"/>
      <c r="B46" s="896"/>
      <c r="C46" s="896"/>
      <c r="D46" s="897">
        <f t="shared" si="1"/>
        <v>0</v>
      </c>
      <c r="E46" s="884"/>
      <c r="F46" s="884"/>
      <c r="G46" s="884"/>
      <c r="H46" s="884"/>
      <c r="I46" s="884"/>
      <c r="J46" s="884"/>
      <c r="K46" s="884"/>
      <c r="L46" s="884"/>
      <c r="M46" s="884"/>
      <c r="N46" s="884"/>
    </row>
    <row r="47" spans="1:14" s="567" customFormat="1" ht="18" customHeight="1">
      <c r="A47" s="895"/>
      <c r="B47" s="896"/>
      <c r="C47" s="896"/>
      <c r="D47" s="897">
        <f t="shared" si="1"/>
        <v>0</v>
      </c>
      <c r="E47" s="884"/>
      <c r="F47" s="884"/>
      <c r="G47" s="884"/>
      <c r="H47" s="884"/>
      <c r="I47" s="884"/>
      <c r="J47" s="884"/>
      <c r="K47" s="884"/>
      <c r="L47" s="884"/>
      <c r="M47" s="884"/>
      <c r="N47" s="884"/>
    </row>
    <row r="48" spans="1:14" s="567" customFormat="1" ht="18" customHeight="1">
      <c r="A48" s="895"/>
      <c r="B48" s="896"/>
      <c r="C48" s="896"/>
      <c r="D48" s="897">
        <f t="shared" si="1"/>
        <v>0</v>
      </c>
      <c r="E48" s="884"/>
      <c r="F48" s="884"/>
      <c r="G48" s="884"/>
      <c r="H48" s="884"/>
      <c r="I48" s="884"/>
      <c r="J48" s="884"/>
      <c r="K48" s="884"/>
      <c r="L48" s="884"/>
      <c r="M48" s="884"/>
      <c r="N48" s="884"/>
    </row>
    <row r="49" spans="1:14" s="567" customFormat="1" ht="18" customHeight="1">
      <c r="A49" s="895"/>
      <c r="B49" s="896"/>
      <c r="C49" s="896"/>
      <c r="D49" s="897">
        <f t="shared" si="1"/>
        <v>0</v>
      </c>
      <c r="E49" s="884"/>
      <c r="F49" s="884"/>
      <c r="G49" s="884"/>
      <c r="H49" s="884"/>
      <c r="I49" s="884"/>
      <c r="J49" s="884"/>
      <c r="K49" s="884"/>
      <c r="L49" s="884"/>
      <c r="M49" s="884"/>
      <c r="N49" s="884"/>
    </row>
    <row r="50" spans="1:14" s="567" customFormat="1" ht="18" customHeight="1">
      <c r="A50" s="895"/>
      <c r="B50" s="896"/>
      <c r="C50" s="896"/>
      <c r="D50" s="897">
        <f t="shared" si="1"/>
        <v>0</v>
      </c>
      <c r="E50" s="884"/>
      <c r="F50" s="884"/>
      <c r="G50" s="884"/>
      <c r="H50" s="884"/>
      <c r="I50" s="884"/>
      <c r="J50" s="884"/>
      <c r="K50" s="884"/>
      <c r="L50" s="884"/>
      <c r="M50" s="884"/>
      <c r="N50" s="884"/>
    </row>
    <row r="51" spans="1:14" s="567" customFormat="1" ht="18" customHeight="1">
      <c r="A51" s="895"/>
      <c r="B51" s="896"/>
      <c r="C51" s="896"/>
      <c r="D51" s="897">
        <f t="shared" si="1"/>
        <v>0</v>
      </c>
      <c r="E51" s="884"/>
      <c r="F51" s="884"/>
      <c r="G51" s="884"/>
      <c r="H51" s="884"/>
      <c r="I51" s="884"/>
      <c r="J51" s="884"/>
      <c r="K51" s="884"/>
      <c r="L51" s="884"/>
      <c r="M51" s="884"/>
      <c r="N51" s="884"/>
    </row>
    <row r="52" spans="1:14" s="567" customFormat="1" ht="18" customHeight="1">
      <c r="A52" s="895"/>
      <c r="B52" s="896"/>
      <c r="C52" s="896"/>
      <c r="D52" s="897">
        <f t="shared" si="1"/>
        <v>0</v>
      </c>
      <c r="E52" s="884"/>
      <c r="F52" s="884"/>
      <c r="G52" s="884"/>
      <c r="H52" s="884"/>
      <c r="I52" s="884"/>
      <c r="J52" s="884"/>
      <c r="K52" s="884"/>
      <c r="L52" s="884"/>
      <c r="M52" s="884"/>
      <c r="N52" s="884"/>
    </row>
    <row r="53" spans="1:14" s="567" customFormat="1" ht="18" customHeight="1">
      <c r="A53" s="895"/>
      <c r="B53" s="896"/>
      <c r="C53" s="896"/>
      <c r="D53" s="897">
        <f t="shared" si="1"/>
        <v>0</v>
      </c>
      <c r="E53" s="884"/>
      <c r="F53" s="884"/>
      <c r="G53" s="884"/>
      <c r="H53" s="884"/>
      <c r="I53" s="884"/>
      <c r="J53" s="884"/>
      <c r="K53" s="884"/>
      <c r="L53" s="884"/>
      <c r="M53" s="884"/>
      <c r="N53" s="884"/>
    </row>
    <row r="54" spans="1:14" s="567" customFormat="1" ht="18" customHeight="1">
      <c r="A54" s="899" t="s">
        <v>1286</v>
      </c>
      <c r="B54" s="894">
        <f>SUBTOTAL(109,Table1333[Total Costs])</f>
        <v>0</v>
      </c>
      <c r="C54" s="894">
        <f>SUBTOTAL(109,Table1333[Less Excluded Subaward Costs])</f>
        <v>0</v>
      </c>
      <c r="D54" s="900">
        <f>SUBTOTAL(109,Table1333[Costs Applicable to ICR])</f>
        <v>0</v>
      </c>
      <c r="E54" s="886"/>
      <c r="F54" s="886"/>
      <c r="G54" s="886"/>
      <c r="H54" s="886"/>
      <c r="I54" s="886"/>
      <c r="J54" s="886"/>
      <c r="K54" s="886"/>
      <c r="L54" s="886"/>
      <c r="M54" s="886"/>
      <c r="N54" s="886"/>
    </row>
    <row r="55" spans="1:14" s="567" customFormat="1" ht="20.100000000000001" customHeight="1">
      <c r="A55" s="1369" t="s">
        <v>1189</v>
      </c>
      <c r="B55" s="1369"/>
      <c r="C55" s="1369"/>
      <c r="D55" s="1370"/>
    </row>
    <row r="56" spans="1:14" s="567" customFormat="1" ht="20.100000000000001" customHeight="1">
      <c r="A56" s="1363" t="s">
        <v>576</v>
      </c>
      <c r="B56" s="1363"/>
      <c r="C56" s="1363"/>
      <c r="D56" s="901">
        <f>Table1215[[#Totals],[Costs Applicable to ICR]]+Table1333[[#Totals],[Costs Applicable to ICR]]</f>
        <v>0</v>
      </c>
    </row>
    <row r="57" spans="1:14" s="567" customFormat="1" ht="20.100000000000001" customHeight="1">
      <c r="A57" s="1363" t="s">
        <v>669</v>
      </c>
      <c r="B57" s="1363"/>
      <c r="C57" s="1363"/>
      <c r="D57" s="901">
        <f>ROUNDDOWN(TotalDirectCost*ICRate,0)</f>
        <v>0</v>
      </c>
    </row>
    <row r="58" spans="1:14" s="567" customFormat="1" ht="20.100000000000001" customHeight="1">
      <c r="A58" s="1363" t="s">
        <v>670</v>
      </c>
      <c r="B58" s="1363"/>
      <c r="C58" s="1363"/>
      <c r="D58" s="902"/>
      <c r="E58" s="458"/>
      <c r="F58" s="458"/>
      <c r="G58" s="458"/>
      <c r="H58" s="458"/>
      <c r="I58" s="458"/>
      <c r="J58" s="458"/>
      <c r="K58" s="458"/>
      <c r="L58" s="458"/>
      <c r="M58" s="458"/>
      <c r="N58" s="458"/>
    </row>
    <row r="59" spans="1:14" s="567" customFormat="1" ht="20.100000000000001" customHeight="1">
      <c r="A59" s="1364"/>
      <c r="B59" s="1364"/>
      <c r="C59" s="1364"/>
      <c r="D59" s="721"/>
      <c r="E59" s="721"/>
      <c r="F59" s="721"/>
      <c r="G59" s="721"/>
      <c r="H59" s="721"/>
      <c r="I59" s="721"/>
      <c r="J59" s="721"/>
      <c r="K59" s="721"/>
      <c r="L59" s="721"/>
      <c r="M59" s="721"/>
      <c r="N59" s="721"/>
    </row>
    <row r="60" spans="1:14" s="567" customFormat="1" ht="20.100000000000001" customHeight="1">
      <c r="A60" s="1365"/>
      <c r="B60" s="1365"/>
      <c r="C60" s="1365"/>
      <c r="D60" s="721"/>
      <c r="E60" s="721"/>
      <c r="F60" s="721"/>
      <c r="G60" s="721"/>
      <c r="H60" s="721"/>
      <c r="I60" s="721"/>
      <c r="J60" s="721"/>
      <c r="K60" s="721"/>
      <c r="L60" s="721"/>
      <c r="M60" s="721"/>
      <c r="N60" s="721"/>
    </row>
    <row r="61" spans="1:14" s="458" customFormat="1" ht="20.100000000000001" customHeight="1">
      <c r="A61" s="1365"/>
      <c r="B61" s="1365"/>
      <c r="C61" s="1365"/>
      <c r="D61" s="565"/>
      <c r="E61" s="721"/>
      <c r="F61" s="721"/>
      <c r="G61" s="721"/>
      <c r="H61" s="721"/>
      <c r="I61" s="721"/>
      <c r="J61" s="721"/>
      <c r="K61" s="721"/>
      <c r="L61" s="721"/>
      <c r="M61" s="721"/>
      <c r="N61" s="721"/>
    </row>
    <row r="62" spans="1:14" s="721" customFormat="1" ht="20.100000000000001" customHeight="1">
      <c r="A62" s="1365"/>
      <c r="B62" s="1365"/>
      <c r="C62" s="1365"/>
      <c r="D62" s="565"/>
    </row>
    <row r="63" spans="1:14" s="721" customFormat="1" ht="20.100000000000001" customHeight="1">
      <c r="A63" s="1365"/>
      <c r="B63" s="1365"/>
      <c r="C63" s="1365"/>
      <c r="D63" s="565"/>
      <c r="E63" s="567"/>
      <c r="F63" s="567"/>
      <c r="G63" s="567"/>
      <c r="H63" s="567"/>
      <c r="I63" s="567"/>
      <c r="J63" s="567"/>
      <c r="K63" s="567"/>
      <c r="L63" s="567"/>
      <c r="M63" s="567"/>
      <c r="N63" s="567"/>
    </row>
    <row r="64" spans="1:14" s="721" customFormat="1" ht="20.100000000000001" customHeight="1">
      <c r="A64" s="1365"/>
      <c r="B64" s="1365"/>
      <c r="C64" s="1365"/>
      <c r="D64" s="565"/>
    </row>
    <row r="65" spans="1:14" s="721" customFormat="1" ht="20.100000000000001" customHeight="1">
      <c r="A65" s="1365"/>
      <c r="B65" s="1365"/>
      <c r="C65" s="1365"/>
      <c r="D65" s="565"/>
      <c r="E65" s="567"/>
      <c r="F65" s="567"/>
      <c r="G65" s="567"/>
      <c r="H65" s="567"/>
      <c r="I65" s="567"/>
      <c r="J65" s="567"/>
      <c r="K65" s="567"/>
      <c r="L65" s="567"/>
      <c r="M65" s="567"/>
      <c r="N65" s="567"/>
    </row>
    <row r="66" spans="1:14" s="567" customFormat="1" ht="20.100000000000001" customHeight="1">
      <c r="A66" s="1365"/>
      <c r="B66" s="1365"/>
      <c r="C66" s="1365"/>
      <c r="D66" s="565"/>
      <c r="E66" s="565"/>
      <c r="F66" s="565"/>
      <c r="G66" s="565"/>
      <c r="H66" s="565"/>
      <c r="I66" s="565"/>
      <c r="J66" s="565"/>
      <c r="K66" s="565"/>
      <c r="L66" s="565"/>
      <c r="M66" s="565"/>
      <c r="N66" s="565"/>
    </row>
    <row r="67" spans="1:14" s="721" customFormat="1" ht="20.100000000000001" customHeight="1">
      <c r="A67" s="1365"/>
      <c r="B67" s="1365"/>
      <c r="C67" s="1365"/>
      <c r="D67" s="565"/>
      <c r="E67" s="565"/>
      <c r="F67" s="565"/>
      <c r="G67" s="565"/>
      <c r="H67" s="565"/>
      <c r="I67" s="565"/>
      <c r="J67" s="565"/>
      <c r="K67" s="565"/>
      <c r="L67" s="565"/>
      <c r="M67" s="565"/>
      <c r="N67" s="565"/>
    </row>
    <row r="68" spans="1:14" s="567" customFormat="1" ht="20.100000000000001" customHeight="1">
      <c r="A68" s="1365"/>
      <c r="B68" s="1365"/>
      <c r="C68" s="1365"/>
      <c r="D68" s="565"/>
      <c r="E68" s="565"/>
      <c r="F68" s="565"/>
      <c r="G68" s="565"/>
      <c r="H68" s="565"/>
      <c r="I68" s="565"/>
      <c r="J68" s="565"/>
      <c r="K68" s="565"/>
      <c r="L68" s="565"/>
      <c r="M68" s="565"/>
      <c r="N68" s="565"/>
    </row>
    <row r="69" spans="1:14" ht="12.75" hidden="1">
      <c r="A69" s="1365"/>
      <c r="B69" s="1365"/>
      <c r="C69" s="1365"/>
    </row>
    <row r="70" spans="1:14" ht="12.75" hidden="1">
      <c r="A70" s="1365"/>
      <c r="B70" s="1365"/>
      <c r="C70" s="1365"/>
    </row>
    <row r="71" spans="1:14" ht="12.75" hidden="1">
      <c r="A71" s="1365"/>
      <c r="B71" s="1365"/>
      <c r="C71" s="1365"/>
    </row>
    <row r="72" spans="1:14" ht="12.75" hidden="1">
      <c r="A72" s="1365"/>
      <c r="B72" s="1365"/>
      <c r="C72" s="1365"/>
    </row>
    <row r="73" spans="1:14" ht="12.75" hidden="1">
      <c r="A73" s="1365"/>
      <c r="B73" s="1365"/>
      <c r="C73" s="1365"/>
    </row>
    <row r="74" spans="1:14" ht="12.75" hidden="1">
      <c r="A74" s="1365"/>
      <c r="B74" s="1365"/>
      <c r="C74" s="1365"/>
    </row>
    <row r="75" spans="1:14" ht="12.75" hidden="1">
      <c r="A75" s="1365"/>
      <c r="B75" s="1365"/>
      <c r="C75" s="1365"/>
    </row>
    <row r="76" spans="1:14" ht="12.75" hidden="1">
      <c r="A76" s="1365"/>
      <c r="B76" s="1365"/>
      <c r="C76" s="1365"/>
    </row>
    <row r="77" spans="1:14" ht="12.75" hidden="1"/>
    <row r="78" spans="1:14" ht="12.75" hidden="1"/>
    <row r="79" spans="1:14" ht="12.75" hidden="1"/>
    <row r="80" spans="1:14" ht="12.75" hidden="1"/>
    <row r="81" ht="12.75" hidden="1"/>
    <row r="82" ht="12.75" hidden="1"/>
    <row r="83" ht="12.75" hidden="1"/>
    <row r="84" ht="12.75" hidden="1"/>
    <row r="85" ht="12.75" hidden="1"/>
    <row r="86" ht="12.75" hidden="1"/>
  </sheetData>
  <sheetProtection formatColumns="0" autoFilter="0"/>
  <mergeCells count="32">
    <mergeCell ref="A8:D8"/>
    <mergeCell ref="A9:D9"/>
    <mergeCell ref="A17:D17"/>
    <mergeCell ref="A55:D55"/>
    <mergeCell ref="A1:D1"/>
    <mergeCell ref="A2:D2"/>
    <mergeCell ref="A3:D3"/>
    <mergeCell ref="B5:C5"/>
    <mergeCell ref="B6:C6"/>
    <mergeCell ref="B4:C4"/>
    <mergeCell ref="A7:D7"/>
    <mergeCell ref="A68:C68"/>
    <mergeCell ref="A69:C69"/>
    <mergeCell ref="A76:C76"/>
    <mergeCell ref="A70:C70"/>
    <mergeCell ref="A71:C71"/>
    <mergeCell ref="A72:C72"/>
    <mergeCell ref="A73:C73"/>
    <mergeCell ref="A74:C74"/>
    <mergeCell ref="A75:C75"/>
    <mergeCell ref="A66:C66"/>
    <mergeCell ref="A67:C67"/>
    <mergeCell ref="A61:C61"/>
    <mergeCell ref="A62:C62"/>
    <mergeCell ref="A63:C63"/>
    <mergeCell ref="A64:C64"/>
    <mergeCell ref="A65:C65"/>
    <mergeCell ref="A56:C56"/>
    <mergeCell ref="A57:C57"/>
    <mergeCell ref="A58:C58"/>
    <mergeCell ref="A59:C59"/>
    <mergeCell ref="A60:C60"/>
  </mergeCells>
  <dataValidations count="8">
    <dataValidation type="list" allowBlank="1" showErrorMessage="1" promptTitle="Indirect Cost Rate Base" prompt="Select the Indirect Cost Rate (ICR) Base from the drop-down list." sqref="D6" xr:uid="{00000000-0002-0000-1100-000000000000}">
      <formula1>Indirect_Cost_Rate</formula1>
    </dataValidation>
    <dataValidation type="whole" operator="greaterThanOrEqual" allowBlank="1" showInputMessage="1" showErrorMessage="1" errorTitle="TOTAL COSTS" error="Enter a value rounded DOWN to the nearest dollar." sqref="B11:B15 B19:B53" xr:uid="{00000000-0002-0000-1100-000001000000}">
      <formula1>0</formula1>
    </dataValidation>
    <dataValidation type="whole" operator="greaterThanOrEqual" allowBlank="1" showInputMessage="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D58" xr:uid="{00000000-0002-0000-1100-000002000000}">
      <formula1>0</formula1>
    </dataValidation>
    <dataValidation allowBlank="1" showErrorMessage="1" promptTitle="Indirect Cost Rate Period" prompt="Enter the period that the Indirect Cost Rate will be used.  Format should be month/year through month/year._x000a__x000a_" sqref="D4" xr:uid="{00000000-0002-0000-1100-000003000000}"/>
    <dataValidation allowBlank="1" showErrorMessage="1" promptTitle="Indirect Cost Rate" prompt="Enter the Indirect Cost Rate used for the specified period." sqref="D5" xr:uid="{00000000-0002-0000-1100-000004000000}"/>
    <dataValidation type="whole" operator="greaterThanOrEqual" allowBlank="1" showInputMessage="1" showErrorMessage="1" sqref="D11:D15" xr:uid="{00000000-0002-0000-1100-000005000000}">
      <formula1>0</formula1>
    </dataValidation>
    <dataValidation type="whole" operator="greaterThanOrEqual" allowBlank="1" showInputMessage="1" showErrorMessage="1" errorTitle="LESS DISTORTING COSTS" error="Enter the Distorting Costs, rounded to the nearest dollar." sqref="C11:C15" xr:uid="{00000000-0002-0000-1100-000006000000}">
      <formula1>0</formula1>
    </dataValidation>
    <dataValidation type="whole" operator="greaterThanOrEqual" allowBlank="1" showInputMessage="1" showErrorMessage="1" errorTitle="LESS EXCLUDED COSTS" error="Enter the Excluded Cost amount for this subaward, rounded to the nearest dollar." sqref="C19:C53" xr:uid="{00000000-0002-0000-1100-000007000000}">
      <formula1>0</formula1>
    </dataValidation>
  </dataValidations>
  <printOptions horizontalCentered="1"/>
  <pageMargins left="0.25" right="0.25" top="0.5" bottom="0.25" header="0.25" footer="0.25"/>
  <pageSetup scale="40" fitToHeight="0" orientation="portrait" r:id="rId1"/>
  <headerFooter scaleWithDoc="0">
    <oddHeader>&amp;C&amp;"Century Gothic,Regular"&amp;9CALIFORNIA GOVERNOR'S OFFICE OF EMERGENCY SERVICES (Cal OES)</oddHeader>
    <oddFooter>&amp;L&amp;"Century Gothic,Regular"&amp;9FY 20 HSGP FMFW (Non-Macro) v20.2&amp;C&amp;"Century Gothic,Regular"&amp;9&amp;P of &amp;N&amp;R&amp;"Century Gothic,Regular"&amp;9&amp;A</oddFooter>
  </headerFooter>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Financial Management Forms Workbook (FMFW)</oesGroupBy>
    <oesDisplayOn xmlns="a0d340ad-cd6a-4082-9182-3cd143d86d41">
      <Value>24</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Props1.xml><?xml version="1.0" encoding="utf-8"?>
<ds:datastoreItem xmlns:ds="http://schemas.openxmlformats.org/officeDocument/2006/customXml" ds:itemID="{1C949BED-A65D-40F4-B0E8-817F46FC9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6483C3-28FD-4EE2-B1B7-31CAF4789C8B}">
  <ds:schemaRefs>
    <ds:schemaRef ds:uri="http://schemas.microsoft.com/sharepoint/v3/contenttype/forms"/>
  </ds:schemaRefs>
</ds:datastoreItem>
</file>

<file path=customXml/itemProps3.xml><?xml version="1.0" encoding="utf-8"?>
<ds:datastoreItem xmlns:ds="http://schemas.openxmlformats.org/officeDocument/2006/customXml" ds:itemID="{D05D0EA0-8E00-4D40-852F-CF734F2C2A79}">
  <ds:schemaRefs>
    <ds:schemaRef ds:uri="http://schemas.microsoft.com/office/2006/metadata/longProperties"/>
  </ds:schemaRefs>
</ds:datastoreItem>
</file>

<file path=customXml/itemProps4.xml><?xml version="1.0" encoding="utf-8"?>
<ds:datastoreItem xmlns:ds="http://schemas.openxmlformats.org/officeDocument/2006/customXml" ds:itemID="{3D465482-4BEA-49C2-8E60-F71C0AB54BB6}">
  <ds:schemaRefs>
    <ds:schemaRef ds:uri="0a8bad6b-f581-42d1-a937-dbda95349e24"/>
    <ds:schemaRef ds:uri="http://purl.org/dc/elements/1.1/"/>
    <ds:schemaRef ds:uri="http://schemas.microsoft.com/office/2006/metadata/properties"/>
    <ds:schemaRef ds:uri="a0d340ad-cd6a-4082-9182-3cd143d86d4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551</vt:i4>
      </vt:variant>
    </vt:vector>
  </HeadingPairs>
  <TitlesOfParts>
    <vt:vector size="568" baseType="lpstr">
      <vt:lpstr>Instructions</vt:lpstr>
      <vt:lpstr>IJ &amp; State Goals</vt:lpstr>
      <vt:lpstr>Facesheet</vt:lpstr>
      <vt:lpstr>Authorized Body of 5</vt:lpstr>
      <vt:lpstr>Project Ledger</vt:lpstr>
      <vt:lpstr>Planning</vt:lpstr>
      <vt:lpstr>Organization</vt:lpstr>
      <vt:lpstr>Equipment</vt:lpstr>
      <vt:lpstr>Training</vt:lpstr>
      <vt:lpstr>Exercise</vt:lpstr>
      <vt:lpstr>M&amp;A</vt:lpstr>
      <vt:lpstr>Indirect Costs</vt:lpstr>
      <vt:lpstr>Consultant-Contractor</vt:lpstr>
      <vt:lpstr>Personnel</vt:lpstr>
      <vt:lpstr>Match</vt:lpstr>
      <vt:lpstr>Auth. Agent</vt:lpstr>
      <vt:lpstr>ICR Summary</vt:lpstr>
      <vt:lpstr>_10__De_Minimis</vt:lpstr>
      <vt:lpstr>AdminList</vt:lpstr>
      <vt:lpstr>AdminLists</vt:lpstr>
      <vt:lpstr>AgriculturalLists</vt:lpstr>
      <vt:lpstr>AviationLists</vt:lpstr>
      <vt:lpstr>Border_Security</vt:lpstr>
      <vt:lpstr>BorderLists</vt:lpstr>
      <vt:lpstr>Build</vt:lpstr>
      <vt:lpstr>Capabilities_Building</vt:lpstr>
      <vt:lpstr>Community_Outreach</vt:lpstr>
      <vt:lpstr>CommunityList</vt:lpstr>
      <vt:lpstr>CommunityLists</vt:lpstr>
      <vt:lpstr>Conduct_Evaluate</vt:lpstr>
      <vt:lpstr>ConductList</vt:lpstr>
      <vt:lpstr>ConductLists</vt:lpstr>
      <vt:lpstr>ConferenceList</vt:lpstr>
      <vt:lpstr>ConferenceLists</vt:lpstr>
      <vt:lpstr>Conferences</vt:lpstr>
      <vt:lpstr>Consultant_Hold_Trigger</vt:lpstr>
      <vt:lpstr>Course_Delivery_and_Evaluation</vt:lpstr>
      <vt:lpstr>Course_Development</vt:lpstr>
      <vt:lpstr>Course_Developments</vt:lpstr>
      <vt:lpstr>CRDRopdown</vt:lpstr>
      <vt:lpstr>CyberLists</vt:lpstr>
      <vt:lpstr>'Auth. Agent'!Date</vt:lpstr>
      <vt:lpstr>'Consultant-Contractor'!Date</vt:lpstr>
      <vt:lpstr>Equipment!Date</vt:lpstr>
      <vt:lpstr>Exercise!Date</vt:lpstr>
      <vt:lpstr>'Indirect Costs'!Date</vt:lpstr>
      <vt:lpstr>'M&amp;A'!Date</vt:lpstr>
      <vt:lpstr>Match!Date</vt:lpstr>
      <vt:lpstr>Organization!Date</vt:lpstr>
      <vt:lpstr>Personnel!Date</vt:lpstr>
      <vt:lpstr>Planning!Date</vt:lpstr>
      <vt:lpstr>'Project Ledger'!Date</vt:lpstr>
      <vt:lpstr>Training!Date</vt:lpstr>
      <vt:lpstr>DecontaminationLists</vt:lpstr>
      <vt:lpstr>DeliveryList</vt:lpstr>
      <vt:lpstr>DeliveryLists</vt:lpstr>
      <vt:lpstr>Design_and_Develop</vt:lpstr>
      <vt:lpstr>Design_Develop</vt:lpstr>
      <vt:lpstr>DesignList</vt:lpstr>
      <vt:lpstr>DesignLists</vt:lpstr>
      <vt:lpstr>DetectionLists</vt:lpstr>
      <vt:lpstr>Develop_and_Enhance_Plans_Protocols_and_Systems</vt:lpstr>
      <vt:lpstr>Develop_Enhance_Plans_protocols_and_Systems</vt:lpstr>
      <vt:lpstr>DevelopList</vt:lpstr>
      <vt:lpstr>DevelopLists</vt:lpstr>
      <vt:lpstr>DevelopmentList</vt:lpstr>
      <vt:lpstr>DevelopmentLists</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Equip_Resource_Project_Mgt</vt:lpstr>
      <vt:lpstr>EquipLists</vt:lpstr>
      <vt:lpstr>EquipmentLists</vt:lpstr>
      <vt:lpstr>EquipmentLookups</vt:lpstr>
      <vt:lpstr>ExerciseList</vt:lpstr>
      <vt:lpstr>ExerciseLists</vt:lpstr>
      <vt:lpstr>ExerciseLookup</vt:lpstr>
      <vt:lpstr>ExerciseLookups</vt:lpstr>
      <vt:lpstr>ExplosiveLists</vt:lpstr>
      <vt:lpstr>Facilities_Administration</vt:lpstr>
      <vt:lpstr>Facilities_AdministrationLists</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Goal_1_Enhance_Information_Analysis_and_Law_Enforcement_Capabilities</vt:lpstr>
      <vt:lpstr>Goal_2_Protect_Critical_Infrastructure_and_Key_Resources</vt:lpstr>
      <vt:lpstr>Goal_3_Strengthen_Communications_Capabilities</vt:lpstr>
      <vt:lpstr>Goal_4_Enhance_Planning_and_Community_Preparedness_Capabilities</vt:lpstr>
      <vt:lpstr>Goal_5_Strengthen_Catastrophic_CBRNE_and_All_Hazards_Incident_Planning_Detection_and_Response_Capabilities</vt:lpstr>
      <vt:lpstr>Goal_6_Improve_Medical_and_Health_Capabilities</vt:lpstr>
      <vt:lpstr>Goal_7_Strengthen_Food_and_Agriculture_Preparedness</vt:lpstr>
      <vt:lpstr>Goal_8_Enhance_Homeland_Security_Exercise_Evaluation_and_Training_Programs</vt:lpstr>
      <vt:lpstr>Grant_Admin</vt:lpstr>
      <vt:lpstr>'Authorized Body of 5'!home</vt:lpstr>
      <vt:lpstr>'Consultant-Contractor'!home</vt:lpstr>
      <vt:lpstr>Equipment!home</vt:lpstr>
      <vt:lpstr>Exercise!home</vt:lpstr>
      <vt:lpstr>'Indirect Costs'!home</vt:lpstr>
      <vt:lpstr>'M&amp;A'!home</vt:lpstr>
      <vt:lpstr>Match!home</vt:lpstr>
      <vt:lpstr>Personnel!home</vt:lpstr>
      <vt:lpstr>Planning!home</vt:lpstr>
      <vt:lpstr>'Project Ledger'!home</vt:lpstr>
      <vt:lpstr>Training!home</vt:lpstr>
      <vt:lpstr>'ICR Summary'!ICRate</vt:lpstr>
      <vt:lpstr>IJ_01</vt:lpstr>
      <vt:lpstr>IJ_02</vt:lpstr>
      <vt:lpstr>IJ_03</vt:lpstr>
      <vt:lpstr>IJ_04</vt:lpstr>
      <vt:lpstr>IJ_05</vt:lpstr>
      <vt:lpstr>IJ_06</vt:lpstr>
      <vt:lpstr>IJ_07</vt:lpstr>
      <vt:lpstr>IJ_08</vt:lpstr>
      <vt:lpstr>IJ_09</vt:lpstr>
      <vt:lpstr>IJ_10</vt:lpstr>
      <vt:lpstr>IncidentLists</vt:lpstr>
      <vt:lpstr>Incr_Threat_Levels</vt:lpstr>
      <vt:lpstr>Increased_Threat_Level</vt:lpstr>
      <vt:lpstr>IncreasedLists</vt:lpstr>
      <vt:lpstr>IncrList</vt:lpstr>
      <vt:lpstr>Indirect_Cost_Rate</vt:lpstr>
      <vt:lpstr>IndirectLists</vt:lpstr>
      <vt:lpstr>IndirectLookups</vt:lpstr>
      <vt:lpstr>Info_Intel_analysis_and_sharing_fusion_center_activities</vt:lpstr>
      <vt:lpstr>InfoList</vt:lpstr>
      <vt:lpstr>InfoLists</vt:lpstr>
      <vt:lpstr>InformationLists</vt:lpstr>
      <vt:lpstr>'Consultant-Contractor'!Initials</vt:lpstr>
      <vt:lpstr>Equipment!Initials</vt:lpstr>
      <vt:lpstr>Exercise!Initials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InspectionLists</vt:lpstr>
      <vt:lpstr>Instructions_Authorized_Agent</vt:lpstr>
      <vt:lpstr>Instructions_Body_of_5</vt:lpstr>
      <vt:lpstr>Instructions_CC</vt:lpstr>
      <vt:lpstr>Instructions_Equipment</vt:lpstr>
      <vt:lpstr>Instructions_Exercise</vt:lpstr>
      <vt:lpstr>Instructions_ICR_Summary</vt:lpstr>
      <vt:lpstr>Instructions_Indirect_Costs</vt:lpstr>
      <vt:lpstr>Instructions_MA</vt:lpstr>
      <vt:lpstr>Instructions_Match</vt:lpstr>
      <vt:lpstr>Instructions_Organization</vt:lpstr>
      <vt:lpstr>Instructions_Personnel</vt:lpstr>
      <vt:lpstr>Instructions_Planning</vt:lpstr>
      <vt:lpstr>Instructions_Project_Ledger</vt:lpstr>
      <vt:lpstr>Instructions_Training</vt:lpstr>
      <vt:lpstr>InteroperableLists</vt:lpstr>
      <vt:lpstr>InterventionLists</vt:lpstr>
      <vt:lpstr>Investment_Justifications</vt:lpstr>
      <vt:lpstr>'Auth. Agent'!LabelDate</vt:lpstr>
      <vt:lpstr>'Consultant-Contractor'!LabelDate</vt:lpstr>
      <vt:lpstr>Equipment!LabelDate</vt:lpstr>
      <vt:lpstr>Exercise!LabelDate</vt:lpstr>
      <vt:lpstr>'Indirect Costs'!LabelDate</vt:lpstr>
      <vt:lpstr>'M&amp;A'!LabelDate</vt:lpstr>
      <vt:lpstr>Match!LabelDate</vt:lpstr>
      <vt:lpstr>Organization!LabelDate</vt:lpstr>
      <vt:lpstr>Personnel!LabelDate</vt:lpstr>
      <vt:lpstr>Planning!LabelDate</vt:lpstr>
      <vt:lpstr>'Project Ledger'!LabelDate</vt:lpstr>
      <vt:lpstr>Training!LabelDate</vt:lpstr>
      <vt:lpstr>'Consultant-Contractor'!LabelRequest</vt:lpstr>
      <vt:lpstr>Equipment!LabelRequest</vt:lpstr>
      <vt:lpstr>Exercise!LabelRequest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Law_Enforcement_and_Anti_Terrorism_Plng</vt:lpstr>
      <vt:lpstr>Law_Enforcement_Anti_Terrorism_Planning</vt:lpstr>
      <vt:lpstr>LawList</vt:lpstr>
      <vt:lpstr>LawLists</vt:lpstr>
      <vt:lpstr>'Auth. Agent'!LedgerType</vt:lpstr>
      <vt:lpstr>'Consultant-Contractor'!LedgerType</vt:lpstr>
      <vt:lpstr>Equipment!LedgerType</vt:lpstr>
      <vt:lpstr>Exercise!LedgerType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LogisticalLists</vt:lpstr>
      <vt:lpstr>M_AList</vt:lpstr>
      <vt:lpstr>M_ALists</vt:lpstr>
      <vt:lpstr>M_ALookup</vt:lpstr>
      <vt:lpstr>M_ALookups</vt:lpstr>
      <vt:lpstr>MaintenanceLists</vt:lpstr>
      <vt:lpstr>MatchType</vt:lpstr>
      <vt:lpstr>MedicalLists</vt:lpstr>
      <vt:lpstr>OrganizationList</vt:lpstr>
      <vt:lpstr>OrganizationLists</vt:lpstr>
      <vt:lpstr>OrganizationLookup</vt:lpstr>
      <vt:lpstr>OrganizationLookups</vt:lpstr>
      <vt:lpstr>OtherLists</vt:lpstr>
      <vt:lpstr>PersonalLists</vt:lpstr>
      <vt:lpstr>Personnel_Exercise</vt:lpstr>
      <vt:lpstr>Personnel_MA</vt:lpstr>
      <vt:lpstr>Personnel_Organization</vt:lpstr>
      <vt:lpstr>Personnel_Planning</vt:lpstr>
      <vt:lpstr>Personnel_SourceList</vt:lpstr>
      <vt:lpstr>Personnel_Training</vt:lpstr>
      <vt:lpstr>PhysicalLists</vt:lpstr>
      <vt:lpstr>PlanningList</vt:lpstr>
      <vt:lpstr>PlanningLists</vt:lpstr>
      <vt:lpstr>PlanningLookup</vt:lpstr>
      <vt:lpstr>PlanningLookups</vt:lpstr>
      <vt:lpstr>PowerLists</vt:lpstr>
      <vt:lpstr>PreventationLists</vt:lpstr>
      <vt:lpstr>'Auth. Agent'!Print_Area</vt:lpstr>
      <vt:lpstr>'Authorized Body of 5'!Print_Area</vt:lpstr>
      <vt:lpstr>'Consultant-Contractor'!Print_Area</vt:lpstr>
      <vt:lpstr>Equipment!Print_Area</vt:lpstr>
      <vt:lpstr>Exercise!Print_Area</vt:lpstr>
      <vt:lpstr>'ICR Summary'!Print_Area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Public_Private_Partnership</vt:lpstr>
      <vt:lpstr>PublicList</vt:lpstr>
      <vt:lpstr>PublicLists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Equipment!RangeDiscipline</vt:lpstr>
      <vt:lpstr>Exercise!RangeDiscipline</vt:lpstr>
      <vt:lpstr>'M&amp;A'!RangeDiscipline</vt:lpstr>
      <vt:lpstr>Match!RangeDiscipline</vt:lpstr>
      <vt:lpstr>Organization!RangeDiscipline</vt:lpstr>
      <vt:lpstr>Personnel!RangeDiscipline</vt:lpstr>
      <vt:lpstr>Planning!RangeDiscipline</vt:lpstr>
      <vt:lpstr>'Project Ledger'!RangeDiscipline</vt:lpstr>
      <vt:lpstr>Training!RangeDiscipline</vt:lpstr>
      <vt:lpstr>'Consultant-Contractor'!RangeDollars</vt:lpstr>
      <vt:lpstr>Equipment!RangeDollars</vt:lpstr>
      <vt:lpstr>Exercise!RangeDollars</vt:lpstr>
      <vt:lpstr>'ICR Summary'!RangeDollars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Equipment!RangeFunding</vt:lpstr>
      <vt:lpstr>Exercise!RangeFunding</vt:lpstr>
      <vt:lpstr>'Indirect Costs'!RangeFunding</vt:lpstr>
      <vt:lpstr>'M&amp;A'!RangeFunding</vt:lpstr>
      <vt:lpstr>Organization!RangeFunding</vt:lpstr>
      <vt:lpstr>Personnel!RangeFunding</vt:lpstr>
      <vt:lpstr>Planning!RangeFunding</vt:lpstr>
      <vt:lpstr>'Project Ledger'!RangeFunding</vt:lpstr>
      <vt:lpstr>Training!RangeFunding</vt:lpstr>
      <vt:lpstr>'Consultant-Contractor'!RangeHourlyRate</vt:lpstr>
      <vt:lpstr>'Consultant-Contractor'!RangeHours</vt:lpstr>
      <vt:lpstr>Personnel!RangeHours</vt:lpstr>
      <vt:lpstr>'ICR Summary'!RangeIndirect</vt:lpstr>
      <vt:lpstr>'Project Ledger'!RangeMatch</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Equipment!RangeProjectLetter</vt:lpstr>
      <vt:lpstr>Exercise!RangeProjectLetter</vt:lpstr>
      <vt:lpstr>'Indirect Costs'!RangeProjectLetter</vt:lpstr>
      <vt:lpstr>'M&amp;A'!RangeProjectLetter</vt:lpstr>
      <vt:lpstr>Match!RangeProjectLetter</vt:lpstr>
      <vt:lpstr>Organization!RangeProjectLetter</vt:lpstr>
      <vt:lpstr>Personnel!RangeProjectLetter</vt:lpstr>
      <vt:lpstr>Planning!RangeProjectLetter</vt:lpstr>
      <vt:lpstr>'Project Ledger'!RangeProjectLetter</vt:lpstr>
      <vt:lpstr>Training!RangeProjectLetter</vt:lpstr>
      <vt:lpstr>'Consultant-Contractor'!RangeSalary</vt:lpstr>
      <vt:lpstr>Personnel!RangeSalary</vt:lpstr>
      <vt:lpstr>'Indirect Costs'!RangeSolutionSub</vt:lpstr>
      <vt:lpstr>'M&amp;A'!RangeSolutionSub</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'Consultant-Contractor'!RangeTotalHours</vt:lpstr>
      <vt:lpstr>'Consultant-Contractor'!RangeUnlocked</vt:lpstr>
      <vt:lpstr>Equipment!RangeUnlocked</vt:lpstr>
      <vt:lpstr>Exercise!RangeUnlocked</vt:lpstr>
      <vt:lpstr>'Indirect Costs'!RangeUnlocked</vt:lpstr>
      <vt:lpstr>'M&amp;A'!RangeUnlocked</vt:lpstr>
      <vt:lpstr>Organization!RangeUnlocked</vt:lpstr>
      <vt:lpstr>Personnel!RangeUnlocked</vt:lpstr>
      <vt:lpstr>Planning!RangeUnlocked</vt:lpstr>
      <vt:lpstr>'Project Ledger'!RangeUnlocked</vt:lpstr>
      <vt:lpstr>Training!RangeUnlocked</vt:lpstr>
      <vt:lpstr>ReferenceLists</vt:lpstr>
      <vt:lpstr>'Auth. Agent'!RequestNumber</vt:lpstr>
      <vt:lpstr>'Consultant-Contractor'!RequestNumber</vt:lpstr>
      <vt:lpstr>Equipment!RequestNumber</vt:lpstr>
      <vt:lpstr>Exercise!RequestNumber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'Consultant-Contractor'!RRNumber</vt:lpstr>
      <vt:lpstr>Equipment!RRNumber</vt:lpstr>
      <vt:lpstr>Exercise!RRNumber</vt:lpstr>
      <vt:lpstr>'Indirect Costs'!RRNumber</vt:lpstr>
      <vt:lpstr>'M&amp;A'!RRNumber</vt:lpstr>
      <vt:lpstr>Match!RRNumber</vt:lpstr>
      <vt:lpstr>Organization!RRNumber</vt:lpstr>
      <vt:lpstr>Personnel!RRNumber</vt:lpstr>
      <vt:lpstr>Planning!RRNumber</vt:lpstr>
      <vt:lpstr>Training!RRNumber</vt:lpstr>
      <vt:lpstr>S_W</vt:lpstr>
      <vt:lpstr>SearchLists</vt:lpstr>
      <vt:lpstr>Source_10_De_Minimis</vt:lpstr>
      <vt:lpstr>Source_CoreCapabilities</vt:lpstr>
      <vt:lpstr>SOURCE_DeployableShareable</vt:lpstr>
      <vt:lpstr>SOURCE_DetailIndirectCost</vt:lpstr>
      <vt:lpstr>SOURCE_DetailMA</vt:lpstr>
      <vt:lpstr>Source_Discipline</vt:lpstr>
      <vt:lpstr>Source_EquipmentHoldTrigger</vt:lpstr>
      <vt:lpstr>Source_EquipmentSAFECOMCompliance</vt:lpstr>
      <vt:lpstr>SOURCE_EquipmentSolutionAreaSubCategoryProjectLedger</vt:lpstr>
      <vt:lpstr>Source_ExerciseHoldTrigger</vt:lpstr>
      <vt:lpstr>Source_ExerciseNameLookup</vt:lpstr>
      <vt:lpstr>SOURCE_ExerciseType2</vt:lpstr>
      <vt:lpstr>SOURCE_FundingSource</vt:lpstr>
      <vt:lpstr>SOURCE_FundingSourceGAFS_All</vt:lpstr>
      <vt:lpstr>SOURCE_GoalsandObjectives</vt:lpstr>
      <vt:lpstr>Source_GoalsandObjectivesNameLookup</vt:lpstr>
      <vt:lpstr>source_GrantYearGAFS</vt:lpstr>
      <vt:lpstr>Source_IndirectCostNameLookup</vt:lpstr>
      <vt:lpstr>Source_IndirectCostRateNameLookup</vt:lpstr>
      <vt:lpstr>Source_MANameLookup</vt:lpstr>
      <vt:lpstr>SOURCE_MatchType</vt:lpstr>
      <vt:lpstr>SOURCE_MissionArea</vt:lpstr>
      <vt:lpstr>SOURCE_MissionAreaNameLookup</vt:lpstr>
      <vt:lpstr>Source_OrganizationNameLookup</vt:lpstr>
      <vt:lpstr>Source_PlanningHoldTrigger</vt:lpstr>
      <vt:lpstr>Source_PlanningNameLookup</vt:lpstr>
      <vt:lpstr>SOURCE_PreviousAward</vt:lpstr>
      <vt:lpstr>Source_ProjectNameLookup</vt:lpstr>
      <vt:lpstr>SOURCE_SolutionAreaProject</vt:lpstr>
      <vt:lpstr>SOURCE_SolutionAreaSubCategoryExercise</vt:lpstr>
      <vt:lpstr>SOURCE_SolutionAreaSubCategoryICRRate</vt:lpstr>
      <vt:lpstr>SOURCE_SolutionAreaSubCategoryIndirectCost</vt:lpstr>
      <vt:lpstr>SOURCE_SolutionAreaSubCategoryMA</vt:lpstr>
      <vt:lpstr>SOURCE_SolutionAreaSubCategoryOrganization</vt:lpstr>
      <vt:lpstr>SOURCE_SolutionAreaSubCategoryPlanning</vt:lpstr>
      <vt:lpstr>SOURCE_SolutionAreaSubCategoryTraining</vt:lpstr>
      <vt:lpstr>SOURCE_StateGoalLookup</vt:lpstr>
      <vt:lpstr>SOURCE_StateGoals</vt:lpstr>
      <vt:lpstr>Source_TrainingActivity</vt:lpstr>
      <vt:lpstr>Source_TrainingHoldTrigger</vt:lpstr>
      <vt:lpstr>Source_TrainingNameLookup</vt:lpstr>
      <vt:lpstr>SourceList</vt:lpstr>
      <vt:lpstr>SourceLists</vt:lpstr>
      <vt:lpstr>SourceLookup</vt:lpstr>
      <vt:lpstr>SourceLookups</vt:lpstr>
      <vt:lpstr>Staff_Expenses</vt:lpstr>
      <vt:lpstr>StaffLists</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State_Strategy_Goals</vt:lpstr>
      <vt:lpstr>StateGoals</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Supplies_Materials_Production_Costs</vt:lpstr>
      <vt:lpstr>SuppliesList</vt:lpstr>
      <vt:lpstr>SuppliesLists</vt:lpstr>
      <vt:lpstr>Sustain</vt:lpstr>
      <vt:lpstr>TerrorismLists</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 Summary'!TotalDirectCost</vt:lpstr>
      <vt:lpstr>'Consultant-Contractor'!TotalFee</vt:lpstr>
      <vt:lpstr>'Consultant-Contractor'!TotalHours</vt:lpstr>
      <vt:lpstr>Personnel!TotalHours</vt:lpstr>
      <vt:lpstr>'Project Ledger'!TotalMatch</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'Consultant-Contractor'!TotalSalary</vt:lpstr>
      <vt:lpstr>Personnel!TotalSalary</vt:lpstr>
      <vt:lpstr>'Auth. Agent'!TotalThisRequest</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lpstr>TrainingList</vt:lpstr>
      <vt:lpstr>TrainingLists</vt:lpstr>
      <vt:lpstr>TrainingLookup</vt:lpstr>
      <vt:lpstr>TrainingLookups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HSGP FMFW (Non-Macro) v20.2</dc:title>
  <dc:creator>Yoon, Charlie@CalOES</dc:creator>
  <cp:lastModifiedBy>Molina, Jim@CalOES</cp:lastModifiedBy>
  <cp:lastPrinted>2020-10-29T19:47:24Z</cp:lastPrinted>
  <dcterms:created xsi:type="dcterms:W3CDTF">2005-11-16T18:02:49Z</dcterms:created>
  <dcterms:modified xsi:type="dcterms:W3CDTF">2021-11-03T16:29:45Z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Christopher Sampang</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Christopher Sampang</vt:lpwstr>
  </property>
  <property fmtid="{D5CDD505-2E9C-101B-9397-08002B2CF9AE}" pid="8" name="PublishingExpirationDate">
    <vt:lpwstr/>
  </property>
  <property fmtid="{D5CDD505-2E9C-101B-9397-08002B2CF9AE}" pid="9" name="PublishingStartDate">
    <vt:lpwstr/>
  </property>
  <property fmtid="{D5CDD505-2E9C-101B-9397-08002B2CF9AE}" pid="10" name="oesDivision">
    <vt:lpwstr>21;#Grants Management|88e6ea72-4099-4392-a3d0-f6e6d0739699</vt:lpwstr>
  </property>
  <property fmtid="{D5CDD505-2E9C-101B-9397-08002B2CF9AE}" pid="11" name="ContentTypeId">
    <vt:lpwstr>0x010100A3C0AE248FC7AE4A8F6A9800E77547E6010052CFA36FBC02C04CA5B88007B6737465</vt:lpwstr>
  </property>
</Properties>
</file>