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drawings/drawing2.xml" ContentType="application/vnd.openxmlformats-officedocument.drawing+xml"/>
  <Override PartName="/xl/tables/table20.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1.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22.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23.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24.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25.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26.xml" ContentType="application/vnd.openxmlformats-officedocument.spreadsheetml.table+xml"/>
  <Override PartName="/xl/comments7.xml" ContentType="application/vnd.openxmlformats-officedocument.spreadsheetml.comments+xml"/>
  <Override PartName="/xl/drawings/drawing9.xml" ContentType="application/vnd.openxmlformats-officedocument.drawing+xml"/>
  <Override PartName="/xl/tables/table27.xml" ContentType="application/vnd.openxmlformats-officedocument.spreadsheetml.table+xml"/>
  <Override PartName="/xl/comments8.xml" ContentType="application/vnd.openxmlformats-officedocument.spreadsheetml.comments+xml"/>
  <Override PartName="/xl/drawings/drawing10.xml" ContentType="application/vnd.openxmlformats-officedocument.drawing+xml"/>
  <Override PartName="/xl/tables/table28.xml" ContentType="application/vnd.openxmlformats-officedocument.spreadsheetml.table+xml"/>
  <Override PartName="/xl/comments9.xml" ContentType="application/vnd.openxmlformats-officedocument.spreadsheetml.comments+xml"/>
  <Override PartName="/xl/drawings/drawing11.xml" ContentType="application/vnd.openxmlformats-officedocument.drawing+xml"/>
  <Override PartName="/xl/tables/table29.xml" ContentType="application/vnd.openxmlformats-officedocument.spreadsheetml.table+xml"/>
  <Override PartName="/xl/comments10.xml" ContentType="application/vnd.openxmlformats-officedocument.spreadsheetml.comments+xml"/>
  <Override PartName="/xl/drawings/drawing12.xml" ContentType="application/vnd.openxmlformats-officedocument.drawing+xml"/>
  <Override PartName="/xl/tables/table30.xml" ContentType="application/vnd.openxmlformats-officedocument.spreadsheetml.table+xml"/>
  <Override PartName="/xl/comments11.xml" ContentType="application/vnd.openxmlformats-officedocument.spreadsheetml.comments+xml"/>
  <Override PartName="/xl/drawings/drawing13.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MolinaJ\Documents\MolinaJ\ADA_Needs\From OES\21_11_03\EMPG\"/>
    </mc:Choice>
  </mc:AlternateContent>
  <xr:revisionPtr revIDLastSave="0" documentId="13_ncr:1_{2C9DC59D-9383-4C81-9F65-5E1878130F59}" xr6:coauthVersionLast="46" xr6:coauthVersionMax="46" xr10:uidLastSave="{00000000-0000-0000-0000-000000000000}"/>
  <bookViews>
    <workbookView xWindow="-28020" yWindow="-9960" windowWidth="21600" windowHeight="13185" tabRatio="930" firstSheet="1" activeTab="1" xr2:uid="{00000000-000D-0000-FFFF-FFFF00000000}"/>
  </bookViews>
  <sheets>
    <sheet name="Source" sheetId="18" state="veryHidden" r:id="rId1"/>
    <sheet name="Instructions" sheetId="34" r:id="rId2"/>
    <sheet name="Facesheet" sheetId="48" r:id="rId3"/>
    <sheet name="Auth Agent Contact Information" sheetId="50" r:id="rId4"/>
    <sheet name="Project Ledger" sheetId="31" r:id="rId5"/>
    <sheet name="Planning" sheetId="7" r:id="rId6"/>
    <sheet name="Organization" sheetId="38" r:id="rId7"/>
    <sheet name="Equipment" sheetId="9" r:id="rId8"/>
    <sheet name="Training" sheetId="10" r:id="rId9"/>
    <sheet name="Exercise" sheetId="11" r:id="rId10"/>
    <sheet name="M&amp;A" sheetId="12" r:id="rId11"/>
    <sheet name="Indirect Costs" sheetId="13" r:id="rId12"/>
    <sheet name="Consultant-Contractor" sheetId="14" r:id="rId13"/>
    <sheet name="Personnel" sheetId="15" r:id="rId14"/>
    <sheet name="Match" sheetId="16" r:id="rId15"/>
    <sheet name="ICR Summary" sheetId="19" r:id="rId16"/>
    <sheet name="Auth. Agent" sheetId="49" r:id="rId17"/>
  </sheets>
  <definedNames>
    <definedName name="Border_Security">Source!$I$24:$I$25</definedName>
    <definedName name="Certification_Recertification_of_instr">Source!$BX$76</definedName>
    <definedName name="Certification_Recertification_of_instructors">Source!$I$56:$I$61</definedName>
    <definedName name="Cmnty_Outreach">Source!$BC$76:$BC$76</definedName>
    <definedName name="Community_Outreach">Source!$I$39:$I$43</definedName>
    <definedName name="Conduct_and_Evaluate2">Source!$BZ$76</definedName>
    <definedName name="Conduct_Attend_and_Evaluate">Source!$BK$76</definedName>
    <definedName name="Conduct_Evaluate">Source!$P$47:$P$51</definedName>
    <definedName name="Conference">Source!$AZ$76</definedName>
    <definedName name="Conferences">Source!$F$39:$F$43</definedName>
    <definedName name="Construction_and_Renovation">Source!$BO$51:$BO$52</definedName>
    <definedName name="Construction_Renovation">Source!$BE$51:$BE$52</definedName>
    <definedName name="Consultant_Contractor_Fee">Source!$AZ$76:$AZ$79</definedName>
    <definedName name="Consultant_Hold_Trigger">Source!$AW$109:$AW$112</definedName>
    <definedName name="Course_Delivery_and_Evaluation">Source!$H$56:$H$61</definedName>
    <definedName name="Course_Development_Delivery_and_Evaluation">Source!$G$56:$G$61</definedName>
    <definedName name="Critical_Emergency_Supplies">Source!$J$39:$J$40</definedName>
    <definedName name="Crse_Delivery_and_Evaluation">Source!$BI$76:$BI$76</definedName>
    <definedName name="Crse_Development_Delivery_and_Evaluation">Source!$BH$76</definedName>
    <definedName name="Date" localSheetId="16">'Auth. Agent'!$I$26</definedName>
    <definedName name="Date" localSheetId="12">'Consultant-Contractor'!$O$4</definedName>
    <definedName name="Date" localSheetId="7">Equipment!$V$4</definedName>
    <definedName name="Date" localSheetId="9">Exercise!$R$4</definedName>
    <definedName name="Date" localSheetId="11">'Indirect Costs'!$J$4</definedName>
    <definedName name="Date" localSheetId="10">'M&amp;A'!$K$4</definedName>
    <definedName name="Date" localSheetId="14">Match!$M$4</definedName>
    <definedName name="Date" localSheetId="6">Organization!$L$4</definedName>
    <definedName name="Date" localSheetId="13">Personnel!$J$4</definedName>
    <definedName name="Date" localSheetId="5">Planning!$O$4</definedName>
    <definedName name="Date" localSheetId="4">'Project Ledger'!$Q$4</definedName>
    <definedName name="Date" localSheetId="8">Training!$R$4</definedName>
    <definedName name="Day_to_day_activities_operations_that_support_emergency_management">Source!$L$24:$L$29</definedName>
    <definedName name="Day_to_day_activities_operations_that_support_emergency_mgnt">Source!$BY$76</definedName>
    <definedName name="delete">Organization!$O$3</definedName>
    <definedName name="delete2">Organization!$O$5</definedName>
    <definedName name="Design_Develop_Conduct_and_Eval">Source!$BJ$76</definedName>
    <definedName name="Design_Develop_Conduct_and_Evaluate">Source!$O$47:$O$50</definedName>
    <definedName name="Develop_and_Enhance_Plans_Protocols_Programs_and_Systems">Source!$H$39:$H$41</definedName>
    <definedName name="Develop_Enhance_Plans_protocols_programs_and_Systems">Source!$BB$76</definedName>
    <definedName name="EMPG_Day_to_day_activities_that_support_emergency_management">Source!$BQ$76</definedName>
    <definedName name="EMPG_Other_emergency_management_related_planning_activities">Source!$M$39:$M$40</definedName>
    <definedName name="EndDate">Facesheet!$J$12</definedName>
    <definedName name="EndPOP" localSheetId="12">'Consultant-Contractor'!$O$7:$Q$7</definedName>
    <definedName name="EndPOP" localSheetId="7">Equipment!$V$7</definedName>
    <definedName name="EndPOP" localSheetId="9">Exercise!$R$7</definedName>
    <definedName name="EndPOP" localSheetId="11">'Indirect Costs'!$J$7</definedName>
    <definedName name="EndPOP" localSheetId="10">'M&amp;A'!$K$7:$M$7</definedName>
    <definedName name="EndPOP" localSheetId="14">Match!$M$7</definedName>
    <definedName name="EndPOP" localSheetId="6">Organization!$L$7</definedName>
    <definedName name="EndPOP" localSheetId="13">Personnel!$J$7</definedName>
    <definedName name="EndPOP" localSheetId="5">Planning!$O$7</definedName>
    <definedName name="EndPOP" localSheetId="4">'Project Ledger'!$Q$7</definedName>
    <definedName name="EndPOP" localSheetId="8">Training!$R$7</definedName>
    <definedName name="EOC_Analyzing_constructed_renovated_space_to_support_design_implementation_of_protection_systems">Source!$L$39:$L$40</definedName>
    <definedName name="EOC_Construction">Source!$BR$76</definedName>
    <definedName name="EOC_Consulting">Source!$BC$110:$BC$111</definedName>
    <definedName name="EOC_Ensuring_continuity_of_operation">Source!$BN$76</definedName>
    <definedName name="EOC_Ensuring_EOC_continuity_of_operations">Source!$K$39:$K$40</definedName>
    <definedName name="EOC_Renovation">Source!$BS$76</definedName>
    <definedName name="Equip_Resource_Project_Mgt">Source!$G$24</definedName>
    <definedName name="Equipment">Source!$BA$51:$BA$61</definedName>
    <definedName name="Equipment_Consulting">Source!$BE$110</definedName>
    <definedName name="Exerc">Source!$BM$51</definedName>
    <definedName name="Exercise">Source!$BC$51:$BC$52</definedName>
    <definedName name="Exercise_Consulting">Source!$BA$110:$BA$111</definedName>
    <definedName name="FacesheetICRDropdown">Source!$A$3:$A$4</definedName>
    <definedName name="FIPS" localSheetId="12">'Consultant-Contractor'!$A$4:$M$4</definedName>
    <definedName name="FIPS" localSheetId="7">Equipment!$A$4</definedName>
    <definedName name="FIPS" localSheetId="9">Exercise!$A$4</definedName>
    <definedName name="FIPS" localSheetId="11">'Indirect Costs'!$A$4</definedName>
    <definedName name="FIPS" localSheetId="10">'M&amp;A'!$A$4</definedName>
    <definedName name="FIPS" localSheetId="14">Match!$A$4</definedName>
    <definedName name="FIPS" localSheetId="6">Organization!$A$4</definedName>
    <definedName name="FIPS" localSheetId="13">Personnel!$A$4</definedName>
    <definedName name="FIPS" localSheetId="5">Planning!$A$4</definedName>
    <definedName name="FIPS" localSheetId="4">'Project Ledger'!$A$4</definedName>
    <definedName name="FIPS" localSheetId="8">Training!$A$4</definedName>
    <definedName name="FIPSNumber">Facesheet!$F$2</definedName>
    <definedName name="Goal_1_Enhance_prevention_and_detection_capabilities_to_protect_our_State_and_critical_infrastructure_from_all_hazards">Source!$CC$71:$CC$75</definedName>
    <definedName name="Goal_2_Strengthen_California_ability_to_plan_prepare_for_and_mitigate_disasters_emergencies_and_terrorist_events">Source!$CD$71:$CD$77</definedName>
    <definedName name="Goal_3_Effectively_respond_to_and_quickly_recover_from_both_intentional_and_natural_disasters">Source!$CE$71:$CE$77</definedName>
    <definedName name="Goal_4_Responsible_and_accountable_investments_of_homeland_security_and_emergency_management_funding">Source!$CF$71:$CF$73</definedName>
    <definedName name="Goal_5_Strengthen_and_unify_operations_and_management_to_increase_operational_efficiency_and_effectiveness">Source!$CG$71:$CG$74</definedName>
    <definedName name="Grant_Admin">Source!$F$10:$F$16</definedName>
    <definedName name="Grant_Administration">Source!$BM$76</definedName>
    <definedName name="ICRate" localSheetId="15">'ICR Summary'!$D$5</definedName>
    <definedName name="Increased_Threat_Level">Source!$H$24:$H$29</definedName>
    <definedName name="Increased_Threat_Levels">Source!$BE$76</definedName>
    <definedName name="Ind_Cost">Source!$BP$51</definedName>
    <definedName name="Indirect_Cost">Source!$BG$51</definedName>
    <definedName name="IndirectCostRate">Source!$D$80:$D$85</definedName>
    <definedName name="Info_Intel_analysis_and_sharing_fusion_center_activities">Source!$F$24:$F$26</definedName>
    <definedName name="Info_Intel_analysis_sharing_fusion_center_activities">Source!$BD$76</definedName>
    <definedName name="Initials" localSheetId="12">'Consultant-Contractor'!$P$8:$Q$8</definedName>
    <definedName name="Initials" localSheetId="7">Equipment!$W$8:$X$8</definedName>
    <definedName name="Initials" localSheetId="9">Exercise!$S$8:$T$8</definedName>
    <definedName name="Initials" localSheetId="11">'Indirect Costs'!$K$8:$L$8</definedName>
    <definedName name="Initials" localSheetId="10">'M&amp;A'!$L$8:$M$8</definedName>
    <definedName name="Initials" localSheetId="14">Match!$N$8:$O$8</definedName>
    <definedName name="Initials" localSheetId="6">Organization!$M$8:$N$8</definedName>
    <definedName name="Initials" localSheetId="13">Personnel!$K$8:$L$8</definedName>
    <definedName name="Initials" localSheetId="5">Planning!$P$8:$Q$8</definedName>
    <definedName name="Initials" localSheetId="4">'Project Ledger'!$R$8:$S$8</definedName>
    <definedName name="Initials" localSheetId="8">Training!$S$8:$T$8</definedName>
    <definedName name="Instructions_AA_Contact" localSheetId="1">Instructions!$A$48</definedName>
    <definedName name="Instructions_Authorized_Agent" localSheetId="1">Instructions!$A$277</definedName>
    <definedName name="Instructions_Consultant_Contractor" localSheetId="1">Instructions!$A$221</definedName>
    <definedName name="Instructions_Equipment" localSheetId="1">Instructions!$A$113</definedName>
    <definedName name="Instructions_Exercise">Instructions!$A$164</definedName>
    <definedName name="Instructions_ICR_Summary" localSheetId="1">Instructions!$A$286</definedName>
    <definedName name="Instructions_Indirect_Cost" localSheetId="1">Instructions!$A$205</definedName>
    <definedName name="Instructions_MA" localSheetId="1">Instructions!$A$188</definedName>
    <definedName name="Instructions_Match" localSheetId="1">Instructions!$A$258</definedName>
    <definedName name="Instructions_Organization" localSheetId="1">Instructions!$A$95</definedName>
    <definedName name="Instructions_Personnel" localSheetId="1">Instructions!$A$242</definedName>
    <definedName name="Instructions_Planning" localSheetId="1">Instructions!$A$74</definedName>
    <definedName name="Instructions_Project_Ledger" localSheetId="1">Instructions!$A$50</definedName>
    <definedName name="Instructions_Training" localSheetId="1">Instructions!$A$140</definedName>
    <definedName name="LabelDate" localSheetId="16">'Auth. Agent'!$I$28:$N$28</definedName>
    <definedName name="LabelDate" localSheetId="12">'Consultant-Contractor'!$N$4</definedName>
    <definedName name="LabelDate" localSheetId="7">Equipment!$U$4</definedName>
    <definedName name="LabelDate" localSheetId="9">Exercise!$Q$4</definedName>
    <definedName name="LabelDate" localSheetId="11">'Indirect Costs'!$I$4</definedName>
    <definedName name="LabelDate" localSheetId="10">'M&amp;A'!$J$4</definedName>
    <definedName name="LabelDate" localSheetId="14">Match!$L$4</definedName>
    <definedName name="LabelDate" localSheetId="6">Organization!$K$4</definedName>
    <definedName name="LabelDate" localSheetId="13">Personnel!$I$4</definedName>
    <definedName name="LabelDate" localSheetId="5">Planning!$N$4</definedName>
    <definedName name="LabelDate" localSheetId="4">'Project Ledger'!$P$4:$P$4</definedName>
    <definedName name="LabelDate" localSheetId="8">Training!$Q$4</definedName>
    <definedName name="LabelRequest" localSheetId="12">'Consultant-Contractor'!$N$5</definedName>
    <definedName name="LabelRequest" localSheetId="7">Equipment!$U$5</definedName>
    <definedName name="LabelRequest" localSheetId="9">Exercise!$Q$5</definedName>
    <definedName name="LabelRequest" localSheetId="11">'Indirect Costs'!$I$5</definedName>
    <definedName name="LabelRequest" localSheetId="10">'M&amp;A'!$J$5</definedName>
    <definedName name="LabelRequest" localSheetId="14">Match!$L$5</definedName>
    <definedName name="LabelRequest" localSheetId="6">Organization!$K$5</definedName>
    <definedName name="LabelRequest" localSheetId="13">Personnel!$I$5</definedName>
    <definedName name="LabelRequest" localSheetId="5">Planning!$N$5</definedName>
    <definedName name="LabelRequest" localSheetId="4">'Project Ledger'!$P$5:$P$5</definedName>
    <definedName name="LabelRequest" localSheetId="8">Training!$Q$5</definedName>
    <definedName name="Law_Enforcement_and_Anti_Terrorism_Plg">Source!$BA$76</definedName>
    <definedName name="Law_Enforcement_Anti_Terrorism_Planning">Source!$G$39:$G$40</definedName>
    <definedName name="LedgerType" localSheetId="16">'Auth. Agent'!$C$7</definedName>
    <definedName name="LedgerType" localSheetId="12">'Consultant-Contractor'!$O$3</definedName>
    <definedName name="LedgerType" localSheetId="7">Equipment!$V$3</definedName>
    <definedName name="LedgerType" localSheetId="9">Exercise!$R$3</definedName>
    <definedName name="LedgerType" localSheetId="11">'Indirect Costs'!$J$3</definedName>
    <definedName name="LedgerType" localSheetId="10">'M&amp;A'!$K$3</definedName>
    <definedName name="LedgerType" localSheetId="14">Match!$M$3</definedName>
    <definedName name="LedgerType" localSheetId="6">Organization!$L$3</definedName>
    <definedName name="LedgerType" localSheetId="13">Personnel!$J$3</definedName>
    <definedName name="LedgerType" localSheetId="5">Planning!$O$3</definedName>
    <definedName name="LedgerType" localSheetId="4">'Project Ledger'!$Q$3</definedName>
    <definedName name="LedgerType" localSheetId="8">Training!$R$3</definedName>
    <definedName name="M_A">Source!$BD$51</definedName>
    <definedName name="M_and_A">Source!$BN$51</definedName>
    <definedName name="MA_Consulting">Source!$BB$110</definedName>
    <definedName name="Maintenance_and_Sustainment">Source!$BQ$51:$BQ$54</definedName>
    <definedName name="Maintenance_Contracts_Warranties">Source!$BT$76</definedName>
    <definedName name="Maintenance_Sustainment">Source!$BF$51:$BF$54</definedName>
    <definedName name="Mitigation">Source!$CE$51:$CE$57</definedName>
    <definedName name="MS_Consulting">Source!$BD$110:$BD$113</definedName>
    <definedName name="Org">Source!$BK$51</definedName>
    <definedName name="Organization">Source!$AZ$51:$AZ$52</definedName>
    <definedName name="Organization_Consulting">Source!$AY$110</definedName>
    <definedName name="Other_Authorized">Source!$BG$76</definedName>
    <definedName name="Percentage_of_Fed_Fund">Source!$AE$119:$AE$120</definedName>
    <definedName name="Plan">Source!$BJ$51:$BJ$52</definedName>
    <definedName name="Planning">Source!$AY$51:$AY$54</definedName>
    <definedName name="Planning_Consulting">Source!$AX$110:$AX$112</definedName>
    <definedName name="Prevention">Source!$CC$51:$CC$57</definedName>
    <definedName name="_xlnm.Print_Area" localSheetId="3">'Auth Agent Contact Information'!$A$1:$H$24</definedName>
    <definedName name="_xlnm.Print_Area" localSheetId="16">'Auth. Agent'!$A$1:$O$32</definedName>
    <definedName name="_xlnm.Print_Area" localSheetId="12">'Consultant-Contractor'!$A$1:$Q$27</definedName>
    <definedName name="_xlnm.Print_Area" localSheetId="7">Equipment!$A$1:$X$49</definedName>
    <definedName name="_xlnm.Print_Area" localSheetId="9">Exercise!$A$1:$T$48</definedName>
    <definedName name="_xlnm.Print_Area" localSheetId="2">Facesheet!$A$1:$K$35</definedName>
    <definedName name="_xlnm.Print_Area" localSheetId="15">'ICR Summary'!$A$1:$E$52</definedName>
    <definedName name="_xlnm.Print_Area" localSheetId="11">'Indirect Costs'!$A$1:$L$29</definedName>
    <definedName name="_xlnm.Print_Area" localSheetId="1">Instructions!$A$1:$B$306</definedName>
    <definedName name="_xlnm.Print_Area" localSheetId="10">'M&amp;A'!$A$1:$M$29</definedName>
    <definedName name="_xlnm.Print_Area" localSheetId="14">Match!$A$1:$O$49</definedName>
    <definedName name="_xlnm.Print_Area" localSheetId="6">Organization!$A$1:$N$29</definedName>
    <definedName name="_xlnm.Print_Area" localSheetId="13">Personnel!$A$1:$L$25</definedName>
    <definedName name="_xlnm.Print_Area" localSheetId="5">Planning!$A$1:$Q$29</definedName>
    <definedName name="_xlnm.Print_Area" localSheetId="4">'Project Ledger'!$A$1:$S$50</definedName>
    <definedName name="_xlnm.Print_Area" localSheetId="8">Training!$A$1:$T$29</definedName>
    <definedName name="_xlnm.Print_Titles" localSheetId="7">Equipment!$9:$9</definedName>
    <definedName name="_xlnm.Print_Titles" localSheetId="9">Exercise!$9:$9</definedName>
    <definedName name="_xlnm.Print_Titles" localSheetId="11">'Indirect Costs'!$9:$9</definedName>
    <definedName name="_xlnm.Print_Titles" localSheetId="10">'M&amp;A'!$9:$9</definedName>
    <definedName name="_xlnm.Print_Titles" localSheetId="14">Match!$9:$9</definedName>
    <definedName name="_xlnm.Print_Titles" localSheetId="13">Personnel!$9:$9</definedName>
    <definedName name="_xlnm.Print_Titles" localSheetId="5">Planning!$9:$9</definedName>
    <definedName name="_xlnm.Print_Titles" localSheetId="4">'Project Ledger'!$9:$9</definedName>
    <definedName name="_xlnm.Print_Titles" localSheetId="8">Training!$9:$9</definedName>
    <definedName name="Procurement_Over_150k">Source!$AW$101:$AW$102</definedName>
    <definedName name="Protection">Source!$CD$51:$CD$61</definedName>
    <definedName name="Public_and_Private_Partnerships">Source!$BF$76:$BF$82</definedName>
    <definedName name="Public_Private_Partnership">Source!$J$24:$J$31</definedName>
    <definedName name="RangeApproved" localSheetId="7">Equipment!$W$12:$W$99</definedName>
    <definedName name="RangeApproved" localSheetId="9">Exercise!$S$12:$S$98</definedName>
    <definedName name="RangeApproved" localSheetId="11">'Indirect Costs'!$K$12:$K$99</definedName>
    <definedName name="RangeApproved" localSheetId="10">'M&amp;A'!$L$12:$L$99</definedName>
    <definedName name="RangeApproved" localSheetId="14">Match!$M$12:$M$99</definedName>
    <definedName name="RangeApproved" localSheetId="6">Organization!$M$12:$M$99</definedName>
    <definedName name="RangeApproved" localSheetId="5">Planning!$P$12:$P$99</definedName>
    <definedName name="RangeApproved" localSheetId="4">'Project Ledger'!$P$12:$P$98</definedName>
    <definedName name="RangeApproved" localSheetId="8">Training!$S$12:$S$99</definedName>
    <definedName name="RangeBalance" localSheetId="7">Equipment!$X$12:$X$99</definedName>
    <definedName name="RangeBalance" localSheetId="9">Exercise!$T$12:$T$98</definedName>
    <definedName name="RangeBalance" localSheetId="11">'Indirect Costs'!$L$12:$L$99</definedName>
    <definedName name="RangeBalance" localSheetId="10">'M&amp;A'!$M$12:$M$99</definedName>
    <definedName name="RangeBalance" localSheetId="14">Match!$N$12:$N$99</definedName>
    <definedName name="RangeBalance" localSheetId="6">Organization!$N$12:$N$99</definedName>
    <definedName name="RangeBalance" localSheetId="5">Planning!$Q$12:$Q$99</definedName>
    <definedName name="RangeBalance" localSheetId="4">'Project Ledger'!$R$12:$R$98</definedName>
    <definedName name="RangeBalance" localSheetId="8">Training!$T$12:$T$99</definedName>
    <definedName name="RangeBody" localSheetId="12">'Consultant-Contractor'!$A$12:$Q$99</definedName>
    <definedName name="RangeBody" localSheetId="7">Equipment!$A$12:$X$99</definedName>
    <definedName name="RangeBody" localSheetId="9">Exercise!$A$12:$T$98</definedName>
    <definedName name="RangeBody" localSheetId="11">'Indirect Costs'!$A$12:$L$99</definedName>
    <definedName name="RangeBody" localSheetId="10">'M&amp;A'!$A$12:$M$99</definedName>
    <definedName name="RangeBody" localSheetId="14">Match!$A$12:$O$99</definedName>
    <definedName name="RangeBody" localSheetId="6">Organization!$A$12:$N$99</definedName>
    <definedName name="RangeBody" localSheetId="13">Personnel!$A$12:$L$99</definedName>
    <definedName name="RangeBody" localSheetId="5">Planning!$A$12:$Q$99</definedName>
    <definedName name="RangeBody" localSheetId="4">'Project Ledger'!$A$12:$S$98</definedName>
    <definedName name="RangeBody" localSheetId="8">Training!$A$12:$T$99</definedName>
    <definedName name="RangeCost" localSheetId="12">'Consultant-Contractor'!$Q$12:$Q$99</definedName>
    <definedName name="RangeCost" localSheetId="7">Equipment!$S$12:$S$99</definedName>
    <definedName name="RangeCost" localSheetId="9">Exercise!$O$12:$O$98</definedName>
    <definedName name="RangeCost" localSheetId="11">'Indirect Costs'!$G$12:$G$99</definedName>
    <definedName name="RangeCost" localSheetId="10">'M&amp;A'!$H$12:$H$99</definedName>
    <definedName name="RangeCost" localSheetId="14">Match!$I$12:$I$99</definedName>
    <definedName name="RangeCost" localSheetId="6">Organization!$I$12:$I$99</definedName>
    <definedName name="RangeCost" localSheetId="13">Personnel!$L$12:$L$99</definedName>
    <definedName name="RangeCost" localSheetId="5">Planning!$L$12:$L$99</definedName>
    <definedName name="RangeCost" localSheetId="4">'Project Ledger'!$M$12:$M$98</definedName>
    <definedName name="RangeCost" localSheetId="8">Training!$O$12:$O$99</definedName>
    <definedName name="RangeDiscipline" localSheetId="7">Equipment!$G$12:$G$99</definedName>
    <definedName name="RangeDiscipline" localSheetId="9">Exercise!$E$12:$E$98</definedName>
    <definedName name="RangeDiscipline" localSheetId="10">'M&amp;A'!$D$12:$D$99</definedName>
    <definedName name="RangeDiscipline" localSheetId="14">Match!$E$12:$E$99</definedName>
    <definedName name="RangeDiscipline" localSheetId="6">Organization!$E$12:$E$99</definedName>
    <definedName name="RangeDiscipline" localSheetId="13">Personnel!$E$12:$E$99</definedName>
    <definedName name="RangeDiscipline" localSheetId="5">Planning!$E$12:$E$99</definedName>
    <definedName name="RangeDiscipline" localSheetId="4">'Project Ledger'!$G$12:$G$98</definedName>
    <definedName name="RangeDiscipline" localSheetId="8">Training!$E$12:$E$99</definedName>
    <definedName name="RangeDollars" localSheetId="12">'Consultant-Contractor'!$L$12:$M$99,'Consultant-Contractor'!$Q$12:$Q$99,'Consultant-Contractor'!$O$12:$O$99</definedName>
    <definedName name="RangeDollars" localSheetId="7">Equipment!$S$12:$U$99,Equipment!$W$12:$X$99</definedName>
    <definedName name="RangeDollars" localSheetId="15">'ICR Summary'!$B$9:$C$10,'ICR Summary'!$B$17:$C$45</definedName>
    <definedName name="RangeDollars" localSheetId="11">'Indirect Costs'!$G$12:$I$99,'Indirect Costs'!$K$12:$L$99</definedName>
    <definedName name="RangeDollars" localSheetId="10">'M&amp;A'!#REF!,'M&amp;A'!$H$12:$J$99,'M&amp;A'!$L$12:$M$99</definedName>
    <definedName name="RangeDollars" localSheetId="14">Match!$I$12:$K$99,Match!$M$12:$N$99</definedName>
    <definedName name="RangeDollars" localSheetId="6">Organization!$I$12:$K$99,Organization!$M$12:$N$99</definedName>
    <definedName name="RangeDollars" localSheetId="13">Personnel!$I$12:$J$99,Personnel!$L$12:$L$99</definedName>
    <definedName name="RangeDollars" localSheetId="5">Planning!$L$12:$N$99,Planning!$P$12:$P$99,Planning!$Q$12:$Q$99</definedName>
    <definedName name="RangeDollars" localSheetId="4">'Project Ledger'!$M$12:$R$98</definedName>
    <definedName name="RangeDollars" localSheetId="8">Training!$O$12:$Q$99,Training!$S$12:$T$99</definedName>
    <definedName name="RangeFee" localSheetId="12">'Consultant-Contractor'!$L$12:$L$99</definedName>
    <definedName name="RangeFunding" localSheetId="7">Equipment!$F$12:$F$99</definedName>
    <definedName name="RangeFunding" localSheetId="9">Exercise!$D$12:$D$98</definedName>
    <definedName name="RangeFunding" localSheetId="11">'Indirect Costs'!$C$12:$C$99</definedName>
    <definedName name="RangeFunding" localSheetId="10">'M&amp;A'!$C$12:$C$99</definedName>
    <definedName name="RangeFunding" localSheetId="6">Organization!$D$12:$D$99</definedName>
    <definedName name="RangeFunding" localSheetId="13">Personnel!$D$12:$D$99</definedName>
    <definedName name="RangeFunding" localSheetId="5">Planning!$D$12:$D$99</definedName>
    <definedName name="RangeFunding" localSheetId="4">'Project Ledger'!$F$12:$F$98</definedName>
    <definedName name="RangeFunding" localSheetId="8">Training!$D$12:$D$99</definedName>
    <definedName name="RangeHourlyRate" localSheetId="12">'Consultant-Contractor'!$N$12:$N$99</definedName>
    <definedName name="RangeHours" localSheetId="12">'Consultant-Contractor'!$O$12:$O$99</definedName>
    <definedName name="RangeHours" localSheetId="13">Personnel!$J$12:$J$99</definedName>
    <definedName name="RangeIndirect" localSheetId="15">'ICR Summary'!$A$50:$D$65</definedName>
    <definedName name="RangePercent" localSheetId="14">Match!$O$12:$O$99</definedName>
    <definedName name="RangePercent" localSheetId="4">'Project Ledger'!$S$12:$S$98</definedName>
    <definedName name="RangePeriod" localSheetId="12">'Consultant-Contractor'!$K$12:$K$99</definedName>
    <definedName name="RangePeriod" localSheetId="13">Personnel!$H$12:$H$99</definedName>
    <definedName name="RangePrevious" localSheetId="7">Equipment!$T$12:$T$99</definedName>
    <definedName name="RangePrevious" localSheetId="9">Exercise!$P$12:$P$98</definedName>
    <definedName name="RangePrevious" localSheetId="11">'Indirect Costs'!$H$12:$H$99</definedName>
    <definedName name="RangePrevious" localSheetId="10">'M&amp;A'!$I$12:$I$99</definedName>
    <definedName name="RangePrevious" localSheetId="14">Match!$J$12:$J$99</definedName>
    <definedName name="RangePrevious" localSheetId="6">Organization!$J$12:$J$99</definedName>
    <definedName name="RangePrevious" localSheetId="5">Planning!$M$12:$M$99</definedName>
    <definedName name="RangePrevious" localSheetId="4">'Project Ledger'!$N$12:$N$98</definedName>
    <definedName name="RangePrevious" localSheetId="8">Training!$P$12:$P$99</definedName>
    <definedName name="RangeProjectLetter" localSheetId="7">Equipment!$A$12:$A$99</definedName>
    <definedName name="RangeProjectLetter" localSheetId="9">Exercise!$A$12:$A$98</definedName>
    <definedName name="RangeProjectLetter" localSheetId="11">'Indirect Costs'!$A$12:$A$99</definedName>
    <definedName name="RangeProjectLetter" localSheetId="10">'M&amp;A'!$A$12:$A$99</definedName>
    <definedName name="RangeProjectLetter" localSheetId="14">Match!$A$12:$A$99</definedName>
    <definedName name="RangeProjectLetter" localSheetId="6">Organization!$A$12:$A$99</definedName>
    <definedName name="RangeProjectLetter" localSheetId="13">Personnel!$A$12:$A$99</definedName>
    <definedName name="RangeProjectLetter" localSheetId="5">Planning!$A$12:$A$99</definedName>
    <definedName name="RangeProjectLetter" localSheetId="4">'Project Ledger'!$C$12:$C$98</definedName>
    <definedName name="RangeProjectLetter" localSheetId="8">Training!$A$12:$A$99</definedName>
    <definedName name="RangeProjectTotal" localSheetId="4">'Project Ledger'!$Q$12:$Q$98</definedName>
    <definedName name="RangeSalary" localSheetId="12">'Consultant-Contractor'!$M$12:$M$99</definedName>
    <definedName name="RangeSalary" localSheetId="13">Personnel!$I$12:$I$99</definedName>
    <definedName name="RangeSolutionSub" localSheetId="11">'Indirect Costs'!$D$12:$D$99</definedName>
    <definedName name="RangeSolutionSub" localSheetId="10">'M&amp;A'!$E$12:$E$99</definedName>
    <definedName name="RangeThisRequest" localSheetId="7">Equipment!$U$12:$U$99</definedName>
    <definedName name="RangeThisRequest" localSheetId="9">Exercise!$Q$12:$Q$98</definedName>
    <definedName name="RangeThisRequest" localSheetId="11">'Indirect Costs'!$I$12:$I$99</definedName>
    <definedName name="RangeThisRequest" localSheetId="10">'M&amp;A'!$J$12:$J$99</definedName>
    <definedName name="RangeThisRequest" localSheetId="14">Match!$K$12:$K$99</definedName>
    <definedName name="RangeThisRequest" localSheetId="6">Organization!$K$12:$K$99</definedName>
    <definedName name="RangeThisRequest" localSheetId="5">Planning!$N$12:$N$99</definedName>
    <definedName name="RangeThisRequest" localSheetId="4">'Project Ledger'!$O$12:$O$98</definedName>
    <definedName name="RangeThisRequest" localSheetId="8">Training!$Q$12:$Q$99</definedName>
    <definedName name="RangeTotalHours" localSheetId="12">'Consultant-Contractor'!$O$12:$O$99</definedName>
    <definedName name="RangeUnlocked" localSheetId="12">'Consultant-Contractor'!$A$12:$Q$99</definedName>
    <definedName name="RangeUnlocked" localSheetId="7">Equipment!$A$12:$E$99,Equipment!$H$12:$S$99,Equipment!$U$12:$V$99</definedName>
    <definedName name="RangeUnlocked" localSheetId="11">'Indirect Costs'!$A$12:$B$99,'Indirect Costs'!$E$12:$G$99,'Indirect Costs'!$I$12:$J$99</definedName>
    <definedName name="RangeUnlocked" localSheetId="10">'M&amp;A'!$A$12:$B$99,'M&amp;A'!$F$12:$H$99,'M&amp;A'!$J$12:$K$99</definedName>
    <definedName name="RangeUnlocked" localSheetId="14">Match!$A$12:$D$99,Match!$F$12:$I$99,Match!$K$12:$L$99</definedName>
    <definedName name="RangeUnlocked" localSheetId="6">Organization!$A$12:$C$99,Organization!$F$12:$I$99,Organization!$K$12:$L$99</definedName>
    <definedName name="RangeUnlocked" localSheetId="13">Personnel!$A$12:$C$99,Personnel!$F$12:$L$99</definedName>
    <definedName name="RangeUnlocked" localSheetId="5">Planning!$A$12:$C$99,Planning!$F$12:$L$99,Planning!$N$12:$O$99</definedName>
    <definedName name="RangeUnlocked" localSheetId="4">'Project Ledger'!$A$12:$E$98,'Project Ledger'!$H$12:$M$98,'Project Ledger'!$O$12:$O$98</definedName>
    <definedName name="RangeUnlocked" localSheetId="8">Training!$A$12:$C$99,Training!$F$12:$O$99,Training!$Q$12:$R$99</definedName>
    <definedName name="Recovery">Source!$CG$51:$CG$58</definedName>
    <definedName name="Repair_Replacement_Costs">Source!$BU$76</definedName>
    <definedName name="RequestNumber" localSheetId="16">'Auth. Agent'!$H$10</definedName>
    <definedName name="RequestNumber" localSheetId="12">'Consultant-Contractor'!$O$5</definedName>
    <definedName name="RequestNumber" localSheetId="7">Equipment!$V$5</definedName>
    <definedName name="RequestNumber" localSheetId="9">Exercise!$R$5</definedName>
    <definedName name="RequestNumber" localSheetId="11">'Indirect Costs'!$J$5</definedName>
    <definedName name="RequestNumber" localSheetId="10">'M&amp;A'!$K$5</definedName>
    <definedName name="RequestNumber" localSheetId="14">Match!$M$5</definedName>
    <definedName name="RequestNumber" localSheetId="6">Organization!$L$5</definedName>
    <definedName name="RequestNumber" localSheetId="13">Personnel!$J$5</definedName>
    <definedName name="RequestNumber" localSheetId="5">Planning!$O$5</definedName>
    <definedName name="RequestNumber" localSheetId="4">'Project Ledger'!$Q$5</definedName>
    <definedName name="RequestNumber" localSheetId="8">Training!$R$5</definedName>
    <definedName name="Response">Source!$CF$51:$CF$64</definedName>
    <definedName name="RRNumber" localSheetId="12">'Consultant-Contractor'!$P$12:$P$99</definedName>
    <definedName name="RRNumber" localSheetId="7">Equipment!$V$12:$V$99</definedName>
    <definedName name="RRNumber" localSheetId="9">Exercise!$R$12:$R$98</definedName>
    <definedName name="RRNumber" localSheetId="11">'Indirect Costs'!$J$12:$J$99</definedName>
    <definedName name="RRNumber" localSheetId="10">'M&amp;A'!$K$12:$K$99</definedName>
    <definedName name="RRNumber" localSheetId="14">Match!$L$12:$L$99</definedName>
    <definedName name="RRNumber" localSheetId="6">Organization!$L$12:$L$99</definedName>
    <definedName name="RRNumber" localSheetId="13">Personnel!$K$12:$K$99</definedName>
    <definedName name="RRNumber" localSheetId="5">Planning!$O$12:$O$99</definedName>
    <definedName name="RRNumber" localSheetId="8">Training!$R$12:$R$99</definedName>
    <definedName name="Sole_Source_Involved">Source!$AW$105:$AW$106</definedName>
    <definedName name="source_addr">Source!$K$187:$K$188</definedName>
    <definedName name="source_Address">Source!$AQ$92:$AQ$99</definedName>
    <definedName name="SOURCE_AppCheckTotal">Source!$I$318</definedName>
    <definedName name="SOURCE_ApplicationType">Source!$A$99:$D$103</definedName>
    <definedName name="source_assemblydistricts">Source!$AM$49:$AM$128</definedName>
    <definedName name="Source_CalOESGoals">Source!$CA$80:$CA$85</definedName>
    <definedName name="source_CFDA">Source!$AS$52:$AS$61</definedName>
    <definedName name="Source_ConsultantNameLookup">Source!$AX$75:$AY$98</definedName>
    <definedName name="Source_CoreCapabilities">Source!$CA$11:$CA$42</definedName>
    <definedName name="SOURCE_CoreCapabilitiesByMissionArea">Source!$CA$51:$CA$55</definedName>
    <definedName name="Source_CoreCapabilitiesByMissionAreaNameLookup">Source!$CA$51:$CB$55</definedName>
    <definedName name="SOURCE_Discipline">Source!$A$73</definedName>
    <definedName name="source_districts">Source!$AL$49:$AL$101</definedName>
    <definedName name="SOURCE_EquipmentCondition">Source!$D$66:$D$70</definedName>
    <definedName name="Source_EquipmentHoldTrigger">Source!$AE$91:$AE$94</definedName>
    <definedName name="Source_EquipmentSAFECOMCompliance">Source!$J$65:$J$67</definedName>
    <definedName name="SOURCE_EquipmentSolutionAreaSubCategoryProjectLedger">Source!$AE$51:$AE$61</definedName>
    <definedName name="Source_ExerciseHoldTrigger">Source!$L$50:$L$52</definedName>
    <definedName name="Source_ExerciseNameLookup">Source!$M$46:$N$47</definedName>
    <definedName name="SOURCE_ExerciseRole">Source!$M$64:$M$69</definedName>
    <definedName name="SOURCE_ExerciseType">Source!$M$57:$M$61</definedName>
    <definedName name="SOURCE_ExerciseType2">Source!$AE$106:$AE$115</definedName>
    <definedName name="SOURCE_Expenditures">Source!$D$141:$E$144</definedName>
    <definedName name="SOURCE_FIPSMsg">Source!$D$152</definedName>
    <definedName name="SOURCE_FundingSource">Source!$D$73</definedName>
    <definedName name="SOURCE_FundingSourceGAFS_all">Source!$AV$86:$AV$150</definedName>
    <definedName name="source_FundSourceFaceSheet">Source!$AQ$91:$AQ$109</definedName>
    <definedName name="source_Grant">Source!$B$148</definedName>
    <definedName name="SOURCE_GrantList">Source!$A$163:$J$178</definedName>
    <definedName name="SOURCE_GrantManagementArea">Source!$M$85:$M$92</definedName>
    <definedName name="SOURCE_GrantManagementTitle">Source!$M$73:$M$82</definedName>
    <definedName name="SOURCE_GrantManagementType">Source!$M$95:$M$96</definedName>
    <definedName name="SOURCE_GrantNumber">Source!$A$111:$B$142</definedName>
    <definedName name="source_grantnumberss">Source!$AR$43:$AR$50</definedName>
    <definedName name="source_GrantYear">Source!$AT$49:$AT$57</definedName>
    <definedName name="source_GrantYearGAFS">Source!$AV$59:$AV$66</definedName>
    <definedName name="Source_MANameLookup">Source!$D$9:$E$9</definedName>
    <definedName name="source_matchtype">Source!$AV$50:$AV$51</definedName>
    <definedName name="Source_OranizationHoldTrigger">Source!$D$31:$D$32</definedName>
    <definedName name="Source_OrganizationHoldTrigger">Source!$D$31:$D$32</definedName>
    <definedName name="Source_OrganizationNameLookup">Source!$D$23:$E$24</definedName>
    <definedName name="Source_PersonnelNameLookup">Source!$BH$50:$BI$54</definedName>
    <definedName name="Source_PlanningHoldTrigger">Source!$D$49:$D$51</definedName>
    <definedName name="Source_PlanningNameLookup">Source!$D$38:$E$41</definedName>
    <definedName name="SOURCE_ProjectLetter">Source!$A$10:$A$35</definedName>
    <definedName name="Source_ProjectNameLookup">Source!$AW$50:$AX$58</definedName>
    <definedName name="SOURCE_SolutionArea">Source!$H$73:$H$81</definedName>
    <definedName name="SOURCE_SolutionAreaConsultant">Source!$AW$75:$AW$82</definedName>
    <definedName name="Source_SolutionAreaConsultantLookup">Source!$AX$100:$AY$107</definedName>
    <definedName name="SOURCE_SolutionAreaPersonnel">Source!$BH$50:$BH$54</definedName>
    <definedName name="SOURCE_SolutionAreaProject">Source!$AW$50:$AW$58</definedName>
    <definedName name="SOURCE_SolutionAreaSubCategoryConsultant">Source!$AX$75:$AX$96</definedName>
    <definedName name="SOURCE_SolutionAreaSubCategoryExercise">Source!$M$46:$M$47</definedName>
    <definedName name="SOURCE_SolutionAreaSubCategoryMA">Source!$D$9</definedName>
    <definedName name="SOURCE_SolutionAreaSubCategoryOrganization" localSheetId="11">Source!$D$23:$D$24</definedName>
    <definedName name="SOURCE_SolutionAreaSubCategoryOrganization" localSheetId="10">Source!$D$23:$D$24</definedName>
    <definedName name="SOURCE_SolutionAreaSubCategoryOrganization" localSheetId="6">Source!$D$23:$D$24</definedName>
    <definedName name="SOURCE_SolutionAreaSubCategoryOrganization" localSheetId="13">Source!$D$23:$D$24</definedName>
    <definedName name="SOURCE_SolutionAreaSubCategoryOrganization">Source!$D$32</definedName>
    <definedName name="SOURCE_SolutionAreaSubCategoryPlanning">Source!$D$38:$D$41</definedName>
    <definedName name="SOURCE_SolutionAreaSubCategoryProjectLedger">Source!$T$43:$T$118</definedName>
    <definedName name="SOURCE_SolutionAreaSubCategoryTraining">Source!$D$55:$D$57</definedName>
    <definedName name="SOURCE_StateGoals">Source!$B$50:$B$61</definedName>
    <definedName name="SOURCE_StrategicGoalsandObjectives">Source!$CA$70:$CA$74</definedName>
    <definedName name="Source_StrategicGoalsandObjectivesNameLookup">Source!$CA$70:$CB$74</definedName>
    <definedName name="SOURCE_TrainingActivity">Source!$AE$101:$AE$103</definedName>
    <definedName name="Source_TrainingHoldTrigger">Source!$K$56:$K$58</definedName>
    <definedName name="Source_TrainingNameLookup">Source!$D$55:$E$57</definedName>
    <definedName name="Staff_Expenses">Source!$F$56:$F$58</definedName>
    <definedName name="Staffing">Source!$K$24</definedName>
    <definedName name="StartDate">Facesheet!$H$12</definedName>
    <definedName name="StartPOP" localSheetId="12">'Consultant-Contractor'!$O$6</definedName>
    <definedName name="StartPOP" localSheetId="7">Equipment!$V$6</definedName>
    <definedName name="StartPOP" localSheetId="9">Exercise!$R$6</definedName>
    <definedName name="StartPOP" localSheetId="11">'Indirect Costs'!$J$6</definedName>
    <definedName name="StartPOP" localSheetId="10">'M&amp;A'!$K$6:$M$6</definedName>
    <definedName name="StartPOP" localSheetId="14">Match!$M$6</definedName>
    <definedName name="StartPOP" localSheetId="6">Organization!$L$6</definedName>
    <definedName name="StartPOP" localSheetId="13">Personnel!$J$6</definedName>
    <definedName name="StartPOP" localSheetId="5">Planning!$O$6</definedName>
    <definedName name="StartPOP" localSheetId="4">'Project Ledger'!$Q$6</definedName>
    <definedName name="StartPOP" localSheetId="8">Training!$R$6</definedName>
    <definedName name="Subaward" localSheetId="12">'Consultant-Contractor'!$A$5</definedName>
    <definedName name="Subaward" localSheetId="7">Equipment!$A$5</definedName>
    <definedName name="Subaward" localSheetId="9">Exercise!$A$5</definedName>
    <definedName name="Subaward" localSheetId="11">'Indirect Costs'!$A$5</definedName>
    <definedName name="Subaward" localSheetId="10">'M&amp;A'!$A$5:$B$5</definedName>
    <definedName name="subaward" localSheetId="14">Match!$A$5</definedName>
    <definedName name="Subaward" localSheetId="6">Organization!$A$5</definedName>
    <definedName name="Subaward" localSheetId="13">Personnel!$A$5</definedName>
    <definedName name="Subaward" localSheetId="5">Planning!$A$5</definedName>
    <definedName name="Subaward" localSheetId="4">'Project Ledger'!$A$5:$O$5</definedName>
    <definedName name="Subaward" localSheetId="8">Training!$A$5</definedName>
    <definedName name="SubawardNumber">Facesheet!$J$2</definedName>
    <definedName name="Subrecipient" localSheetId="12">'Consultant-Contractor'!$A$3</definedName>
    <definedName name="Subrecipient" localSheetId="7">Equipment!$A$3</definedName>
    <definedName name="Subrecipient" localSheetId="9">Exercise!$A$3</definedName>
    <definedName name="Subrecipient" localSheetId="11">'Indirect Costs'!$A$3</definedName>
    <definedName name="Subrecipient" localSheetId="10">'M&amp;A'!$A$3</definedName>
    <definedName name="Subrecipient" localSheetId="14">Match!$A$3</definedName>
    <definedName name="Subrecipient" localSheetId="6">Organization!$A$3</definedName>
    <definedName name="Subrecipient" localSheetId="13">Personnel!$A$3</definedName>
    <definedName name="Subrecipient" localSheetId="5">Planning!$A$3</definedName>
    <definedName name="Subrecipient" localSheetId="4">'Project Ledger'!$A$3</definedName>
    <definedName name="Subrecipient" localSheetId="8">Training!$A$3</definedName>
    <definedName name="SubrecipientName">Facesheet!$C$6</definedName>
    <definedName name="Supplies_Materials_and_Production_Costs">Source!$BL$76</definedName>
    <definedName name="Supplies_Materials_Production_Costs">Source!$Q$47:$Q$49</definedName>
    <definedName name="Title1">TableSection1A[[#Headers],[Version]]</definedName>
    <definedName name="Title10">TableIndirectCosts[[#Headers],[Project]]</definedName>
    <definedName name="Title11">TableCC[[#Headers],[Project]]</definedName>
    <definedName name="Title12">TablePersonnel[[#Headers],[Project]]</definedName>
    <definedName name="Title13">TableMatch[[#Headers],[Project]]</definedName>
    <definedName name="Title14">TableDirectCosts[[#Headers],[DIRECT COSTS]]</definedName>
    <definedName name="Title2">Facesheet!$A$16</definedName>
    <definedName name="Title4">TableProjectLedger[[#Headers],[State
Goals]]</definedName>
    <definedName name="Title5">TablePlanning[[#Headers],[Project]]</definedName>
    <definedName name="Title6">TableOrganization[[#Headers],[Project]]</definedName>
    <definedName name="Title7">TableEquipment[[#Headers],[Project]]</definedName>
    <definedName name="Title8">TableTraining[[#Headers],[Project]]</definedName>
    <definedName name="Title9">TableMA[[#Headers],[Project]]</definedName>
    <definedName name="TodaysDate" localSheetId="4">'Project Ledger'!$Q$4:$S$4</definedName>
    <definedName name="TotalApproved" localSheetId="7">Equipment!$W$10</definedName>
    <definedName name="TotalApproved" localSheetId="9">Exercise!$S$10</definedName>
    <definedName name="TotalApproved" localSheetId="11">'Indirect Costs'!$K$10</definedName>
    <definedName name="TotalApproved" localSheetId="10">'M&amp;A'!$L$10</definedName>
    <definedName name="TotalApproved" localSheetId="14">Match!$M$10</definedName>
    <definedName name="TotalApproved" localSheetId="6">Organization!$M$10</definedName>
    <definedName name="TotalApproved" localSheetId="5">Planning!$P$10</definedName>
    <definedName name="TotalApproved" localSheetId="4">'Project Ledger'!$P$10</definedName>
    <definedName name="TotalApproved" localSheetId="8">Training!$S$10</definedName>
    <definedName name="TotalBalance" localSheetId="7">Equipment!$X$10</definedName>
    <definedName name="TotalBalance" localSheetId="9">Exercise!$T$10</definedName>
    <definedName name="TotalBalance" localSheetId="11">'Indirect Costs'!$L$10</definedName>
    <definedName name="TotalBalance" localSheetId="10">'M&amp;A'!$M$10</definedName>
    <definedName name="TotalBalance" localSheetId="14">Match!$N$10</definedName>
    <definedName name="TotalBalance" localSheetId="6">Organization!$N$10</definedName>
    <definedName name="TotalBalance" localSheetId="5">Planning!$Q$10</definedName>
    <definedName name="TotalBalance" localSheetId="4">'Project Ledger'!$R$10</definedName>
    <definedName name="TotalBalance" localSheetId="8">Training!$T$10</definedName>
    <definedName name="TotalCost" localSheetId="12">'Consultant-Contractor'!$Q$10</definedName>
    <definedName name="TotalCost" localSheetId="7">Equipment!$S$10</definedName>
    <definedName name="TotalCost" localSheetId="9">Exercise!$O$10</definedName>
    <definedName name="TotalCost" localSheetId="11">'Indirect Costs'!$G$10</definedName>
    <definedName name="TotalCost" localSheetId="10">'M&amp;A'!$H$10</definedName>
    <definedName name="TotalCost" localSheetId="14">Match!$I$10</definedName>
    <definedName name="TotalCost" localSheetId="6">Organization!$I$10</definedName>
    <definedName name="TotalCost" localSheetId="13">Personnel!$L$10</definedName>
    <definedName name="TotalCost" localSheetId="5">Planning!$L$10</definedName>
    <definedName name="TotalCost" localSheetId="4">'Project Ledger'!$M$10</definedName>
    <definedName name="TotalCost" localSheetId="8">Training!$O$10</definedName>
    <definedName name="TotalDirectCost" localSheetId="15">'ICR Summary'!$D$48</definedName>
    <definedName name="TotalFee" localSheetId="12">'Consultant-Contractor'!$L$10</definedName>
    <definedName name="TotalHours" localSheetId="12">'Consultant-Contractor'!$O$10</definedName>
    <definedName name="TotalHours" localSheetId="13">Personnel!$J$10</definedName>
    <definedName name="TotalPercentExpended" localSheetId="14">Match!$O$10</definedName>
    <definedName name="TotalPercentExpended" localSheetId="4">'Project Ledger'!$S$10</definedName>
    <definedName name="TotalPrevious" localSheetId="7">Equipment!$T$10</definedName>
    <definedName name="TotalPrevious" localSheetId="9">Exercise!$P$10</definedName>
    <definedName name="TotalPrevious" localSheetId="11">'Indirect Costs'!$H$10</definedName>
    <definedName name="TotalPrevious" localSheetId="10">'M&amp;A'!$I$10</definedName>
    <definedName name="TotalPrevious" localSheetId="14">Match!$J$10</definedName>
    <definedName name="TotalPrevious" localSheetId="6">Organization!$J$10</definedName>
    <definedName name="TotalPrevious" localSheetId="5">Planning!$M$10</definedName>
    <definedName name="TotalPrevious" localSheetId="4">'Project Ledger'!$N$10</definedName>
    <definedName name="TotalPrevious" localSheetId="8">Training!$P$10</definedName>
    <definedName name="TotalProject" localSheetId="4">'Project Ledger'!$Q$10</definedName>
    <definedName name="TotalSalary" localSheetId="12">'Consultant-Contractor'!$M$10</definedName>
    <definedName name="TotalSalary" localSheetId="13">Personnel!$I$10</definedName>
    <definedName name="TotalThisRequest" localSheetId="16">'Auth. Agent'!$L$10</definedName>
    <definedName name="TotalThisRequest" localSheetId="7">Equipment!$U$10</definedName>
    <definedName name="TotalThisRequest" localSheetId="9">Exercise!$Q$10</definedName>
    <definedName name="TotalThisRequest" localSheetId="11">'Indirect Costs'!$I$10</definedName>
    <definedName name="TotalThisRequest" localSheetId="10">'M&amp;A'!$J$10</definedName>
    <definedName name="TotalThisRequest" localSheetId="14">Match!$K$10</definedName>
    <definedName name="TotalThisRequest" localSheetId="6">Organization!$K$10</definedName>
    <definedName name="TotalThisRequest" localSheetId="5">Planning!$N$10</definedName>
    <definedName name="TotalThisRequest" localSheetId="4">'Project Ledger'!$O$10</definedName>
    <definedName name="TotalThisRequest" localSheetId="8">Training!$Q$10</definedName>
    <definedName name="Train">Source!$BL$51:$BL$53</definedName>
    <definedName name="Training">Source!$BB$51:$BB$53</definedName>
    <definedName name="Training_Consulting">Source!$AZ$110:$AZ$111</definedName>
    <definedName name="Upgrades">Source!$BV$76</definedName>
    <definedName name="User_fees">Source!$BW$76</definedName>
    <definedName name="Z_864452AF_FE8B_4AB5_A77B_41D8DD524B81_.wvu.FilterData" localSheetId="14">Match!$A$9:$O$99</definedName>
    <definedName name="Z_864452AF_FE8B_4AB5_A77B_41D8DD524B81_.wvu.FilterData" localSheetId="4">'Project Ledger'!$A$9:$S$98</definedName>
    <definedName name="Z_864452AF_FE8B_4AB5_A77B_41D8DD524B81_.wvu.PrintArea" localSheetId="12">'Consultant-Contractor'!$A$1:$Q$54</definedName>
    <definedName name="Z_864452AF_FE8B_4AB5_A77B_41D8DD524B81_.wvu.PrintArea" localSheetId="7">Equipment!$A$1:$X$54</definedName>
    <definedName name="Z_864452AF_FE8B_4AB5_A77B_41D8DD524B81_.wvu.PrintArea" localSheetId="9">Exercise!$A$1:$T$55</definedName>
    <definedName name="Z_864452AF_FE8B_4AB5_A77B_41D8DD524B81_.wvu.PrintArea" localSheetId="2">Facesheet!$A$1:$J$34</definedName>
    <definedName name="Z_864452AF_FE8B_4AB5_A77B_41D8DD524B81_.wvu.PrintArea" localSheetId="15">'ICR Summary'!$A$1:$D$49</definedName>
    <definedName name="Z_864452AF_FE8B_4AB5_A77B_41D8DD524B81_.wvu.PrintArea" localSheetId="11">'Indirect Costs'!$A$1:$L$33</definedName>
    <definedName name="Z_864452AF_FE8B_4AB5_A77B_41D8DD524B81_.wvu.PrintArea" localSheetId="1">Instructions!$A$1:$B$284</definedName>
    <definedName name="Z_864452AF_FE8B_4AB5_A77B_41D8DD524B81_.wvu.PrintArea" localSheetId="10">'M&amp;A'!$A$1:$M$48</definedName>
    <definedName name="Z_864452AF_FE8B_4AB5_A77B_41D8DD524B81_.wvu.PrintArea" localSheetId="14">Match!$A$1:$O$55</definedName>
    <definedName name="Z_864452AF_FE8B_4AB5_A77B_41D8DD524B81_.wvu.PrintArea" localSheetId="6">Organization!$A$1:$N$49</definedName>
    <definedName name="Z_864452AF_FE8B_4AB5_A77B_41D8DD524B81_.wvu.PrintArea" localSheetId="13">Personnel!$A$1:$L$55</definedName>
    <definedName name="Z_864452AF_FE8B_4AB5_A77B_41D8DD524B81_.wvu.PrintArea" localSheetId="5">Planning!$A$1:$Q$67</definedName>
    <definedName name="Z_864452AF_FE8B_4AB5_A77B_41D8DD524B81_.wvu.PrintArea" localSheetId="4">'Project Ledger'!$A$1:$S$10</definedName>
    <definedName name="Z_864452AF_FE8B_4AB5_A77B_41D8DD524B81_.wvu.PrintArea" localSheetId="0">Source!$A$1:$CH$404</definedName>
    <definedName name="Z_864452AF_FE8B_4AB5_A77B_41D8DD524B81_.wvu.PrintArea" localSheetId="8">Training!$A$1:$T$57</definedName>
    <definedName name="Z_864452AF_FE8B_4AB5_A77B_41D8DD524B81_.wvu.PrintTitles" localSheetId="7">Equipment!$9:$9</definedName>
    <definedName name="Z_864452AF_FE8B_4AB5_A77B_41D8DD524B81_.wvu.PrintTitles" localSheetId="9">Exercise!$9:$9</definedName>
    <definedName name="Z_864452AF_FE8B_4AB5_A77B_41D8DD524B81_.wvu.PrintTitles" localSheetId="11">'Indirect Costs'!$9:$9</definedName>
    <definedName name="Z_864452AF_FE8B_4AB5_A77B_41D8DD524B81_.wvu.PrintTitles" localSheetId="1">Instructions!$1:$5</definedName>
    <definedName name="Z_864452AF_FE8B_4AB5_A77B_41D8DD524B81_.wvu.PrintTitles" localSheetId="10">'M&amp;A'!$9:$9</definedName>
    <definedName name="Z_864452AF_FE8B_4AB5_A77B_41D8DD524B81_.wvu.PrintTitles" localSheetId="14">Match!$9:$9</definedName>
    <definedName name="Z_864452AF_FE8B_4AB5_A77B_41D8DD524B81_.wvu.PrintTitles" localSheetId="13">Personnel!$9:$9</definedName>
    <definedName name="Z_864452AF_FE8B_4AB5_A77B_41D8DD524B81_.wvu.PrintTitles" localSheetId="5">Planning!$9:$9</definedName>
    <definedName name="Z_864452AF_FE8B_4AB5_A77B_41D8DD524B81_.wvu.PrintTitles" localSheetId="4">'Project Ledger'!$9:$9</definedName>
    <definedName name="Z_864452AF_FE8B_4AB5_A77B_41D8DD524B81_.wvu.PrintTitles" localSheetId="8">Training!$9:$9</definedName>
    <definedName name="Z_864452AF_FE8B_4AB5_A77B_41D8DD524B81_.wvu.Rows" localSheetId="7">Equipment!$390:$394</definedName>
    <definedName name="Z_864452AF_FE8B_4AB5_A77B_41D8DD524B81_.wvu.Rows" localSheetId="2">Facesheet!$53:$162</definedName>
  </definedNames>
  <calcPr calcId="191029"/>
  <customWorkbookViews>
    <customWorkbookView name="Yoon, Charlie@CalOES - Personal View" guid="{864452AF-FE8B-4AB5-A77B-41D8DD524B81}" mergeInterval="0" personalView="1" maximized="1" xWindow="-8" yWindow="-8" windowWidth="1936" windowHeight="1056" tabRatio="84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1" l="1"/>
  <c r="A3" i="49" l="1"/>
  <c r="A3" i="19"/>
  <c r="A5" i="50" l="1"/>
  <c r="A4" i="50"/>
  <c r="A3" i="50"/>
  <c r="D20" i="19" l="1"/>
  <c r="D21" i="19"/>
  <c r="D22" i="19"/>
  <c r="D23" i="19"/>
  <c r="D24" i="19"/>
  <c r="L7" i="49"/>
  <c r="H7" i="49"/>
  <c r="A5" i="49"/>
  <c r="A4" i="49"/>
  <c r="M12" i="38" l="1"/>
  <c r="N12" i="38" s="1"/>
  <c r="S15" i="10"/>
  <c r="T15" i="10" s="1"/>
  <c r="A3" i="11" l="1"/>
  <c r="A4" i="11"/>
  <c r="A5" i="11"/>
  <c r="O10" i="11"/>
  <c r="P10" i="11"/>
  <c r="W12" i="9" l="1"/>
  <c r="X12" i="9" s="1"/>
  <c r="D12" i="19" l="1"/>
  <c r="L10" i="14" l="1"/>
  <c r="O10" i="14"/>
  <c r="M10" i="14"/>
  <c r="Q10" i="14"/>
  <c r="O7" i="14"/>
  <c r="O6" i="14"/>
  <c r="A5" i="14"/>
  <c r="A4" i="14"/>
  <c r="A3" i="14"/>
  <c r="M13" i="16"/>
  <c r="O13" i="16" s="1"/>
  <c r="M12" i="16"/>
  <c r="O12" i="16" s="1"/>
  <c r="M14" i="16"/>
  <c r="O14" i="16" s="1"/>
  <c r="M15" i="16"/>
  <c r="O15" i="16" s="1"/>
  <c r="M16" i="16"/>
  <c r="N16" i="16" s="1"/>
  <c r="M17" i="16"/>
  <c r="O17" i="16" s="1"/>
  <c r="M18" i="16"/>
  <c r="O18" i="16" s="1"/>
  <c r="M19" i="16"/>
  <c r="O19" i="16" s="1"/>
  <c r="M20" i="16"/>
  <c r="O20" i="16" s="1"/>
  <c r="M21" i="16"/>
  <c r="O21" i="16" s="1"/>
  <c r="M22" i="16"/>
  <c r="O22" i="16" s="1"/>
  <c r="M23" i="16"/>
  <c r="O23" i="16" s="1"/>
  <c r="M24" i="16"/>
  <c r="N24" i="16" s="1"/>
  <c r="M25" i="16"/>
  <c r="O25" i="16" s="1"/>
  <c r="M26" i="16"/>
  <c r="O26" i="16" s="1"/>
  <c r="M27" i="16"/>
  <c r="O27" i="16" s="1"/>
  <c r="M28" i="16"/>
  <c r="O28" i="16" s="1"/>
  <c r="M29" i="16"/>
  <c r="O29" i="16" s="1"/>
  <c r="M30" i="16"/>
  <c r="O30" i="16" s="1"/>
  <c r="M31" i="16"/>
  <c r="O31" i="16" s="1"/>
  <c r="M32" i="16"/>
  <c r="N32" i="16" s="1"/>
  <c r="M33" i="16"/>
  <c r="O33" i="16" s="1"/>
  <c r="M34" i="16"/>
  <c r="O34" i="16" s="1"/>
  <c r="M35" i="16"/>
  <c r="O35" i="16" s="1"/>
  <c r="M36" i="16"/>
  <c r="O36" i="16" s="1"/>
  <c r="M37" i="16"/>
  <c r="O37" i="16" s="1"/>
  <c r="M38" i="16"/>
  <c r="O38" i="16" s="1"/>
  <c r="M39" i="16"/>
  <c r="O39" i="16" s="1"/>
  <c r="M40" i="16"/>
  <c r="N40" i="16" s="1"/>
  <c r="M41" i="16"/>
  <c r="O41" i="16" s="1"/>
  <c r="M42" i="16"/>
  <c r="O42" i="16" s="1"/>
  <c r="M43" i="16"/>
  <c r="O43" i="16" s="1"/>
  <c r="M44" i="16"/>
  <c r="O44" i="16" s="1"/>
  <c r="M45" i="16"/>
  <c r="O45" i="16" s="1"/>
  <c r="M46" i="16"/>
  <c r="O46" i="16" s="1"/>
  <c r="M47" i="16"/>
  <c r="O47" i="16" s="1"/>
  <c r="M48" i="16"/>
  <c r="N48" i="16" s="1"/>
  <c r="M49" i="16"/>
  <c r="O49" i="16" s="1"/>
  <c r="M50" i="16"/>
  <c r="O50" i="16" s="1"/>
  <c r="M51" i="16"/>
  <c r="O51" i="16" s="1"/>
  <c r="M52" i="16"/>
  <c r="O52" i="16" s="1"/>
  <c r="M53" i="16"/>
  <c r="O53" i="16" s="1"/>
  <c r="M54" i="16"/>
  <c r="O54" i="16" s="1"/>
  <c r="M55" i="16"/>
  <c r="O55" i="16" s="1"/>
  <c r="M56" i="16"/>
  <c r="N56" i="16" s="1"/>
  <c r="M57" i="16"/>
  <c r="O57" i="16" s="1"/>
  <c r="M58" i="16"/>
  <c r="O58" i="16" s="1"/>
  <c r="M59" i="16"/>
  <c r="O59" i="16" s="1"/>
  <c r="M60" i="16"/>
  <c r="O60" i="16" s="1"/>
  <c r="M61" i="16"/>
  <c r="O61" i="16" s="1"/>
  <c r="M62" i="16"/>
  <c r="O62" i="16" s="1"/>
  <c r="M63" i="16"/>
  <c r="O63" i="16" s="1"/>
  <c r="M64" i="16"/>
  <c r="N64" i="16" s="1"/>
  <c r="M65" i="16"/>
  <c r="O65" i="16" s="1"/>
  <c r="M66" i="16"/>
  <c r="O66" i="16" s="1"/>
  <c r="M67" i="16"/>
  <c r="O67" i="16" s="1"/>
  <c r="M68" i="16"/>
  <c r="O68" i="16" s="1"/>
  <c r="M69" i="16"/>
  <c r="O69" i="16" s="1"/>
  <c r="M70" i="16"/>
  <c r="O70" i="16" s="1"/>
  <c r="M71" i="16"/>
  <c r="O71" i="16" s="1"/>
  <c r="M72" i="16"/>
  <c r="N72" i="16" s="1"/>
  <c r="M73" i="16"/>
  <c r="O73" i="16" s="1"/>
  <c r="M74" i="16"/>
  <c r="O74" i="16" s="1"/>
  <c r="M75" i="16"/>
  <c r="O75" i="16" s="1"/>
  <c r="M76" i="16"/>
  <c r="O76" i="16" s="1"/>
  <c r="M77" i="16"/>
  <c r="O77" i="16" s="1"/>
  <c r="M78" i="16"/>
  <c r="O78" i="16" s="1"/>
  <c r="M79" i="16"/>
  <c r="O79" i="16" s="1"/>
  <c r="M80" i="16"/>
  <c r="N80" i="16" s="1"/>
  <c r="M81" i="16"/>
  <c r="O81" i="16" s="1"/>
  <c r="M82" i="16"/>
  <c r="O82" i="16" s="1"/>
  <c r="M83" i="16"/>
  <c r="O83" i="16" s="1"/>
  <c r="M84" i="16"/>
  <c r="O84" i="16" s="1"/>
  <c r="M85" i="16"/>
  <c r="O85" i="16" s="1"/>
  <c r="M86" i="16"/>
  <c r="O86" i="16" s="1"/>
  <c r="M87" i="16"/>
  <c r="O87" i="16" s="1"/>
  <c r="M88" i="16"/>
  <c r="N88" i="16" s="1"/>
  <c r="M89" i="16"/>
  <c r="O89" i="16" s="1"/>
  <c r="M90" i="16"/>
  <c r="O90" i="16" s="1"/>
  <c r="M91" i="16"/>
  <c r="O91" i="16" s="1"/>
  <c r="M92" i="16"/>
  <c r="O92" i="16" s="1"/>
  <c r="M93" i="16"/>
  <c r="O93" i="16" s="1"/>
  <c r="M94" i="16"/>
  <c r="O94" i="16" s="1"/>
  <c r="M95" i="16"/>
  <c r="O95" i="16" s="1"/>
  <c r="M96" i="16"/>
  <c r="N96" i="16" s="1"/>
  <c r="M97" i="16"/>
  <c r="O97" i="16" s="1"/>
  <c r="M98" i="16"/>
  <c r="O98" i="16" s="1"/>
  <c r="M99" i="16"/>
  <c r="O99" i="16" s="1"/>
  <c r="K10" i="16"/>
  <c r="J10" i="16"/>
  <c r="I10" i="16"/>
  <c r="M7" i="16"/>
  <c r="M6" i="16"/>
  <c r="A5" i="16"/>
  <c r="A4" i="16"/>
  <c r="A3" i="16"/>
  <c r="J10" i="15"/>
  <c r="I10" i="15"/>
  <c r="L10" i="15"/>
  <c r="J7" i="15"/>
  <c r="J6" i="15"/>
  <c r="A5" i="15"/>
  <c r="A4" i="15"/>
  <c r="A3" i="15"/>
  <c r="K12" i="13"/>
  <c r="K13" i="13"/>
  <c r="L13" i="13" s="1"/>
  <c r="K14" i="13"/>
  <c r="L14" i="13" s="1"/>
  <c r="K15" i="13"/>
  <c r="L15" i="13" s="1"/>
  <c r="K16" i="13"/>
  <c r="L16" i="13" s="1"/>
  <c r="K17" i="13"/>
  <c r="L17" i="13" s="1"/>
  <c r="K18" i="13"/>
  <c r="L18" i="13" s="1"/>
  <c r="K19" i="13"/>
  <c r="L19" i="13" s="1"/>
  <c r="K20" i="13"/>
  <c r="L20" i="13" s="1"/>
  <c r="K21" i="13"/>
  <c r="L21" i="13" s="1"/>
  <c r="K22" i="13"/>
  <c r="L22" i="13" s="1"/>
  <c r="K23" i="13"/>
  <c r="L23" i="13" s="1"/>
  <c r="K24" i="13"/>
  <c r="L24" i="13" s="1"/>
  <c r="K25" i="13"/>
  <c r="L25" i="13" s="1"/>
  <c r="K26" i="13"/>
  <c r="L26" i="13" s="1"/>
  <c r="K27" i="13"/>
  <c r="L27" i="13" s="1"/>
  <c r="K28" i="13"/>
  <c r="L28" i="13" s="1"/>
  <c r="K29" i="13"/>
  <c r="L29" i="13" s="1"/>
  <c r="K30" i="13"/>
  <c r="L30" i="13" s="1"/>
  <c r="K31" i="13"/>
  <c r="L31" i="13" s="1"/>
  <c r="K32" i="13"/>
  <c r="L32" i="13" s="1"/>
  <c r="K33" i="13"/>
  <c r="L33" i="13" s="1"/>
  <c r="K34" i="13"/>
  <c r="L34" i="13" s="1"/>
  <c r="K35" i="13"/>
  <c r="L35" i="13" s="1"/>
  <c r="K36" i="13"/>
  <c r="L36" i="13" s="1"/>
  <c r="K37" i="13"/>
  <c r="L37" i="13" s="1"/>
  <c r="K38" i="13"/>
  <c r="L38" i="13" s="1"/>
  <c r="K39" i="13"/>
  <c r="L39" i="13" s="1"/>
  <c r="K40" i="13"/>
  <c r="L40" i="13" s="1"/>
  <c r="K41" i="13"/>
  <c r="L41" i="13" s="1"/>
  <c r="K42" i="13"/>
  <c r="L42" i="13" s="1"/>
  <c r="K43" i="13"/>
  <c r="L43" i="13" s="1"/>
  <c r="K44" i="13"/>
  <c r="L44" i="13" s="1"/>
  <c r="K45" i="13"/>
  <c r="L45" i="13" s="1"/>
  <c r="K46" i="13"/>
  <c r="L46" i="13" s="1"/>
  <c r="K47" i="13"/>
  <c r="L47" i="13" s="1"/>
  <c r="K48" i="13"/>
  <c r="L48" i="13" s="1"/>
  <c r="K49" i="13"/>
  <c r="L49" i="13" s="1"/>
  <c r="K50" i="13"/>
  <c r="L50" i="13" s="1"/>
  <c r="K51" i="13"/>
  <c r="L51" i="13" s="1"/>
  <c r="K52" i="13"/>
  <c r="L52" i="13" s="1"/>
  <c r="K53" i="13"/>
  <c r="L53" i="13" s="1"/>
  <c r="K54" i="13"/>
  <c r="L54" i="13" s="1"/>
  <c r="K55" i="13"/>
  <c r="L55" i="13" s="1"/>
  <c r="K56" i="13"/>
  <c r="L56" i="13" s="1"/>
  <c r="K57" i="13"/>
  <c r="L57" i="13" s="1"/>
  <c r="K58" i="13"/>
  <c r="L58" i="13" s="1"/>
  <c r="K59" i="13"/>
  <c r="L59" i="13" s="1"/>
  <c r="K60" i="13"/>
  <c r="L60" i="13" s="1"/>
  <c r="K61" i="13"/>
  <c r="L61" i="13" s="1"/>
  <c r="K62" i="13"/>
  <c r="L62" i="13" s="1"/>
  <c r="K63" i="13"/>
  <c r="L63" i="13" s="1"/>
  <c r="K64" i="13"/>
  <c r="L64" i="13" s="1"/>
  <c r="K65" i="13"/>
  <c r="L65" i="13" s="1"/>
  <c r="K66" i="13"/>
  <c r="L66" i="13" s="1"/>
  <c r="K67" i="13"/>
  <c r="L67" i="13" s="1"/>
  <c r="K68" i="13"/>
  <c r="L68" i="13" s="1"/>
  <c r="K69" i="13"/>
  <c r="L69" i="13" s="1"/>
  <c r="K70" i="13"/>
  <c r="L70" i="13" s="1"/>
  <c r="K71" i="13"/>
  <c r="L71" i="13" s="1"/>
  <c r="K72" i="13"/>
  <c r="L72" i="13" s="1"/>
  <c r="K73" i="13"/>
  <c r="L73" i="13" s="1"/>
  <c r="K74" i="13"/>
  <c r="L74" i="13" s="1"/>
  <c r="K75" i="13"/>
  <c r="L75" i="13" s="1"/>
  <c r="K76" i="13"/>
  <c r="L76" i="13" s="1"/>
  <c r="K77" i="13"/>
  <c r="L77" i="13" s="1"/>
  <c r="K78" i="13"/>
  <c r="L78" i="13" s="1"/>
  <c r="K79" i="13"/>
  <c r="L79" i="13" s="1"/>
  <c r="K80" i="13"/>
  <c r="L80" i="13" s="1"/>
  <c r="K81" i="13"/>
  <c r="L81" i="13" s="1"/>
  <c r="K82" i="13"/>
  <c r="L82" i="13" s="1"/>
  <c r="K83" i="13"/>
  <c r="L83" i="13" s="1"/>
  <c r="K84" i="13"/>
  <c r="L84" i="13" s="1"/>
  <c r="K85" i="13"/>
  <c r="L85" i="13" s="1"/>
  <c r="K86" i="13"/>
  <c r="L86" i="13" s="1"/>
  <c r="K87" i="13"/>
  <c r="L87" i="13" s="1"/>
  <c r="K88" i="13"/>
  <c r="L88" i="13" s="1"/>
  <c r="K89" i="13"/>
  <c r="L89" i="13" s="1"/>
  <c r="K90" i="13"/>
  <c r="L90" i="13" s="1"/>
  <c r="K91" i="13"/>
  <c r="L91" i="13" s="1"/>
  <c r="K92" i="13"/>
  <c r="L92" i="13" s="1"/>
  <c r="K93" i="13"/>
  <c r="L93" i="13" s="1"/>
  <c r="K94" i="13"/>
  <c r="L94" i="13" s="1"/>
  <c r="K95" i="13"/>
  <c r="L95" i="13" s="1"/>
  <c r="K96" i="13"/>
  <c r="L96" i="13" s="1"/>
  <c r="K97" i="13"/>
  <c r="L97" i="13" s="1"/>
  <c r="K98" i="13"/>
  <c r="L98" i="13" s="1"/>
  <c r="K99" i="13"/>
  <c r="L99" i="13" s="1"/>
  <c r="I10" i="13"/>
  <c r="H10" i="13"/>
  <c r="G10" i="13"/>
  <c r="J7" i="13"/>
  <c r="J6" i="13"/>
  <c r="A5" i="13"/>
  <c r="A4" i="13"/>
  <c r="A3" i="13"/>
  <c r="M12" i="12"/>
  <c r="L13" i="12"/>
  <c r="M13" i="12" s="1"/>
  <c r="L14" i="12"/>
  <c r="M14" i="12" s="1"/>
  <c r="L15" i="12"/>
  <c r="M15" i="12" s="1"/>
  <c r="L16" i="12"/>
  <c r="M16" i="12" s="1"/>
  <c r="L17" i="12"/>
  <c r="M17" i="12" s="1"/>
  <c r="L18" i="12"/>
  <c r="M18" i="12" s="1"/>
  <c r="L19" i="12"/>
  <c r="M19" i="12" s="1"/>
  <c r="L20" i="12"/>
  <c r="M20" i="12" s="1"/>
  <c r="L21" i="12"/>
  <c r="M21" i="12" s="1"/>
  <c r="L22" i="12"/>
  <c r="M22" i="12" s="1"/>
  <c r="L23" i="12"/>
  <c r="M23" i="12" s="1"/>
  <c r="L24" i="12"/>
  <c r="M24" i="12" s="1"/>
  <c r="L25" i="12"/>
  <c r="M25" i="12" s="1"/>
  <c r="L26" i="12"/>
  <c r="M26" i="12" s="1"/>
  <c r="L27" i="12"/>
  <c r="M27" i="12" s="1"/>
  <c r="L28" i="12"/>
  <c r="M28" i="12" s="1"/>
  <c r="L29" i="12"/>
  <c r="M29" i="12" s="1"/>
  <c r="L30" i="12"/>
  <c r="M30" i="12" s="1"/>
  <c r="L31" i="12"/>
  <c r="M31" i="12" s="1"/>
  <c r="L32" i="12"/>
  <c r="M32" i="12" s="1"/>
  <c r="L33" i="12"/>
  <c r="M33" i="12" s="1"/>
  <c r="L34" i="12"/>
  <c r="M34" i="12" s="1"/>
  <c r="L35" i="12"/>
  <c r="M35" i="12" s="1"/>
  <c r="L36" i="12"/>
  <c r="M36" i="12" s="1"/>
  <c r="L37" i="12"/>
  <c r="M37" i="12" s="1"/>
  <c r="L38" i="12"/>
  <c r="M38" i="12" s="1"/>
  <c r="L39" i="12"/>
  <c r="M39" i="12" s="1"/>
  <c r="L40" i="12"/>
  <c r="M40" i="12" s="1"/>
  <c r="L41" i="12"/>
  <c r="M41" i="12" s="1"/>
  <c r="L42" i="12"/>
  <c r="M42" i="12" s="1"/>
  <c r="L43" i="12"/>
  <c r="M43" i="12" s="1"/>
  <c r="L44" i="12"/>
  <c r="M44" i="12" s="1"/>
  <c r="L45" i="12"/>
  <c r="M45" i="12" s="1"/>
  <c r="L46" i="12"/>
  <c r="M46" i="12" s="1"/>
  <c r="L47" i="12"/>
  <c r="M47" i="12" s="1"/>
  <c r="L48" i="12"/>
  <c r="M48" i="12" s="1"/>
  <c r="L49" i="12"/>
  <c r="M49" i="12" s="1"/>
  <c r="L50" i="12"/>
  <c r="M50" i="12" s="1"/>
  <c r="L51" i="12"/>
  <c r="M51" i="12" s="1"/>
  <c r="L52" i="12"/>
  <c r="M52" i="12" s="1"/>
  <c r="L53" i="12"/>
  <c r="M53" i="12" s="1"/>
  <c r="L54" i="12"/>
  <c r="M54" i="12" s="1"/>
  <c r="L55" i="12"/>
  <c r="M55" i="12" s="1"/>
  <c r="L56" i="12"/>
  <c r="M56" i="12" s="1"/>
  <c r="L57" i="12"/>
  <c r="M57" i="12" s="1"/>
  <c r="L58" i="12"/>
  <c r="M58" i="12" s="1"/>
  <c r="L59" i="12"/>
  <c r="M59" i="12" s="1"/>
  <c r="L60" i="12"/>
  <c r="M60" i="12" s="1"/>
  <c r="L61" i="12"/>
  <c r="M61" i="12" s="1"/>
  <c r="L62" i="12"/>
  <c r="M62" i="12" s="1"/>
  <c r="L63" i="12"/>
  <c r="M63" i="12" s="1"/>
  <c r="L64" i="12"/>
  <c r="M64" i="12" s="1"/>
  <c r="L65" i="12"/>
  <c r="M65" i="12" s="1"/>
  <c r="L66" i="12"/>
  <c r="M66" i="12" s="1"/>
  <c r="L67" i="12"/>
  <c r="M67" i="12" s="1"/>
  <c r="L68" i="12"/>
  <c r="M68" i="12" s="1"/>
  <c r="L69" i="12"/>
  <c r="M69" i="12" s="1"/>
  <c r="L70" i="12"/>
  <c r="M70" i="12" s="1"/>
  <c r="L71" i="12"/>
  <c r="M71" i="12" s="1"/>
  <c r="L72" i="12"/>
  <c r="M72" i="12" s="1"/>
  <c r="L73" i="12"/>
  <c r="M73" i="12" s="1"/>
  <c r="L74" i="12"/>
  <c r="M74" i="12" s="1"/>
  <c r="L75" i="12"/>
  <c r="M75" i="12" s="1"/>
  <c r="L76" i="12"/>
  <c r="M76" i="12" s="1"/>
  <c r="L77" i="12"/>
  <c r="M77" i="12" s="1"/>
  <c r="L78" i="12"/>
  <c r="M78" i="12" s="1"/>
  <c r="L79" i="12"/>
  <c r="M79" i="12" s="1"/>
  <c r="L80" i="12"/>
  <c r="M80" i="12" s="1"/>
  <c r="L81" i="12"/>
  <c r="M81" i="12" s="1"/>
  <c r="L82" i="12"/>
  <c r="M82" i="12" s="1"/>
  <c r="L83" i="12"/>
  <c r="M83" i="12" s="1"/>
  <c r="L84" i="12"/>
  <c r="M84" i="12" s="1"/>
  <c r="L85" i="12"/>
  <c r="M85" i="12" s="1"/>
  <c r="L86" i="12"/>
  <c r="M86" i="12" s="1"/>
  <c r="L87" i="12"/>
  <c r="M87" i="12" s="1"/>
  <c r="L88" i="12"/>
  <c r="M88" i="12" s="1"/>
  <c r="L89" i="12"/>
  <c r="M89" i="12" s="1"/>
  <c r="L90" i="12"/>
  <c r="M90" i="12" s="1"/>
  <c r="L91" i="12"/>
  <c r="M91" i="12" s="1"/>
  <c r="L92" i="12"/>
  <c r="M92" i="12" s="1"/>
  <c r="L93" i="12"/>
  <c r="M93" i="12" s="1"/>
  <c r="L94" i="12"/>
  <c r="M94" i="12" s="1"/>
  <c r="L95" i="12"/>
  <c r="M95" i="12" s="1"/>
  <c r="L96" i="12"/>
  <c r="M96" i="12" s="1"/>
  <c r="L97" i="12"/>
  <c r="M97" i="12" s="1"/>
  <c r="L98" i="12"/>
  <c r="M98" i="12" s="1"/>
  <c r="L99" i="12"/>
  <c r="M99" i="12" s="1"/>
  <c r="J10" i="12"/>
  <c r="I10" i="12"/>
  <c r="H10" i="12"/>
  <c r="K7" i="12"/>
  <c r="K6" i="12"/>
  <c r="A5" i="12"/>
  <c r="A4" i="12"/>
  <c r="A3" i="12"/>
  <c r="S12" i="10"/>
  <c r="T12" i="10" s="1"/>
  <c r="S13" i="10"/>
  <c r="T13" i="10" s="1"/>
  <c r="S14" i="10"/>
  <c r="T14" i="10" s="1"/>
  <c r="S16" i="10"/>
  <c r="T16" i="10" s="1"/>
  <c r="S17" i="10"/>
  <c r="T17" i="10" s="1"/>
  <c r="S18" i="10"/>
  <c r="T18" i="10" s="1"/>
  <c r="S19" i="10"/>
  <c r="T19" i="10" s="1"/>
  <c r="S20" i="10"/>
  <c r="T20" i="10" s="1"/>
  <c r="S21" i="10"/>
  <c r="T21" i="10" s="1"/>
  <c r="S22" i="10"/>
  <c r="T22" i="10" s="1"/>
  <c r="S23" i="10"/>
  <c r="T23" i="10" s="1"/>
  <c r="S24" i="10"/>
  <c r="T24" i="10" s="1"/>
  <c r="S25" i="10"/>
  <c r="T25" i="10" s="1"/>
  <c r="S26" i="10"/>
  <c r="T26" i="10" s="1"/>
  <c r="S27" i="10"/>
  <c r="T27" i="10" s="1"/>
  <c r="S28" i="10"/>
  <c r="T28" i="10" s="1"/>
  <c r="S29" i="10"/>
  <c r="T29" i="10" s="1"/>
  <c r="S30" i="10"/>
  <c r="T30" i="10" s="1"/>
  <c r="S31" i="10"/>
  <c r="T31" i="10" s="1"/>
  <c r="S32" i="10"/>
  <c r="T32" i="10" s="1"/>
  <c r="S33" i="10"/>
  <c r="T33" i="10" s="1"/>
  <c r="S34" i="10"/>
  <c r="T34" i="10" s="1"/>
  <c r="S35" i="10"/>
  <c r="T35" i="10" s="1"/>
  <c r="S36" i="10"/>
  <c r="T36" i="10" s="1"/>
  <c r="S37" i="10"/>
  <c r="T37" i="10" s="1"/>
  <c r="S38" i="10"/>
  <c r="T38" i="10" s="1"/>
  <c r="S39" i="10"/>
  <c r="T39" i="10" s="1"/>
  <c r="S40" i="10"/>
  <c r="T40" i="10" s="1"/>
  <c r="S41" i="10"/>
  <c r="T41" i="10" s="1"/>
  <c r="S42" i="10"/>
  <c r="T42" i="10" s="1"/>
  <c r="S43" i="10"/>
  <c r="T43" i="10" s="1"/>
  <c r="S44" i="10"/>
  <c r="T44" i="10" s="1"/>
  <c r="S45" i="10"/>
  <c r="T45" i="10" s="1"/>
  <c r="S46" i="10"/>
  <c r="T46" i="10" s="1"/>
  <c r="S47" i="10"/>
  <c r="T47" i="10" s="1"/>
  <c r="S48" i="10"/>
  <c r="T48" i="10" s="1"/>
  <c r="S49" i="10"/>
  <c r="T49" i="10" s="1"/>
  <c r="S50" i="10"/>
  <c r="T50" i="10" s="1"/>
  <c r="S51" i="10"/>
  <c r="T51" i="10" s="1"/>
  <c r="S52" i="10"/>
  <c r="T52" i="10" s="1"/>
  <c r="S53" i="10"/>
  <c r="T53" i="10" s="1"/>
  <c r="S54" i="10"/>
  <c r="T54" i="10" s="1"/>
  <c r="S55" i="10"/>
  <c r="T55" i="10" s="1"/>
  <c r="S56" i="10"/>
  <c r="T56" i="10" s="1"/>
  <c r="S57" i="10"/>
  <c r="T57" i="10" s="1"/>
  <c r="S58" i="10"/>
  <c r="T58" i="10" s="1"/>
  <c r="S59" i="10"/>
  <c r="T59" i="10" s="1"/>
  <c r="S60" i="10"/>
  <c r="T60" i="10" s="1"/>
  <c r="S61" i="10"/>
  <c r="T61" i="10" s="1"/>
  <c r="S62" i="10"/>
  <c r="T62" i="10" s="1"/>
  <c r="S63" i="10"/>
  <c r="T63" i="10" s="1"/>
  <c r="S64" i="10"/>
  <c r="T64" i="10" s="1"/>
  <c r="S65" i="10"/>
  <c r="T65" i="10" s="1"/>
  <c r="S66" i="10"/>
  <c r="T66" i="10" s="1"/>
  <c r="S67" i="10"/>
  <c r="T67" i="10" s="1"/>
  <c r="S68" i="10"/>
  <c r="T68" i="10" s="1"/>
  <c r="S69" i="10"/>
  <c r="T69" i="10" s="1"/>
  <c r="S70" i="10"/>
  <c r="T70" i="10" s="1"/>
  <c r="S71" i="10"/>
  <c r="T71" i="10" s="1"/>
  <c r="S72" i="10"/>
  <c r="T72" i="10" s="1"/>
  <c r="S73" i="10"/>
  <c r="T73" i="10" s="1"/>
  <c r="S74" i="10"/>
  <c r="T74" i="10" s="1"/>
  <c r="S75" i="10"/>
  <c r="T75" i="10" s="1"/>
  <c r="S76" i="10"/>
  <c r="T76" i="10" s="1"/>
  <c r="S77" i="10"/>
  <c r="T77" i="10" s="1"/>
  <c r="S78" i="10"/>
  <c r="T78" i="10" s="1"/>
  <c r="S79" i="10"/>
  <c r="T79" i="10" s="1"/>
  <c r="S80" i="10"/>
  <c r="T80" i="10" s="1"/>
  <c r="S81" i="10"/>
  <c r="T81" i="10" s="1"/>
  <c r="S82" i="10"/>
  <c r="T82" i="10" s="1"/>
  <c r="S83" i="10"/>
  <c r="T83" i="10" s="1"/>
  <c r="S84" i="10"/>
  <c r="T84" i="10" s="1"/>
  <c r="S85" i="10"/>
  <c r="T85" i="10" s="1"/>
  <c r="S86" i="10"/>
  <c r="T86" i="10" s="1"/>
  <c r="S87" i="10"/>
  <c r="T87" i="10" s="1"/>
  <c r="S88" i="10"/>
  <c r="T88" i="10" s="1"/>
  <c r="S89" i="10"/>
  <c r="T89" i="10" s="1"/>
  <c r="S90" i="10"/>
  <c r="T90" i="10" s="1"/>
  <c r="S91" i="10"/>
  <c r="T91" i="10" s="1"/>
  <c r="S92" i="10"/>
  <c r="T92" i="10" s="1"/>
  <c r="S93" i="10"/>
  <c r="T93" i="10" s="1"/>
  <c r="S94" i="10"/>
  <c r="T94" i="10" s="1"/>
  <c r="S95" i="10"/>
  <c r="T95" i="10" s="1"/>
  <c r="S96" i="10"/>
  <c r="T96" i="10" s="1"/>
  <c r="S97" i="10"/>
  <c r="T97" i="10" s="1"/>
  <c r="S98" i="10"/>
  <c r="T98" i="10" s="1"/>
  <c r="S99" i="10"/>
  <c r="T99" i="10" s="1"/>
  <c r="Q10" i="10"/>
  <c r="P10" i="10"/>
  <c r="O10" i="10"/>
  <c r="R7" i="10"/>
  <c r="R6" i="10"/>
  <c r="A5" i="10"/>
  <c r="A4" i="10"/>
  <c r="A3" i="10"/>
  <c r="W13" i="9"/>
  <c r="X13" i="9" s="1"/>
  <c r="W14" i="9"/>
  <c r="X14" i="9" s="1"/>
  <c r="W15" i="9"/>
  <c r="X15" i="9" s="1"/>
  <c r="W16" i="9"/>
  <c r="X16" i="9" s="1"/>
  <c r="W17" i="9"/>
  <c r="X17" i="9" s="1"/>
  <c r="W18" i="9"/>
  <c r="X18" i="9" s="1"/>
  <c r="W19" i="9"/>
  <c r="X19" i="9" s="1"/>
  <c r="W20" i="9"/>
  <c r="X20" i="9" s="1"/>
  <c r="W21" i="9"/>
  <c r="X21" i="9" s="1"/>
  <c r="W22" i="9"/>
  <c r="X22" i="9" s="1"/>
  <c r="W23" i="9"/>
  <c r="X23" i="9" s="1"/>
  <c r="W24" i="9"/>
  <c r="X24" i="9" s="1"/>
  <c r="W25" i="9"/>
  <c r="X25" i="9" s="1"/>
  <c r="W26" i="9"/>
  <c r="X26" i="9" s="1"/>
  <c r="W27" i="9"/>
  <c r="X27" i="9" s="1"/>
  <c r="W28" i="9"/>
  <c r="X28" i="9" s="1"/>
  <c r="W29" i="9"/>
  <c r="X29" i="9" s="1"/>
  <c r="W30" i="9"/>
  <c r="X30" i="9" s="1"/>
  <c r="W31" i="9"/>
  <c r="X31" i="9" s="1"/>
  <c r="W32" i="9"/>
  <c r="X32" i="9" s="1"/>
  <c r="W33" i="9"/>
  <c r="X33" i="9" s="1"/>
  <c r="W34" i="9"/>
  <c r="X34" i="9" s="1"/>
  <c r="W35" i="9"/>
  <c r="X35" i="9" s="1"/>
  <c r="W36" i="9"/>
  <c r="X36" i="9" s="1"/>
  <c r="W37" i="9"/>
  <c r="X37" i="9" s="1"/>
  <c r="W38" i="9"/>
  <c r="X38" i="9" s="1"/>
  <c r="W39" i="9"/>
  <c r="X39" i="9" s="1"/>
  <c r="W40" i="9"/>
  <c r="X40" i="9" s="1"/>
  <c r="W41" i="9"/>
  <c r="X41" i="9" s="1"/>
  <c r="W42" i="9"/>
  <c r="X42" i="9" s="1"/>
  <c r="W43" i="9"/>
  <c r="X43" i="9" s="1"/>
  <c r="W44" i="9"/>
  <c r="X44" i="9" s="1"/>
  <c r="W45" i="9"/>
  <c r="X45" i="9" s="1"/>
  <c r="W46" i="9"/>
  <c r="X46" i="9" s="1"/>
  <c r="W47" i="9"/>
  <c r="X47" i="9" s="1"/>
  <c r="W48" i="9"/>
  <c r="X48" i="9" s="1"/>
  <c r="W49" i="9"/>
  <c r="X49" i="9" s="1"/>
  <c r="W50" i="9"/>
  <c r="X50" i="9" s="1"/>
  <c r="W51" i="9"/>
  <c r="X51" i="9" s="1"/>
  <c r="W52" i="9"/>
  <c r="X52" i="9" s="1"/>
  <c r="W53" i="9"/>
  <c r="X53" i="9" s="1"/>
  <c r="W54" i="9"/>
  <c r="X54" i="9" s="1"/>
  <c r="W55" i="9"/>
  <c r="X55" i="9" s="1"/>
  <c r="W56" i="9"/>
  <c r="X56" i="9" s="1"/>
  <c r="W57" i="9"/>
  <c r="X57" i="9" s="1"/>
  <c r="W58" i="9"/>
  <c r="X58" i="9" s="1"/>
  <c r="W59" i="9"/>
  <c r="X59" i="9" s="1"/>
  <c r="W60" i="9"/>
  <c r="X60" i="9" s="1"/>
  <c r="W61" i="9"/>
  <c r="X61" i="9" s="1"/>
  <c r="W62" i="9"/>
  <c r="X62" i="9" s="1"/>
  <c r="W63" i="9"/>
  <c r="X63" i="9" s="1"/>
  <c r="W64" i="9"/>
  <c r="X64" i="9" s="1"/>
  <c r="W65" i="9"/>
  <c r="X65" i="9" s="1"/>
  <c r="W66" i="9"/>
  <c r="X66" i="9" s="1"/>
  <c r="W67" i="9"/>
  <c r="X67" i="9" s="1"/>
  <c r="W68" i="9"/>
  <c r="X68" i="9" s="1"/>
  <c r="W69" i="9"/>
  <c r="X69" i="9" s="1"/>
  <c r="W70" i="9"/>
  <c r="X70" i="9" s="1"/>
  <c r="W71" i="9"/>
  <c r="X71" i="9" s="1"/>
  <c r="W72" i="9"/>
  <c r="X72" i="9" s="1"/>
  <c r="W73" i="9"/>
  <c r="X73" i="9" s="1"/>
  <c r="W74" i="9"/>
  <c r="X74" i="9" s="1"/>
  <c r="W75" i="9"/>
  <c r="X75" i="9" s="1"/>
  <c r="W76" i="9"/>
  <c r="X76" i="9" s="1"/>
  <c r="W77" i="9"/>
  <c r="X77" i="9" s="1"/>
  <c r="W78" i="9"/>
  <c r="X78" i="9" s="1"/>
  <c r="W79" i="9"/>
  <c r="X79" i="9" s="1"/>
  <c r="W80" i="9"/>
  <c r="X80" i="9" s="1"/>
  <c r="W81" i="9"/>
  <c r="X81" i="9" s="1"/>
  <c r="W82" i="9"/>
  <c r="X82" i="9" s="1"/>
  <c r="W83" i="9"/>
  <c r="X83" i="9" s="1"/>
  <c r="W84" i="9"/>
  <c r="X84" i="9" s="1"/>
  <c r="W85" i="9"/>
  <c r="X85" i="9" s="1"/>
  <c r="W86" i="9"/>
  <c r="X86" i="9" s="1"/>
  <c r="W87" i="9"/>
  <c r="X87" i="9" s="1"/>
  <c r="W88" i="9"/>
  <c r="X88" i="9" s="1"/>
  <c r="W89" i="9"/>
  <c r="X89" i="9" s="1"/>
  <c r="W90" i="9"/>
  <c r="X90" i="9" s="1"/>
  <c r="W91" i="9"/>
  <c r="X91" i="9" s="1"/>
  <c r="W92" i="9"/>
  <c r="X92" i="9" s="1"/>
  <c r="W93" i="9"/>
  <c r="X93" i="9" s="1"/>
  <c r="W94" i="9"/>
  <c r="X94" i="9" s="1"/>
  <c r="W95" i="9"/>
  <c r="X95" i="9" s="1"/>
  <c r="W96" i="9"/>
  <c r="X96" i="9" s="1"/>
  <c r="W97" i="9"/>
  <c r="X97" i="9" s="1"/>
  <c r="W98" i="9"/>
  <c r="X98" i="9" s="1"/>
  <c r="W99" i="9"/>
  <c r="X99" i="9" s="1"/>
  <c r="U10" i="9"/>
  <c r="T10" i="9"/>
  <c r="S10" i="9"/>
  <c r="V7" i="9"/>
  <c r="V6" i="9"/>
  <c r="A5" i="9"/>
  <c r="A4" i="9"/>
  <c r="A3" i="9"/>
  <c r="M13" i="38"/>
  <c r="N13" i="38" s="1"/>
  <c r="M14" i="38"/>
  <c r="N14" i="38" s="1"/>
  <c r="M15" i="38"/>
  <c r="N15" i="38" s="1"/>
  <c r="M16" i="38"/>
  <c r="N16" i="38" s="1"/>
  <c r="M17" i="38"/>
  <c r="N17" i="38" s="1"/>
  <c r="M18" i="38"/>
  <c r="N18" i="38" s="1"/>
  <c r="M19" i="38"/>
  <c r="N19" i="38" s="1"/>
  <c r="M20" i="38"/>
  <c r="N20" i="38" s="1"/>
  <c r="M21" i="38"/>
  <c r="N21" i="38" s="1"/>
  <c r="M22" i="38"/>
  <c r="N22" i="38" s="1"/>
  <c r="M23" i="38"/>
  <c r="N23" i="38" s="1"/>
  <c r="M24" i="38"/>
  <c r="N24" i="38" s="1"/>
  <c r="M25" i="38"/>
  <c r="N25" i="38" s="1"/>
  <c r="M26" i="38"/>
  <c r="N26" i="38" s="1"/>
  <c r="M27" i="38"/>
  <c r="N27" i="38" s="1"/>
  <c r="M28" i="38"/>
  <c r="N28" i="38" s="1"/>
  <c r="M29" i="38"/>
  <c r="N29" i="38" s="1"/>
  <c r="M30" i="38"/>
  <c r="N30" i="38" s="1"/>
  <c r="M31" i="38"/>
  <c r="N31" i="38" s="1"/>
  <c r="M32" i="38"/>
  <c r="N32" i="38" s="1"/>
  <c r="M33" i="38"/>
  <c r="N33" i="38" s="1"/>
  <c r="M34" i="38"/>
  <c r="N34" i="38" s="1"/>
  <c r="M35" i="38"/>
  <c r="N35" i="38" s="1"/>
  <c r="M36" i="38"/>
  <c r="M37" i="38"/>
  <c r="N37" i="38" s="1"/>
  <c r="M38" i="38"/>
  <c r="N38" i="38" s="1"/>
  <c r="M39" i="38"/>
  <c r="N39" i="38" s="1"/>
  <c r="M40" i="38"/>
  <c r="N40" i="38" s="1"/>
  <c r="M41" i="38"/>
  <c r="N41" i="38" s="1"/>
  <c r="M42" i="38"/>
  <c r="N42" i="38" s="1"/>
  <c r="M43" i="38"/>
  <c r="N43" i="38" s="1"/>
  <c r="M44" i="38"/>
  <c r="N44" i="38" s="1"/>
  <c r="M45" i="38"/>
  <c r="N45" i="38" s="1"/>
  <c r="M46" i="38"/>
  <c r="N46" i="38" s="1"/>
  <c r="M47" i="38"/>
  <c r="N47" i="38" s="1"/>
  <c r="M48" i="38"/>
  <c r="N48" i="38" s="1"/>
  <c r="M49" i="38"/>
  <c r="N49" i="38" s="1"/>
  <c r="M50" i="38"/>
  <c r="N50" i="38" s="1"/>
  <c r="M51" i="38"/>
  <c r="N51" i="38" s="1"/>
  <c r="M52" i="38"/>
  <c r="N52" i="38" s="1"/>
  <c r="M53" i="38"/>
  <c r="N53" i="38" s="1"/>
  <c r="M54" i="38"/>
  <c r="N54" i="38" s="1"/>
  <c r="M55" i="38"/>
  <c r="N55" i="38" s="1"/>
  <c r="M56" i="38"/>
  <c r="N56" i="38" s="1"/>
  <c r="M57" i="38"/>
  <c r="N57" i="38" s="1"/>
  <c r="M58" i="38"/>
  <c r="N58" i="38" s="1"/>
  <c r="M59" i="38"/>
  <c r="N59" i="38" s="1"/>
  <c r="M60" i="38"/>
  <c r="N60" i="38" s="1"/>
  <c r="M61" i="38"/>
  <c r="N61" i="38" s="1"/>
  <c r="M62" i="38"/>
  <c r="N62" i="38" s="1"/>
  <c r="M63" i="38"/>
  <c r="N63" i="38" s="1"/>
  <c r="M64" i="38"/>
  <c r="N64" i="38" s="1"/>
  <c r="M65" i="38"/>
  <c r="N65" i="38" s="1"/>
  <c r="M66" i="38"/>
  <c r="N66" i="38" s="1"/>
  <c r="M67" i="38"/>
  <c r="N67" i="38" s="1"/>
  <c r="M68" i="38"/>
  <c r="N68" i="38" s="1"/>
  <c r="M69" i="38"/>
  <c r="N69" i="38" s="1"/>
  <c r="M70" i="38"/>
  <c r="N70" i="38" s="1"/>
  <c r="M71" i="38"/>
  <c r="N71" i="38" s="1"/>
  <c r="M72" i="38"/>
  <c r="N72" i="38" s="1"/>
  <c r="M73" i="38"/>
  <c r="N73" i="38" s="1"/>
  <c r="M74" i="38"/>
  <c r="N74" i="38" s="1"/>
  <c r="M75" i="38"/>
  <c r="N75" i="38" s="1"/>
  <c r="M76" i="38"/>
  <c r="N76" i="38" s="1"/>
  <c r="M77" i="38"/>
  <c r="N77" i="38" s="1"/>
  <c r="M78" i="38"/>
  <c r="N78" i="38" s="1"/>
  <c r="M79" i="38"/>
  <c r="N79" i="38" s="1"/>
  <c r="M80" i="38"/>
  <c r="N80" i="38" s="1"/>
  <c r="M81" i="38"/>
  <c r="N81" i="38" s="1"/>
  <c r="M82" i="38"/>
  <c r="N82" i="38" s="1"/>
  <c r="M83" i="38"/>
  <c r="N83" i="38" s="1"/>
  <c r="M84" i="38"/>
  <c r="N84" i="38" s="1"/>
  <c r="M85" i="38"/>
  <c r="N85" i="38" s="1"/>
  <c r="M86" i="38"/>
  <c r="N86" i="38" s="1"/>
  <c r="M87" i="38"/>
  <c r="N87" i="38" s="1"/>
  <c r="M88" i="38"/>
  <c r="N88" i="38" s="1"/>
  <c r="M89" i="38"/>
  <c r="N89" i="38" s="1"/>
  <c r="M90" i="38"/>
  <c r="N90" i="38" s="1"/>
  <c r="M91" i="38"/>
  <c r="N91" i="38" s="1"/>
  <c r="M92" i="38"/>
  <c r="N92" i="38" s="1"/>
  <c r="M93" i="38"/>
  <c r="N93" i="38" s="1"/>
  <c r="M94" i="38"/>
  <c r="N94" i="38" s="1"/>
  <c r="M95" i="38"/>
  <c r="N95" i="38" s="1"/>
  <c r="M96" i="38"/>
  <c r="N96" i="38" s="1"/>
  <c r="M97" i="38"/>
  <c r="N97" i="38" s="1"/>
  <c r="M98" i="38"/>
  <c r="N98" i="38" s="1"/>
  <c r="M99" i="38"/>
  <c r="N99" i="38" s="1"/>
  <c r="L7" i="38"/>
  <c r="L6" i="38"/>
  <c r="A5" i="38"/>
  <c r="A4" i="38"/>
  <c r="A3" i="38"/>
  <c r="P13" i="7"/>
  <c r="P15" i="7"/>
  <c r="Q15" i="7" s="1"/>
  <c r="P16" i="7"/>
  <c r="Q16" i="7" s="1"/>
  <c r="P17" i="7"/>
  <c r="Q17" i="7" s="1"/>
  <c r="P14" i="7"/>
  <c r="Q14" i="7" s="1"/>
  <c r="P18" i="7"/>
  <c r="Q18" i="7" s="1"/>
  <c r="P19" i="7"/>
  <c r="Q19" i="7" s="1"/>
  <c r="P12" i="7"/>
  <c r="Q12" i="7" s="1"/>
  <c r="P20" i="7"/>
  <c r="Q20" i="7" s="1"/>
  <c r="P21" i="7"/>
  <c r="Q21" i="7" s="1"/>
  <c r="P22" i="7"/>
  <c r="Q22" i="7" s="1"/>
  <c r="P23" i="7"/>
  <c r="Q23" i="7" s="1"/>
  <c r="P24" i="7"/>
  <c r="Q24" i="7" s="1"/>
  <c r="P25" i="7"/>
  <c r="Q25" i="7" s="1"/>
  <c r="P26" i="7"/>
  <c r="Q26" i="7" s="1"/>
  <c r="P27" i="7"/>
  <c r="Q27" i="7" s="1"/>
  <c r="P28" i="7"/>
  <c r="Q28" i="7" s="1"/>
  <c r="P29" i="7"/>
  <c r="Q29" i="7" s="1"/>
  <c r="P30" i="7"/>
  <c r="Q30" i="7" s="1"/>
  <c r="P31" i="7"/>
  <c r="Q31" i="7" s="1"/>
  <c r="P32" i="7"/>
  <c r="Q32" i="7" s="1"/>
  <c r="P33" i="7"/>
  <c r="Q33" i="7" s="1"/>
  <c r="P34" i="7"/>
  <c r="Q34" i="7" s="1"/>
  <c r="P35" i="7"/>
  <c r="Q35" i="7" s="1"/>
  <c r="P36" i="7"/>
  <c r="Q36" i="7" s="1"/>
  <c r="P37" i="7"/>
  <c r="Q37" i="7" s="1"/>
  <c r="P38" i="7"/>
  <c r="Q38" i="7" s="1"/>
  <c r="P39" i="7"/>
  <c r="Q39" i="7" s="1"/>
  <c r="P40" i="7"/>
  <c r="Q40" i="7" s="1"/>
  <c r="P41" i="7"/>
  <c r="Q41" i="7" s="1"/>
  <c r="P42" i="7"/>
  <c r="Q42" i="7" s="1"/>
  <c r="P43" i="7"/>
  <c r="Q43" i="7" s="1"/>
  <c r="P44" i="7"/>
  <c r="Q44" i="7" s="1"/>
  <c r="P45" i="7"/>
  <c r="Q45" i="7" s="1"/>
  <c r="P46" i="7"/>
  <c r="Q46" i="7" s="1"/>
  <c r="P47" i="7"/>
  <c r="Q47" i="7" s="1"/>
  <c r="P48" i="7"/>
  <c r="Q48" i="7" s="1"/>
  <c r="P49" i="7"/>
  <c r="Q49" i="7" s="1"/>
  <c r="P50" i="7"/>
  <c r="Q50" i="7" s="1"/>
  <c r="P51" i="7"/>
  <c r="Q51" i="7" s="1"/>
  <c r="P52" i="7"/>
  <c r="Q52" i="7" s="1"/>
  <c r="P53" i="7"/>
  <c r="Q53" i="7" s="1"/>
  <c r="P54" i="7"/>
  <c r="Q54" i="7" s="1"/>
  <c r="P55" i="7"/>
  <c r="Q55" i="7" s="1"/>
  <c r="P56" i="7"/>
  <c r="Q56" i="7" s="1"/>
  <c r="P57" i="7"/>
  <c r="Q57" i="7" s="1"/>
  <c r="P58" i="7"/>
  <c r="Q58" i="7" s="1"/>
  <c r="P59" i="7"/>
  <c r="Q59" i="7" s="1"/>
  <c r="P60" i="7"/>
  <c r="Q60" i="7" s="1"/>
  <c r="P61" i="7"/>
  <c r="Q61" i="7" s="1"/>
  <c r="P62" i="7"/>
  <c r="Q62" i="7" s="1"/>
  <c r="P63" i="7"/>
  <c r="Q63" i="7" s="1"/>
  <c r="P64" i="7"/>
  <c r="Q64" i="7" s="1"/>
  <c r="P65" i="7"/>
  <c r="Q65" i="7" s="1"/>
  <c r="P66" i="7"/>
  <c r="Q66" i="7" s="1"/>
  <c r="P67" i="7"/>
  <c r="Q67" i="7" s="1"/>
  <c r="P68" i="7"/>
  <c r="Q68" i="7" s="1"/>
  <c r="P69" i="7"/>
  <c r="Q69" i="7" s="1"/>
  <c r="P70" i="7"/>
  <c r="Q70" i="7" s="1"/>
  <c r="P71" i="7"/>
  <c r="Q71" i="7" s="1"/>
  <c r="P72" i="7"/>
  <c r="Q72" i="7" s="1"/>
  <c r="P73" i="7"/>
  <c r="Q73" i="7" s="1"/>
  <c r="P74" i="7"/>
  <c r="Q74" i="7" s="1"/>
  <c r="P75" i="7"/>
  <c r="Q75" i="7" s="1"/>
  <c r="P76" i="7"/>
  <c r="Q76" i="7" s="1"/>
  <c r="P77" i="7"/>
  <c r="Q77" i="7" s="1"/>
  <c r="P78" i="7"/>
  <c r="Q78" i="7" s="1"/>
  <c r="P79" i="7"/>
  <c r="Q79" i="7" s="1"/>
  <c r="P80" i="7"/>
  <c r="Q80" i="7" s="1"/>
  <c r="P81" i="7"/>
  <c r="Q81" i="7" s="1"/>
  <c r="P82" i="7"/>
  <c r="Q82" i="7" s="1"/>
  <c r="P83" i="7"/>
  <c r="Q83" i="7" s="1"/>
  <c r="P84" i="7"/>
  <c r="Q84" i="7" s="1"/>
  <c r="P85" i="7"/>
  <c r="Q85" i="7" s="1"/>
  <c r="P86" i="7"/>
  <c r="Q86" i="7" s="1"/>
  <c r="P87" i="7"/>
  <c r="Q87" i="7" s="1"/>
  <c r="P88" i="7"/>
  <c r="Q88" i="7" s="1"/>
  <c r="P89" i="7"/>
  <c r="Q89" i="7" s="1"/>
  <c r="P90" i="7"/>
  <c r="Q90" i="7" s="1"/>
  <c r="P91" i="7"/>
  <c r="Q91" i="7" s="1"/>
  <c r="P92" i="7"/>
  <c r="Q92" i="7" s="1"/>
  <c r="P93" i="7"/>
  <c r="Q93" i="7" s="1"/>
  <c r="P94" i="7"/>
  <c r="Q94" i="7" s="1"/>
  <c r="P95" i="7"/>
  <c r="Q95" i="7" s="1"/>
  <c r="P96" i="7"/>
  <c r="Q96" i="7" s="1"/>
  <c r="P97" i="7"/>
  <c r="Q97" i="7" s="1"/>
  <c r="P98" i="7"/>
  <c r="Q98" i="7" s="1"/>
  <c r="P99" i="7"/>
  <c r="Q99" i="7" s="1"/>
  <c r="O7" i="7"/>
  <c r="O6" i="7"/>
  <c r="A5" i="7"/>
  <c r="A4" i="7"/>
  <c r="A3" i="7"/>
  <c r="N55" i="16" l="1"/>
  <c r="O40" i="16"/>
  <c r="N63" i="16"/>
  <c r="O48" i="16"/>
  <c r="N47" i="16"/>
  <c r="O96" i="16"/>
  <c r="O32" i="16"/>
  <c r="N39" i="16"/>
  <c r="O88" i="16"/>
  <c r="O24" i="16"/>
  <c r="N95" i="16"/>
  <c r="N31" i="16"/>
  <c r="O80" i="16"/>
  <c r="O16" i="16"/>
  <c r="N87" i="16"/>
  <c r="N23" i="16"/>
  <c r="O72" i="16"/>
  <c r="M10" i="16"/>
  <c r="O10" i="16" s="1"/>
  <c r="N79" i="16"/>
  <c r="N15" i="16"/>
  <c r="O64" i="16"/>
  <c r="N71" i="16"/>
  <c r="O56" i="16"/>
  <c r="Q13" i="7"/>
  <c r="N36" i="38"/>
  <c r="W10" i="9"/>
  <c r="S10" i="10"/>
  <c r="N94" i="16"/>
  <c r="N86" i="16"/>
  <c r="N78" i="16"/>
  <c r="N70" i="16"/>
  <c r="N62" i="16"/>
  <c r="N54" i="16"/>
  <c r="N46" i="16"/>
  <c r="N38" i="16"/>
  <c r="N30" i="16"/>
  <c r="N22" i="16"/>
  <c r="N14" i="16"/>
  <c r="N93" i="16"/>
  <c r="N85" i="16"/>
  <c r="N77" i="16"/>
  <c r="N69" i="16"/>
  <c r="N61" i="16"/>
  <c r="N53" i="16"/>
  <c r="N45" i="16"/>
  <c r="N37" i="16"/>
  <c r="N29" i="16"/>
  <c r="N21" i="16"/>
  <c r="N12" i="16"/>
  <c r="N92" i="16"/>
  <c r="N84" i="16"/>
  <c r="N76" i="16"/>
  <c r="N68" i="16"/>
  <c r="N60" i="16"/>
  <c r="N52" i="16"/>
  <c r="N44" i="16"/>
  <c r="N36" i="16"/>
  <c r="N28" i="16"/>
  <c r="N20" i="16"/>
  <c r="N13" i="16"/>
  <c r="K10" i="13"/>
  <c r="N99" i="16"/>
  <c r="N91" i="16"/>
  <c r="N83" i="16"/>
  <c r="N75" i="16"/>
  <c r="N67" i="16"/>
  <c r="N59" i="16"/>
  <c r="N51" i="16"/>
  <c r="N43" i="16"/>
  <c r="N35" i="16"/>
  <c r="N27" i="16"/>
  <c r="N19" i="16"/>
  <c r="L12" i="13"/>
  <c r="N98" i="16"/>
  <c r="N90" i="16"/>
  <c r="N82" i="16"/>
  <c r="N74" i="16"/>
  <c r="N66" i="16"/>
  <c r="N58" i="16"/>
  <c r="N50" i="16"/>
  <c r="N42" i="16"/>
  <c r="N34" i="16"/>
  <c r="N26" i="16"/>
  <c r="N18" i="16"/>
  <c r="N97" i="16"/>
  <c r="N89" i="16"/>
  <c r="N81" i="16"/>
  <c r="N73" i="16"/>
  <c r="N65" i="16"/>
  <c r="N57" i="16"/>
  <c r="N49" i="16"/>
  <c r="N41" i="16"/>
  <c r="N33" i="16"/>
  <c r="N25" i="16"/>
  <c r="N17" i="16"/>
  <c r="L10" i="12"/>
  <c r="P13" i="31"/>
  <c r="S13" i="31" s="1"/>
  <c r="P12" i="31"/>
  <c r="R12" i="31" s="1"/>
  <c r="P14" i="31"/>
  <c r="R14" i="31" s="1"/>
  <c r="P15" i="31"/>
  <c r="S15" i="31" s="1"/>
  <c r="P16" i="31"/>
  <c r="Q16" i="31" s="1"/>
  <c r="P17" i="31"/>
  <c r="R17" i="31" s="1"/>
  <c r="P18" i="31"/>
  <c r="R18" i="31" s="1"/>
  <c r="P19" i="31"/>
  <c r="S19" i="31" s="1"/>
  <c r="P20" i="31"/>
  <c r="R20" i="31" s="1"/>
  <c r="P21" i="31"/>
  <c r="R21" i="31" s="1"/>
  <c r="P22" i="31"/>
  <c r="R22" i="31" s="1"/>
  <c r="P23" i="31"/>
  <c r="S23" i="31" s="1"/>
  <c r="P24" i="31"/>
  <c r="Q24" i="31" s="1"/>
  <c r="P25" i="31"/>
  <c r="R25" i="31" s="1"/>
  <c r="P26" i="31"/>
  <c r="R26" i="31" s="1"/>
  <c r="P27" i="31"/>
  <c r="S27" i="31" s="1"/>
  <c r="P28" i="31"/>
  <c r="R28" i="31" s="1"/>
  <c r="P29" i="31"/>
  <c r="R29" i="31" s="1"/>
  <c r="P30" i="31"/>
  <c r="R30" i="31" s="1"/>
  <c r="P31" i="31"/>
  <c r="S31" i="31" s="1"/>
  <c r="P32" i="31"/>
  <c r="Q32" i="31" s="1"/>
  <c r="P33" i="31"/>
  <c r="R33" i="31" s="1"/>
  <c r="P34" i="31"/>
  <c r="R34" i="31" s="1"/>
  <c r="P35" i="31"/>
  <c r="S35" i="31" s="1"/>
  <c r="P36" i="31"/>
  <c r="R36" i="31" s="1"/>
  <c r="P37" i="31"/>
  <c r="R37" i="31" s="1"/>
  <c r="P38" i="31"/>
  <c r="R38" i="31" s="1"/>
  <c r="P39" i="31"/>
  <c r="S39" i="31" s="1"/>
  <c r="P40" i="31"/>
  <c r="Q40" i="31" s="1"/>
  <c r="P41" i="31"/>
  <c r="R41" i="31" s="1"/>
  <c r="P42" i="31"/>
  <c r="R42" i="31" s="1"/>
  <c r="P43" i="31"/>
  <c r="S43" i="31" s="1"/>
  <c r="P44" i="31"/>
  <c r="R44" i="31" s="1"/>
  <c r="P45" i="31"/>
  <c r="R45" i="31" s="1"/>
  <c r="P46" i="31"/>
  <c r="R46" i="31" s="1"/>
  <c r="P47" i="31"/>
  <c r="S47" i="31" s="1"/>
  <c r="P48" i="31"/>
  <c r="Q48" i="31" s="1"/>
  <c r="P49" i="31"/>
  <c r="R49" i="31" s="1"/>
  <c r="P50" i="31"/>
  <c r="R50" i="31" s="1"/>
  <c r="P51" i="31"/>
  <c r="S51" i="31" s="1"/>
  <c r="P52" i="31"/>
  <c r="R52" i="31" s="1"/>
  <c r="P53" i="31"/>
  <c r="R53" i="31" s="1"/>
  <c r="P54" i="31"/>
  <c r="R54" i="31" s="1"/>
  <c r="P55" i="31"/>
  <c r="S55" i="31" s="1"/>
  <c r="P56" i="31"/>
  <c r="Q56" i="31" s="1"/>
  <c r="P57" i="31"/>
  <c r="R57" i="31" s="1"/>
  <c r="P58" i="31"/>
  <c r="R58" i="31" s="1"/>
  <c r="P59" i="31"/>
  <c r="S59" i="31" s="1"/>
  <c r="P60" i="31"/>
  <c r="R60" i="31" s="1"/>
  <c r="P61" i="31"/>
  <c r="R61" i="31" s="1"/>
  <c r="P62" i="31"/>
  <c r="R62" i="31" s="1"/>
  <c r="P63" i="31"/>
  <c r="S63" i="31" s="1"/>
  <c r="P64" i="31"/>
  <c r="Q64" i="31" s="1"/>
  <c r="P65" i="31"/>
  <c r="R65" i="31" s="1"/>
  <c r="P66" i="31"/>
  <c r="R66" i="31" s="1"/>
  <c r="P67" i="31"/>
  <c r="S67" i="31" s="1"/>
  <c r="P68" i="31"/>
  <c r="R68" i="31" s="1"/>
  <c r="P69" i="31"/>
  <c r="R69" i="31" s="1"/>
  <c r="P70" i="31"/>
  <c r="R70" i="31" s="1"/>
  <c r="P71" i="31"/>
  <c r="S71" i="31" s="1"/>
  <c r="P72" i="31"/>
  <c r="Q72" i="31" s="1"/>
  <c r="P73" i="31"/>
  <c r="R73" i="31" s="1"/>
  <c r="P74" i="31"/>
  <c r="R74" i="31" s="1"/>
  <c r="P75" i="31"/>
  <c r="S75" i="31" s="1"/>
  <c r="P76" i="31"/>
  <c r="R76" i="31" s="1"/>
  <c r="P77" i="31"/>
  <c r="R77" i="31" s="1"/>
  <c r="P78" i="31"/>
  <c r="R78" i="31" s="1"/>
  <c r="P79" i="31"/>
  <c r="S79" i="31" s="1"/>
  <c r="P80" i="31"/>
  <c r="Q80" i="31" s="1"/>
  <c r="P81" i="31"/>
  <c r="R81" i="31" s="1"/>
  <c r="P82" i="31"/>
  <c r="R82" i="31" s="1"/>
  <c r="P83" i="31"/>
  <c r="S83" i="31" s="1"/>
  <c r="P84" i="31"/>
  <c r="R84" i="31" s="1"/>
  <c r="P85" i="31"/>
  <c r="R85" i="31" s="1"/>
  <c r="P86" i="31"/>
  <c r="R86" i="31" s="1"/>
  <c r="P87" i="31"/>
  <c r="S87" i="31" s="1"/>
  <c r="P88" i="31"/>
  <c r="Q88" i="31" s="1"/>
  <c r="P89" i="31"/>
  <c r="R89" i="31" s="1"/>
  <c r="P90" i="31"/>
  <c r="R90" i="31" s="1"/>
  <c r="P91" i="31"/>
  <c r="S91" i="31" s="1"/>
  <c r="P92" i="31"/>
  <c r="R92" i="31" s="1"/>
  <c r="P93" i="31"/>
  <c r="R93" i="31" s="1"/>
  <c r="P94" i="31"/>
  <c r="R94" i="31" s="1"/>
  <c r="P95" i="31"/>
  <c r="S95" i="31" s="1"/>
  <c r="P96" i="31"/>
  <c r="Q96" i="31" s="1"/>
  <c r="P97" i="31"/>
  <c r="R97" i="31" s="1"/>
  <c r="P98" i="31"/>
  <c r="R98" i="31" s="1"/>
  <c r="Q19" i="31"/>
  <c r="G13" i="31"/>
  <c r="G12"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O10" i="31"/>
  <c r="N10" i="31"/>
  <c r="M10" i="31"/>
  <c r="Q7" i="31"/>
  <c r="Q6" i="31"/>
  <c r="A5" i="31"/>
  <c r="A4" i="31"/>
  <c r="Q61" i="31" l="1"/>
  <c r="Q62" i="31"/>
  <c r="Q45" i="31"/>
  <c r="Q29" i="31"/>
  <c r="Q12" i="31"/>
  <c r="S14" i="31"/>
  <c r="Q23" i="31"/>
  <c r="Q91" i="31"/>
  <c r="Q55" i="31"/>
  <c r="Q84" i="31"/>
  <c r="Q46" i="31"/>
  <c r="Q87" i="31"/>
  <c r="Q15" i="31"/>
  <c r="Q79" i="31"/>
  <c r="R95" i="31"/>
  <c r="Q71" i="31"/>
  <c r="Q39" i="31"/>
  <c r="R31" i="31"/>
  <c r="Q47" i="31"/>
  <c r="Q63" i="31"/>
  <c r="Q31" i="31"/>
  <c r="R23" i="31"/>
  <c r="Q94" i="31"/>
  <c r="Q78" i="31"/>
  <c r="Q22" i="31"/>
  <c r="Q93" i="31"/>
  <c r="Q77" i="31"/>
  <c r="Q54" i="31"/>
  <c r="Q38" i="31"/>
  <c r="Q21" i="31"/>
  <c r="Q53" i="31"/>
  <c r="Q37" i="31"/>
  <c r="Q20" i="31"/>
  <c r="S78" i="31"/>
  <c r="Q70" i="31"/>
  <c r="Q52" i="31"/>
  <c r="Q35" i="31"/>
  <c r="R87" i="31"/>
  <c r="S70" i="31"/>
  <c r="Q86" i="31"/>
  <c r="Q69" i="31"/>
  <c r="Q51" i="31"/>
  <c r="R63" i="31"/>
  <c r="S46" i="31"/>
  <c r="Q85" i="31"/>
  <c r="Q30" i="31"/>
  <c r="Q14" i="31"/>
  <c r="R55" i="31"/>
  <c r="S38" i="31"/>
  <c r="N10" i="16"/>
  <c r="S82" i="31"/>
  <c r="S50" i="31"/>
  <c r="S18" i="31"/>
  <c r="R91" i="31"/>
  <c r="R59" i="31"/>
  <c r="R27" i="31"/>
  <c r="S74" i="31"/>
  <c r="S42" i="31"/>
  <c r="Q75" i="31"/>
  <c r="Q59" i="31"/>
  <c r="R83" i="31"/>
  <c r="R51" i="31"/>
  <c r="R19" i="31"/>
  <c r="Q43" i="31"/>
  <c r="Q27" i="31"/>
  <c r="R79" i="31"/>
  <c r="R47" i="31"/>
  <c r="R15" i="31"/>
  <c r="S98" i="31"/>
  <c r="S66" i="31"/>
  <c r="S34" i="31"/>
  <c r="Q13" i="31"/>
  <c r="R75" i="31"/>
  <c r="R43" i="31"/>
  <c r="R13" i="31"/>
  <c r="S94" i="31"/>
  <c r="S62" i="31"/>
  <c r="S30" i="31"/>
  <c r="R71" i="31"/>
  <c r="R39" i="31"/>
  <c r="S90" i="31"/>
  <c r="S58" i="31"/>
  <c r="S26" i="31"/>
  <c r="Q95" i="31"/>
  <c r="Q83" i="31"/>
  <c r="Q67" i="31"/>
  <c r="R67" i="31"/>
  <c r="R35" i="31"/>
  <c r="S86" i="31"/>
  <c r="S54" i="31"/>
  <c r="S22" i="31"/>
  <c r="Q76" i="31"/>
  <c r="Q44" i="31"/>
  <c r="S97" i="31"/>
  <c r="S93" i="31"/>
  <c r="S89" i="31"/>
  <c r="S85" i="31"/>
  <c r="S81" i="31"/>
  <c r="S77" i="31"/>
  <c r="S73" i="31"/>
  <c r="S69" i="31"/>
  <c r="S65" i="31"/>
  <c r="S61" i="31"/>
  <c r="S57" i="31"/>
  <c r="S53" i="31"/>
  <c r="S49" i="31"/>
  <c r="S45" i="31"/>
  <c r="S41" i="31"/>
  <c r="S37" i="31"/>
  <c r="S33" i="31"/>
  <c r="S29" i="31"/>
  <c r="S25" i="31"/>
  <c r="S21" i="31"/>
  <c r="S17" i="31"/>
  <c r="S12" i="31"/>
  <c r="Q68" i="31"/>
  <c r="Q36" i="31"/>
  <c r="S96" i="31"/>
  <c r="S92" i="31"/>
  <c r="S88" i="31"/>
  <c r="S84" i="31"/>
  <c r="S80" i="31"/>
  <c r="S76" i="31"/>
  <c r="S72" i="31"/>
  <c r="S68" i="31"/>
  <c r="S64" i="31"/>
  <c r="S60" i="31"/>
  <c r="S56" i="31"/>
  <c r="S52" i="31"/>
  <c r="S48" i="31"/>
  <c r="S44" i="31"/>
  <c r="S40" i="31"/>
  <c r="S36" i="31"/>
  <c r="S32" i="31"/>
  <c r="S28" i="31"/>
  <c r="S24" i="31"/>
  <c r="S20" i="31"/>
  <c r="S16" i="31"/>
  <c r="Q92" i="31"/>
  <c r="Q60" i="31"/>
  <c r="Q28" i="31"/>
  <c r="R96" i="31"/>
  <c r="R88" i="31"/>
  <c r="R80" i="31"/>
  <c r="R72" i="31"/>
  <c r="R64" i="31"/>
  <c r="R56" i="31"/>
  <c r="R48" i="31"/>
  <c r="R40" i="31"/>
  <c r="R32" i="31"/>
  <c r="R24" i="31"/>
  <c r="R16" i="31"/>
  <c r="P10" i="31"/>
  <c r="S10" i="31" s="1"/>
  <c r="Q98" i="31"/>
  <c r="Q90" i="31"/>
  <c r="Q82" i="31"/>
  <c r="Q74" i="31"/>
  <c r="Q66" i="31"/>
  <c r="Q58" i="31"/>
  <c r="Q50" i="31"/>
  <c r="Q42" i="31"/>
  <c r="Q34" i="31"/>
  <c r="Q26" i="31"/>
  <c r="Q18" i="31"/>
  <c r="Q97" i="31"/>
  <c r="Q89" i="31"/>
  <c r="Q81" i="31"/>
  <c r="Q73" i="31"/>
  <c r="Q65" i="31"/>
  <c r="Q57" i="31"/>
  <c r="Q49" i="31"/>
  <c r="Q41" i="31"/>
  <c r="Q33" i="31"/>
  <c r="Q25" i="31"/>
  <c r="Q17" i="31"/>
  <c r="R10" i="31" l="1"/>
  <c r="Q10" i="31"/>
  <c r="D11" i="19"/>
  <c r="D10" i="19"/>
  <c r="D25" i="19"/>
  <c r="D26" i="19"/>
  <c r="D27" i="19"/>
  <c r="D28" i="19"/>
  <c r="D29" i="19"/>
  <c r="L10" i="13" l="1"/>
  <c r="M10" i="12"/>
  <c r="T10" i="10"/>
  <c r="X10" i="9"/>
  <c r="D9" i="19" l="1"/>
  <c r="D13" i="19"/>
  <c r="D17" i="19"/>
  <c r="D19" i="19"/>
  <c r="D30" i="19"/>
  <c r="D31" i="19"/>
  <c r="D32" i="19"/>
  <c r="D33" i="19"/>
  <c r="D34" i="19"/>
  <c r="D35" i="19"/>
  <c r="D36" i="19"/>
  <c r="D37" i="19"/>
  <c r="D38" i="19"/>
  <c r="D39" i="19"/>
  <c r="D40" i="19"/>
  <c r="D41" i="19"/>
  <c r="D42" i="19"/>
  <c r="D43" i="19"/>
  <c r="D44" i="19"/>
  <c r="D45" i="19"/>
  <c r="D18" i="19"/>
  <c r="S12" i="11" l="1"/>
  <c r="S13" i="11"/>
  <c r="T13" i="11" s="1"/>
  <c r="S14" i="11"/>
  <c r="T14" i="11" s="1"/>
  <c r="S15" i="11"/>
  <c r="T15" i="11" s="1"/>
  <c r="S16" i="11"/>
  <c r="T16" i="11" s="1"/>
  <c r="S17" i="11"/>
  <c r="T17" i="11" s="1"/>
  <c r="S18" i="11"/>
  <c r="T18" i="11" s="1"/>
  <c r="S19" i="11"/>
  <c r="T19" i="11" s="1"/>
  <c r="S20" i="11"/>
  <c r="T20" i="11" s="1"/>
  <c r="S21" i="11"/>
  <c r="T21" i="11" s="1"/>
  <c r="S22" i="11"/>
  <c r="T22" i="11" s="1"/>
  <c r="S23" i="11"/>
  <c r="T23" i="11" s="1"/>
  <c r="S24" i="11"/>
  <c r="T24" i="11" s="1"/>
  <c r="S25" i="11"/>
  <c r="T25" i="11" s="1"/>
  <c r="S26" i="11"/>
  <c r="T26" i="11" s="1"/>
  <c r="S27" i="11"/>
  <c r="T27" i="11" s="1"/>
  <c r="S28" i="11"/>
  <c r="T28" i="11" s="1"/>
  <c r="S29" i="11"/>
  <c r="T29" i="11" s="1"/>
  <c r="S30" i="11"/>
  <c r="T30" i="11" s="1"/>
  <c r="S31" i="11"/>
  <c r="T31" i="11" s="1"/>
  <c r="S32" i="11"/>
  <c r="T32" i="11" s="1"/>
  <c r="S33" i="11"/>
  <c r="T33" i="11" s="1"/>
  <c r="S34" i="11"/>
  <c r="T34" i="11" s="1"/>
  <c r="S35" i="11"/>
  <c r="T35" i="11" s="1"/>
  <c r="S36" i="11"/>
  <c r="T36" i="11" s="1"/>
  <c r="S37" i="11"/>
  <c r="T37" i="11" s="1"/>
  <c r="S38" i="11"/>
  <c r="T38" i="11" s="1"/>
  <c r="S39" i="11"/>
  <c r="T39" i="11" s="1"/>
  <c r="S40" i="11"/>
  <c r="T40" i="11" s="1"/>
  <c r="S41" i="11"/>
  <c r="T41" i="11" s="1"/>
  <c r="S42" i="11"/>
  <c r="T42" i="11" s="1"/>
  <c r="S43" i="11"/>
  <c r="T43" i="11" s="1"/>
  <c r="S44" i="11"/>
  <c r="T44" i="11" s="1"/>
  <c r="S45" i="11"/>
  <c r="T45" i="11" s="1"/>
  <c r="S46" i="11"/>
  <c r="T46" i="11" s="1"/>
  <c r="S47" i="11"/>
  <c r="T47" i="11" s="1"/>
  <c r="S48" i="11"/>
  <c r="T48" i="11" s="1"/>
  <c r="S49" i="11"/>
  <c r="T49" i="11" s="1"/>
  <c r="S50" i="11"/>
  <c r="T50" i="11" s="1"/>
  <c r="S51" i="11"/>
  <c r="T51" i="11" s="1"/>
  <c r="S52" i="11"/>
  <c r="T52" i="11" s="1"/>
  <c r="S53" i="11"/>
  <c r="T53" i="11" s="1"/>
  <c r="S54" i="11"/>
  <c r="T54" i="11" s="1"/>
  <c r="S55" i="11"/>
  <c r="T55" i="11" s="1"/>
  <c r="S56" i="11"/>
  <c r="T56" i="11" s="1"/>
  <c r="S57" i="11"/>
  <c r="T57" i="11" s="1"/>
  <c r="S58" i="11"/>
  <c r="T58" i="11" s="1"/>
  <c r="S59" i="11"/>
  <c r="T59" i="11" s="1"/>
  <c r="S60" i="11"/>
  <c r="T60" i="11" s="1"/>
  <c r="S61" i="11"/>
  <c r="T61" i="11" s="1"/>
  <c r="S62" i="11"/>
  <c r="T62" i="11" s="1"/>
  <c r="S63" i="11"/>
  <c r="T63" i="11" s="1"/>
  <c r="S64" i="11"/>
  <c r="T64" i="11" s="1"/>
  <c r="S65" i="11"/>
  <c r="T65" i="11" s="1"/>
  <c r="S66" i="11"/>
  <c r="T66" i="11" s="1"/>
  <c r="S67" i="11"/>
  <c r="T67" i="11" s="1"/>
  <c r="S68" i="11"/>
  <c r="T68" i="11" s="1"/>
  <c r="S69" i="11"/>
  <c r="T69" i="11" s="1"/>
  <c r="S70" i="11"/>
  <c r="T70" i="11" s="1"/>
  <c r="S71" i="11"/>
  <c r="T71" i="11" s="1"/>
  <c r="S72" i="11"/>
  <c r="T72" i="11" s="1"/>
  <c r="S73" i="11"/>
  <c r="T73" i="11" s="1"/>
  <c r="S74" i="11"/>
  <c r="T74" i="11" s="1"/>
  <c r="S75" i="11"/>
  <c r="T75" i="11" s="1"/>
  <c r="S76" i="11"/>
  <c r="T76" i="11" s="1"/>
  <c r="S77" i="11"/>
  <c r="T77" i="11" s="1"/>
  <c r="S78" i="11"/>
  <c r="T78" i="11" s="1"/>
  <c r="S79" i="11"/>
  <c r="T79" i="11" s="1"/>
  <c r="S80" i="11"/>
  <c r="T80" i="11" s="1"/>
  <c r="S81" i="11"/>
  <c r="T81" i="11" s="1"/>
  <c r="S82" i="11"/>
  <c r="T82" i="11" s="1"/>
  <c r="S83" i="11"/>
  <c r="T83" i="11" s="1"/>
  <c r="S84" i="11"/>
  <c r="T84" i="11" s="1"/>
  <c r="S85" i="11"/>
  <c r="T85" i="11" s="1"/>
  <c r="S86" i="11"/>
  <c r="T86" i="11" s="1"/>
  <c r="S87" i="11"/>
  <c r="T87" i="11" s="1"/>
  <c r="S88" i="11"/>
  <c r="T88" i="11" s="1"/>
  <c r="S89" i="11"/>
  <c r="T89" i="11" s="1"/>
  <c r="S90" i="11"/>
  <c r="T90" i="11" s="1"/>
  <c r="S91" i="11"/>
  <c r="T91" i="11" s="1"/>
  <c r="S92" i="11"/>
  <c r="T92" i="11" s="1"/>
  <c r="S93" i="11"/>
  <c r="T93" i="11" s="1"/>
  <c r="S94" i="11"/>
  <c r="T94" i="11" s="1"/>
  <c r="S95" i="11"/>
  <c r="T95" i="11" s="1"/>
  <c r="S96" i="11"/>
  <c r="T96" i="11" s="1"/>
  <c r="S97" i="11"/>
  <c r="T97" i="11" s="1"/>
  <c r="S98" i="11"/>
  <c r="T98" i="11" s="1"/>
  <c r="Q10" i="11"/>
  <c r="R7" i="11"/>
  <c r="R6" i="11"/>
  <c r="T12" i="11" l="1"/>
  <c r="S10" i="11"/>
  <c r="B46" i="19" l="1"/>
  <c r="C46" i="19" l="1"/>
  <c r="T10" i="11" l="1"/>
  <c r="C14" i="19" l="1"/>
  <c r="B14" i="19"/>
  <c r="A5" i="19"/>
  <c r="A4" i="19"/>
  <c r="M121" i="7"/>
  <c r="N121" i="7" s="1"/>
  <c r="M120" i="7"/>
  <c r="N120" i="7" s="1"/>
  <c r="M119" i="7"/>
  <c r="N119" i="7" s="1"/>
  <c r="M118" i="7"/>
  <c r="N118" i="7" s="1"/>
  <c r="M117" i="7"/>
  <c r="N117" i="7" s="1"/>
  <c r="M116" i="7"/>
  <c r="N116" i="7" s="1"/>
  <c r="M115" i="7"/>
  <c r="N115" i="7" s="1"/>
  <c r="M114" i="7"/>
  <c r="N114" i="7" s="1"/>
  <c r="M113" i="7"/>
  <c r="N113" i="7" s="1"/>
  <c r="M112" i="7"/>
  <c r="N112" i="7" s="1"/>
  <c r="M111" i="7"/>
  <c r="N111" i="7" s="1"/>
  <c r="M110" i="7"/>
  <c r="N110" i="7" s="1"/>
  <c r="M109" i="7"/>
  <c r="N109" i="7" s="1"/>
  <c r="M108" i="7"/>
  <c r="N108" i="7" s="1"/>
  <c r="M107" i="7"/>
  <c r="N107" i="7" s="1"/>
  <c r="M106" i="7"/>
  <c r="N106" i="7" s="1"/>
  <c r="M105" i="7"/>
  <c r="N105" i="7" s="1"/>
  <c r="M104" i="7"/>
  <c r="N104" i="7" s="1"/>
  <c r="M103" i="7"/>
  <c r="N103" i="7" s="1"/>
  <c r="M102" i="7"/>
  <c r="N102" i="7" s="1"/>
  <c r="M101" i="7"/>
  <c r="N101" i="7" s="1"/>
  <c r="M100" i="7"/>
  <c r="N100" i="7" s="1"/>
  <c r="H22" i="48"/>
  <c r="G22" i="48"/>
  <c r="E22" i="48"/>
  <c r="D22" i="48"/>
  <c r="I21" i="48"/>
  <c r="J21" i="48" s="1"/>
  <c r="I20" i="48"/>
  <c r="J20" i="48" s="1"/>
  <c r="I19" i="48"/>
  <c r="J19" i="48" s="1"/>
  <c r="I18" i="48"/>
  <c r="J18" i="48" s="1"/>
  <c r="I17" i="48"/>
  <c r="J17" i="48" s="1"/>
  <c r="H318" i="18"/>
  <c r="H317" i="18"/>
  <c r="I317" i="18" s="1"/>
  <c r="H316" i="18"/>
  <c r="I316" i="18" s="1"/>
  <c r="H315" i="18"/>
  <c r="I315" i="18" s="1"/>
  <c r="H314" i="18"/>
  <c r="I314" i="18" s="1"/>
  <c r="H313" i="18"/>
  <c r="I313" i="18" s="1"/>
  <c r="H312" i="18"/>
  <c r="I312" i="18" s="1"/>
  <c r="H311" i="18"/>
  <c r="I311" i="18" s="1"/>
  <c r="H310" i="18"/>
  <c r="I310" i="18" s="1"/>
  <c r="H309" i="18"/>
  <c r="I309" i="18" s="1"/>
  <c r="H308" i="18"/>
  <c r="I308" i="18" s="1"/>
  <c r="H307" i="18"/>
  <c r="I307" i="18" s="1"/>
  <c r="H306" i="18"/>
  <c r="I306" i="18" s="1"/>
  <c r="H305" i="18"/>
  <c r="I305" i="18" s="1"/>
  <c r="H304" i="18"/>
  <c r="I304" i="18" s="1"/>
  <c r="H303" i="18"/>
  <c r="I303" i="18" s="1"/>
  <c r="H302" i="18"/>
  <c r="I302" i="18" s="1"/>
  <c r="H301" i="18"/>
  <c r="I301" i="18" s="1"/>
  <c r="H300" i="18"/>
  <c r="I300" i="18" s="1"/>
  <c r="H299" i="18"/>
  <c r="I299" i="18" s="1"/>
  <c r="H298" i="18"/>
  <c r="I298" i="18" s="1"/>
  <c r="I319" i="18" s="1"/>
  <c r="B110" i="18"/>
  <c r="D98" i="18"/>
  <c r="C98" i="18"/>
  <c r="B98" i="18"/>
  <c r="BC40" i="18"/>
  <c r="D46" i="19" l="1"/>
  <c r="F22" i="48"/>
  <c r="I22" i="48"/>
  <c r="D14" i="19"/>
  <c r="J22" i="48"/>
  <c r="D48" i="19" l="1"/>
  <c r="D49" i="19" s="1"/>
  <c r="L10" i="7"/>
  <c r="P10" i="7"/>
  <c r="Q10" i="7"/>
  <c r="M10" i="7"/>
  <c r="N10" i="7"/>
  <c r="J10" i="38"/>
  <c r="K10" i="38"/>
  <c r="I10" i="38"/>
  <c r="M10" i="38"/>
  <c r="N10"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Mintra Chaipant</author>
    <author>Cal EMA</author>
    <author>Yoon, Charlie@CalOES</author>
  </authors>
  <commentList>
    <comment ref="A10" authorId="0" shapeId="0" xr:uid="{00000000-0006-0000-0400-000001000000}">
      <text>
        <r>
          <rPr>
            <b/>
            <sz val="16"/>
            <color indexed="81"/>
            <rFont val="Century Gothic"/>
            <family val="2"/>
          </rPr>
          <t>State Homeland Security Strategy Goals (SHSS):</t>
        </r>
        <r>
          <rPr>
            <b/>
            <sz val="14"/>
            <color indexed="81"/>
            <rFont val="Century Gothic"/>
            <family val="2"/>
          </rPr>
          <t xml:space="preserve">
#1: </t>
        </r>
        <r>
          <rPr>
            <sz val="14"/>
            <color indexed="81"/>
            <rFont val="Century Gothic"/>
            <family val="2"/>
          </rPr>
          <t xml:space="preserve">Enhance Information Collection, Analysis, and Sharing, in Support of Public Safety Operations Across California
</t>
        </r>
        <r>
          <rPr>
            <b/>
            <sz val="14"/>
            <color indexed="81"/>
            <rFont val="Century Gothic"/>
            <family val="2"/>
          </rPr>
          <t xml:space="preserve">
#2: </t>
        </r>
        <r>
          <rPr>
            <sz val="14"/>
            <color indexed="81"/>
            <rFont val="Century Gothic"/>
            <family val="2"/>
          </rPr>
          <t xml:space="preserve">Protect Critical Infrastructure and Key Resources From All Threats and Hazards
</t>
        </r>
        <r>
          <rPr>
            <b/>
            <sz val="14"/>
            <color indexed="81"/>
            <rFont val="Century Gothic"/>
            <family val="2"/>
          </rPr>
          <t>#3:</t>
        </r>
        <r>
          <rPr>
            <sz val="14"/>
            <color indexed="81"/>
            <rFont val="Century Gothic"/>
            <family val="2"/>
          </rPr>
          <t xml:space="preserve"> Strengthen Security and Preparedness Across Cyberspace
</t>
        </r>
        <r>
          <rPr>
            <b/>
            <sz val="14"/>
            <color indexed="81"/>
            <rFont val="Century Gothic"/>
            <family val="2"/>
          </rPr>
          <t xml:space="preserve">
#4: </t>
        </r>
        <r>
          <rPr>
            <sz val="14"/>
            <color indexed="81"/>
            <rFont val="Century Gothic"/>
            <family val="2"/>
          </rPr>
          <t xml:space="preserve">Strengthen Communications Capabilities Through Planning, Governance, Technology, and Equipment
</t>
        </r>
        <r>
          <rPr>
            <b/>
            <sz val="14"/>
            <color indexed="81"/>
            <rFont val="Century Gothic"/>
            <family val="2"/>
          </rPr>
          <t xml:space="preserve">
#5: </t>
        </r>
        <r>
          <rPr>
            <sz val="14"/>
            <color indexed="81"/>
            <rFont val="Century Gothic"/>
            <family val="2"/>
          </rPr>
          <t xml:space="preserve">Enhance Community Preparedness
</t>
        </r>
        <r>
          <rPr>
            <b/>
            <sz val="14"/>
            <color indexed="81"/>
            <rFont val="Century Gothic"/>
            <family val="2"/>
          </rPr>
          <t xml:space="preserve">
#6: </t>
        </r>
        <r>
          <rPr>
            <sz val="14"/>
            <color indexed="81"/>
            <rFont val="Century Gothic"/>
            <family val="2"/>
          </rPr>
          <t xml:space="preserve">Enhance Multi-Jurisdictional / Inter-Jurisdictional All-Hazards Incident Catastrophic Planning, Response, and Recovery Capabilities
</t>
        </r>
        <r>
          <rPr>
            <b/>
            <sz val="14"/>
            <color indexed="81"/>
            <rFont val="Century Gothic"/>
            <family val="2"/>
          </rPr>
          <t xml:space="preserve">
#7: </t>
        </r>
        <r>
          <rPr>
            <sz val="14"/>
            <color indexed="81"/>
            <rFont val="Century Gothic"/>
            <family val="2"/>
          </rPr>
          <t xml:space="preserve">Improve Medical and Health Capabilities
</t>
        </r>
        <r>
          <rPr>
            <b/>
            <sz val="14"/>
            <color indexed="81"/>
            <rFont val="Century Gothic"/>
            <family val="2"/>
          </rPr>
          <t xml:space="preserve">
#8: </t>
        </r>
        <r>
          <rPr>
            <sz val="14"/>
            <color indexed="81"/>
            <rFont val="Century Gothic"/>
            <family val="2"/>
          </rPr>
          <t xml:space="preserve">Enhance Incident Recovery Capabilities
</t>
        </r>
        <r>
          <rPr>
            <b/>
            <sz val="14"/>
            <color indexed="81"/>
            <rFont val="Century Gothic"/>
            <family val="2"/>
          </rPr>
          <t xml:space="preserve">
#9: </t>
        </r>
        <r>
          <rPr>
            <sz val="14"/>
            <color indexed="81"/>
            <rFont val="Century Gothic"/>
            <family val="2"/>
          </rPr>
          <t xml:space="preserve">Strengthen Food and Agriculture Preparedness
</t>
        </r>
        <r>
          <rPr>
            <b/>
            <sz val="14"/>
            <color indexed="81"/>
            <rFont val="Century Gothic"/>
            <family val="2"/>
          </rPr>
          <t xml:space="preserve">
#10: </t>
        </r>
        <r>
          <rPr>
            <sz val="14"/>
            <color indexed="81"/>
            <rFont val="Century Gothic"/>
            <family val="2"/>
          </rPr>
          <t xml:space="preserve">Prevent Violent Extremism Through Multi-Jurisdictional and Inter-Jurisdictional Collaboration and Coordination
</t>
        </r>
        <r>
          <rPr>
            <b/>
            <sz val="14"/>
            <color indexed="81"/>
            <rFont val="Century Gothic"/>
            <family val="2"/>
          </rPr>
          <t xml:space="preserve">
#11: </t>
        </r>
        <r>
          <rPr>
            <sz val="14"/>
            <color indexed="81"/>
            <rFont val="Century Gothic"/>
            <family val="2"/>
          </rPr>
          <t xml:space="preserve">Enhance Homeland Security Exercise, Evaluation, and Training Programs
</t>
        </r>
        <r>
          <rPr>
            <b/>
            <sz val="14"/>
            <color indexed="81"/>
            <rFont val="Century Gothic"/>
            <family val="2"/>
          </rPr>
          <t xml:space="preserve">#12: </t>
        </r>
        <r>
          <rPr>
            <sz val="14"/>
            <color indexed="81"/>
            <rFont val="Century Gothic"/>
            <family val="2"/>
          </rPr>
          <t>Protect Against Effects of Climate Change</t>
        </r>
      </text>
    </comment>
    <comment ref="B10" authorId="1" shapeId="0" xr:uid="{00000000-0006-0000-0400-000002000000}">
      <text>
        <r>
          <rPr>
            <b/>
            <sz val="16"/>
            <color indexed="81"/>
            <rFont val="Century Gothic"/>
            <family val="2"/>
          </rPr>
          <t>Direct/Subaward:</t>
        </r>
        <r>
          <rPr>
            <sz val="14"/>
            <color indexed="81"/>
            <rFont val="Century Gothic"/>
            <family val="2"/>
          </rPr>
          <t xml:space="preserve">
Use the drop down list to identify if the project is Direct or Subaward</t>
        </r>
      </text>
    </comment>
    <comment ref="C10" authorId="0" shapeId="0" xr:uid="{00000000-0006-0000-0400-000003000000}">
      <text>
        <r>
          <rPr>
            <b/>
            <sz val="16"/>
            <color indexed="81"/>
            <rFont val="Century Gothic"/>
            <family val="2"/>
          </rPr>
          <t xml:space="preserve">Project:
</t>
        </r>
        <r>
          <rPr>
            <b/>
            <sz val="14"/>
            <color indexed="81"/>
            <rFont val="Century Gothic"/>
            <family val="2"/>
          </rPr>
          <t xml:space="preserve">
</t>
        </r>
        <r>
          <rPr>
            <sz val="14"/>
            <color indexed="81"/>
            <rFont val="Century Gothic"/>
            <family val="2"/>
          </rPr>
          <t>Use the pull down menu to enter the project letter.  Limited to 26 project (A-Z)</t>
        </r>
      </text>
    </comment>
    <comment ref="D10" authorId="2" shapeId="0" xr:uid="{00000000-0006-0000-0400-000004000000}">
      <text>
        <r>
          <rPr>
            <b/>
            <sz val="18"/>
            <color indexed="81"/>
            <rFont val="Century Gothic"/>
            <family val="2"/>
          </rPr>
          <t>Project Title:</t>
        </r>
        <r>
          <rPr>
            <sz val="14"/>
            <color indexed="81"/>
            <rFont val="Century Gothic"/>
            <family val="2"/>
          </rPr>
          <t xml:space="preserve">
Provide a title for specified project. Title must reflect nature of work to be completed under the project.</t>
        </r>
      </text>
    </comment>
    <comment ref="E10" authorId="2" shapeId="0" xr:uid="{00000000-0006-0000-0400-000005000000}">
      <text>
        <r>
          <rPr>
            <b/>
            <sz val="16"/>
            <color indexed="81"/>
            <rFont val="Century Gothic"/>
            <family val="2"/>
          </rPr>
          <t xml:space="preserve">Project Description:
</t>
        </r>
        <r>
          <rPr>
            <sz val="13"/>
            <color indexed="81"/>
            <rFont val="Century Gothic"/>
            <family val="2"/>
          </rPr>
          <t xml:space="preserve">
</t>
        </r>
        <r>
          <rPr>
            <sz val="14"/>
            <color indexed="81"/>
            <rFont val="Century Gothic"/>
            <family val="2"/>
          </rPr>
          <t>Provide a detailed description of your project. Do not exceed 1,000 characters in any cell. Word Wrap feature will not function beyond 1,000 characters (including punctuation, spaces, etc.)</t>
        </r>
      </text>
    </comment>
    <comment ref="J10" authorId="1" shapeId="0" xr:uid="{00000000-0006-0000-0400-000006000000}">
      <text>
        <r>
          <rPr>
            <b/>
            <sz val="16"/>
            <color indexed="81"/>
            <rFont val="Century Gothic"/>
            <family val="2"/>
          </rPr>
          <t>Core Capability:</t>
        </r>
        <r>
          <rPr>
            <sz val="9"/>
            <color indexed="81"/>
            <rFont val="Tahoma"/>
            <family val="2"/>
          </rPr>
          <t xml:space="preserve">
</t>
        </r>
        <r>
          <rPr>
            <sz val="14"/>
            <color indexed="81"/>
            <rFont val="Century Gothic"/>
            <family val="2"/>
          </rPr>
          <t>Select a Core Capability that best corresponds to your projects.</t>
        </r>
      </text>
    </comment>
    <comment ref="K10" authorId="1" shapeId="0" xr:uid="{00000000-0006-0000-0400-000007000000}">
      <text>
        <r>
          <rPr>
            <b/>
            <sz val="16"/>
            <color indexed="81"/>
            <rFont val="Century Gothic"/>
            <family val="2"/>
          </rPr>
          <t>Capability Building:</t>
        </r>
        <r>
          <rPr>
            <sz val="9"/>
            <color indexed="81"/>
            <rFont val="Century Gothic"/>
            <family val="2"/>
          </rPr>
          <t xml:space="preserve">
</t>
        </r>
        <r>
          <rPr>
            <sz val="14"/>
            <color indexed="81"/>
            <rFont val="Century Gothic"/>
            <family val="2"/>
          </rPr>
          <t>Select Build or Sustain Capability that corresponds to your project.</t>
        </r>
      </text>
    </comment>
    <comment ref="L10" authorId="1" shapeId="0" xr:uid="{00000000-0006-0000-0400-000008000000}">
      <text>
        <r>
          <rPr>
            <b/>
            <sz val="16"/>
            <color indexed="81"/>
            <rFont val="Century Gothic"/>
            <family val="2"/>
          </rPr>
          <t>Deployable / Shareable:</t>
        </r>
        <r>
          <rPr>
            <b/>
            <sz val="9"/>
            <color indexed="81"/>
            <rFont val="Century Gothic"/>
            <family val="2"/>
          </rPr>
          <t xml:space="preserve">
</t>
        </r>
        <r>
          <rPr>
            <b/>
            <sz val="14"/>
            <color indexed="81"/>
            <rFont val="Century Gothic"/>
            <family val="2"/>
          </rPr>
          <t>Deployable:</t>
        </r>
        <r>
          <rPr>
            <sz val="14"/>
            <color indexed="81"/>
            <rFont val="Century Gothic"/>
            <family val="2"/>
          </rPr>
          <t xml:space="preserve"> Indicates if the assets or activities of the project are deployable to other jurisdictions.
</t>
        </r>
        <r>
          <rPr>
            <b/>
            <sz val="14"/>
            <color indexed="81"/>
            <rFont val="Century Gothic"/>
            <family val="2"/>
          </rPr>
          <t>Shareable:</t>
        </r>
        <r>
          <rPr>
            <sz val="14"/>
            <color indexed="81"/>
            <rFont val="Century Gothic"/>
            <family val="2"/>
          </rPr>
          <t xml:space="preserve"> Indicates if the assets or activities of the project are shareable since they are not physically deployable.</t>
        </r>
      </text>
    </comment>
    <comment ref="Q10" authorId="2" shapeId="0" xr:uid="{00000000-0006-0000-0400-000009000000}">
      <text>
        <r>
          <rPr>
            <b/>
            <sz val="16"/>
            <color indexed="81"/>
            <rFont val="Century Gothic"/>
            <family val="2"/>
          </rPr>
          <t xml:space="preserve">Expenditures to Date
</t>
        </r>
        <r>
          <rPr>
            <sz val="14"/>
            <color indexed="81"/>
            <rFont val="Century Gothic"/>
            <family val="2"/>
          </rPr>
          <t>This value includes the total cost charged to the grant and the corresponding match amount.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LDavis</author>
    <author>Huy Tram</author>
  </authors>
  <commentList>
    <comment ref="A10" authorId="0" shapeId="0" xr:uid="{00000000-0006-0000-0D00-000001000000}">
      <text>
        <r>
          <rPr>
            <b/>
            <sz val="14"/>
            <color indexed="81"/>
            <rFont val="Century Gothic"/>
            <family val="2"/>
          </rPr>
          <t>Project Letter:</t>
        </r>
        <r>
          <rPr>
            <sz val="14"/>
            <color indexed="81"/>
            <rFont val="Century Gothic"/>
            <family val="2"/>
          </rPr>
          <t xml:space="preserve">
Use the drop down menu to enter the </t>
        </r>
        <r>
          <rPr>
            <b/>
            <sz val="14"/>
            <color indexed="81"/>
            <rFont val="Century Gothic"/>
            <family val="2"/>
          </rPr>
          <t>Project</t>
        </r>
        <r>
          <rPr>
            <sz val="14"/>
            <color indexed="81"/>
            <rFont val="Century Gothic"/>
            <family val="2"/>
          </rPr>
          <t xml:space="preserve"> letter.  Limited to 20 projects A-T</t>
        </r>
      </text>
    </comment>
    <comment ref="D10" authorId="0" shapeId="0" xr:uid="{00000000-0006-0000-0D00-000002000000}">
      <text>
        <r>
          <rPr>
            <b/>
            <sz val="12"/>
            <color indexed="81"/>
            <rFont val="Century Gothic"/>
            <family val="2"/>
          </rPr>
          <t xml:space="preserve">Funding Source:
EMPG – </t>
        </r>
        <r>
          <rPr>
            <sz val="12"/>
            <color indexed="81"/>
            <rFont val="Century Gothic"/>
            <family val="2"/>
          </rPr>
          <t>Emergency Management Performance Grant Program</t>
        </r>
        <r>
          <rPr>
            <b/>
            <sz val="12"/>
            <color indexed="81"/>
            <rFont val="Century Gothic"/>
            <family val="2"/>
          </rPr>
          <t xml:space="preserve">
</t>
        </r>
        <r>
          <rPr>
            <b/>
            <sz val="9"/>
            <color indexed="81"/>
            <rFont val="Tahoma"/>
            <family val="2"/>
          </rPr>
          <t xml:space="preserve">
</t>
        </r>
      </text>
    </comment>
    <comment ref="E10" authorId="1" shapeId="0" xr:uid="{00000000-0006-0000-0D00-000003000000}">
      <text>
        <r>
          <rPr>
            <b/>
            <sz val="12"/>
            <color indexed="81"/>
            <rFont val="Century Gothic"/>
            <family val="2"/>
          </rPr>
          <t xml:space="preserve">Discipline:
</t>
        </r>
        <r>
          <rPr>
            <sz val="12"/>
            <color indexed="81"/>
            <rFont val="Century Gothic"/>
            <family val="2"/>
          </rPr>
          <t xml:space="preserve">
</t>
        </r>
        <r>
          <rPr>
            <b/>
            <sz val="12"/>
            <color indexed="81"/>
            <rFont val="Century Gothic"/>
            <family val="2"/>
          </rPr>
          <t>EMG</t>
        </r>
        <r>
          <rPr>
            <sz val="12"/>
            <color indexed="81"/>
            <rFont val="Century Gothic"/>
            <family val="2"/>
          </rPr>
          <t xml:space="preserve"> - Emergency Management</t>
        </r>
        <r>
          <rPr>
            <sz val="9"/>
            <color indexed="81"/>
            <rFont val="Tahoma"/>
            <family val="2"/>
          </rPr>
          <t xml:space="preserve">
</t>
        </r>
      </text>
    </comment>
    <comment ref="G10" authorId="1" shapeId="0" xr:uid="{00000000-0006-0000-0D00-000004000000}">
      <text>
        <r>
          <rPr>
            <b/>
            <sz val="12"/>
            <color indexed="81"/>
            <rFont val="Century Gothic"/>
            <family val="2"/>
          </rPr>
          <t>Solution Area Sub-Category:</t>
        </r>
        <r>
          <rPr>
            <sz val="12"/>
            <color indexed="81"/>
            <rFont val="Century Gothic"/>
            <family val="2"/>
          </rPr>
          <t xml:space="preserve">
Select an option from the "Solution Area" drop down menu to display  "Solution Area Sub-Category" options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Huy Tram</author>
    <author>Yoon, Charlie@CalOES</author>
  </authors>
  <commentList>
    <comment ref="A10" authorId="0" shapeId="0" xr:uid="{00000000-0006-0000-0E00-000001000000}">
      <text>
        <r>
          <rPr>
            <b/>
            <u/>
            <sz val="12"/>
            <color indexed="81"/>
            <rFont val="Century Gothic"/>
            <family val="2"/>
          </rPr>
          <t>Project</t>
        </r>
        <r>
          <rPr>
            <b/>
            <sz val="12"/>
            <color indexed="81"/>
            <rFont val="Century Gothic"/>
            <family val="2"/>
          </rPr>
          <t>:</t>
        </r>
        <r>
          <rPr>
            <sz val="12"/>
            <color indexed="81"/>
            <rFont val="Century Gothic"/>
            <family val="2"/>
          </rPr>
          <t xml:space="preserve">
Use the pull down menu to enter the project letter.  Limited to 20 project (A-T)</t>
        </r>
        <r>
          <rPr>
            <sz val="9"/>
            <color indexed="81"/>
            <rFont val="Tahoma"/>
            <family val="2"/>
          </rPr>
          <t xml:space="preserve">
</t>
        </r>
      </text>
    </comment>
    <comment ref="D10" authorId="1" shapeId="0" xr:uid="{00000000-0006-0000-0E00-000002000000}">
      <text>
        <r>
          <rPr>
            <b/>
            <u/>
            <sz val="16"/>
            <color indexed="81"/>
            <rFont val="Century Gothic"/>
            <family val="2"/>
          </rPr>
          <t>Match Description</t>
        </r>
        <r>
          <rPr>
            <b/>
            <sz val="16"/>
            <color indexed="81"/>
            <rFont val="Century Gothic"/>
            <family val="2"/>
          </rPr>
          <t xml:space="preserve">
</t>
        </r>
        <r>
          <rPr>
            <sz val="13"/>
            <color indexed="81"/>
            <rFont val="Century Gothic"/>
            <family val="2"/>
          </rPr>
          <t>Provide a detailed description of the match for your project. Do not exceed 1,000 characters in any cell. Word Wrap feature will not function beyond 1,000 characters (including punctuation, spaces, etc.).</t>
        </r>
      </text>
    </comment>
    <comment ref="G10" authorId="0" shapeId="0" xr:uid="{00000000-0006-0000-0E00-000003000000}">
      <text>
        <r>
          <rPr>
            <b/>
            <u/>
            <sz val="16"/>
            <color indexed="81"/>
            <rFont val="Century Gothic"/>
            <family val="2"/>
          </rPr>
          <t>Solution Area Sub-Category</t>
        </r>
        <r>
          <rPr>
            <b/>
            <sz val="16"/>
            <color indexed="81"/>
            <rFont val="Century Gothic"/>
            <family val="2"/>
          </rPr>
          <t>:</t>
        </r>
        <r>
          <rPr>
            <sz val="16"/>
            <color indexed="81"/>
            <rFont val="Century Gothic"/>
            <family val="2"/>
          </rPr>
          <t xml:space="preserve">
</t>
        </r>
        <r>
          <rPr>
            <sz val="13"/>
            <color indexed="81"/>
            <rFont val="Century Gothic"/>
            <family val="2"/>
          </rPr>
          <t xml:space="preserve">
Select an option from the "Solution Area" drop down menu to display a "Solution Area Sub-Category" option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LDavis</author>
    <author>Huy Tram</author>
  </authors>
  <commentList>
    <comment ref="A10" authorId="0" shapeId="0" xr:uid="{00000000-0006-0000-0500-000001000000}">
      <text>
        <r>
          <rPr>
            <b/>
            <u/>
            <sz val="16"/>
            <color indexed="81"/>
            <rFont val="Century Gothic"/>
            <family val="2"/>
          </rPr>
          <t>Project Letter</t>
        </r>
        <r>
          <rPr>
            <b/>
            <sz val="16"/>
            <color indexed="81"/>
            <rFont val="Century Gothic"/>
            <family val="2"/>
          </rPr>
          <t>:</t>
        </r>
        <r>
          <rPr>
            <sz val="12"/>
            <color indexed="81"/>
            <rFont val="Century Gothic"/>
            <family val="2"/>
          </rPr>
          <t xml:space="preserve">
</t>
        </r>
        <r>
          <rPr>
            <sz val="14"/>
            <color indexed="81"/>
            <rFont val="Century Gothic"/>
            <family val="2"/>
          </rPr>
          <t xml:space="preserve">
Use the drop down menu to enter the </t>
        </r>
        <r>
          <rPr>
            <b/>
            <sz val="14"/>
            <color indexed="81"/>
            <rFont val="Century Gothic"/>
            <family val="2"/>
          </rPr>
          <t>Project</t>
        </r>
        <r>
          <rPr>
            <sz val="14"/>
            <color indexed="81"/>
            <rFont val="Century Gothic"/>
            <family val="2"/>
          </rPr>
          <t xml:space="preserve"> letter.  Limited to 20 projects A-T</t>
        </r>
      </text>
    </comment>
    <comment ref="D10" authorId="1" shapeId="0" xr:uid="{00000000-0006-0000-0500-000002000000}">
      <text>
        <r>
          <rPr>
            <b/>
            <sz val="16"/>
            <color indexed="10"/>
            <rFont val="Century Gothic"/>
            <family val="2"/>
          </rPr>
          <t>** This field auto-populates **</t>
        </r>
        <r>
          <rPr>
            <b/>
            <sz val="16"/>
            <color indexed="81"/>
            <rFont val="Century Gothic"/>
            <family val="2"/>
          </rPr>
          <t xml:space="preserve">
</t>
        </r>
        <r>
          <rPr>
            <b/>
            <u/>
            <sz val="16"/>
            <color indexed="81"/>
            <rFont val="Century Gothic"/>
            <family val="2"/>
          </rPr>
          <t>Funding Source</t>
        </r>
        <r>
          <rPr>
            <b/>
            <sz val="16"/>
            <color indexed="81"/>
            <rFont val="Century Gothic"/>
            <family val="2"/>
          </rPr>
          <t>:</t>
        </r>
        <r>
          <rPr>
            <b/>
            <sz val="14"/>
            <color indexed="81"/>
            <rFont val="Century Gothic"/>
            <family val="2"/>
          </rPr>
          <t xml:space="preserve">
EMPG – </t>
        </r>
        <r>
          <rPr>
            <sz val="14"/>
            <color indexed="81"/>
            <rFont val="Century Gothic"/>
            <family val="2"/>
          </rPr>
          <t>Emergency Management Performance Grant Program</t>
        </r>
        <r>
          <rPr>
            <sz val="9"/>
            <color indexed="81"/>
            <rFont val="Tahoma"/>
            <family val="2"/>
          </rPr>
          <t xml:space="preserve">
</t>
        </r>
      </text>
    </comment>
    <comment ref="E10" authorId="0" shapeId="0" xr:uid="{00000000-0006-0000-0500-000003000000}">
      <text>
        <r>
          <rPr>
            <b/>
            <sz val="16"/>
            <color indexed="10"/>
            <rFont val="Century Gothic"/>
            <family val="2"/>
          </rPr>
          <t>** This field auto-populates **</t>
        </r>
        <r>
          <rPr>
            <b/>
            <sz val="16"/>
            <color indexed="81"/>
            <rFont val="Century Gothic"/>
            <family val="2"/>
          </rPr>
          <t xml:space="preserve">
</t>
        </r>
        <r>
          <rPr>
            <b/>
            <u/>
            <sz val="16"/>
            <color indexed="81"/>
            <rFont val="Century Gothic"/>
            <family val="2"/>
          </rPr>
          <t>Discipline</t>
        </r>
        <r>
          <rPr>
            <b/>
            <sz val="16"/>
            <color indexed="81"/>
            <rFont val="Century Gothic"/>
            <family val="2"/>
          </rPr>
          <t>:</t>
        </r>
        <r>
          <rPr>
            <sz val="14"/>
            <color indexed="81"/>
            <rFont val="Century Gothic"/>
            <family val="2"/>
          </rPr>
          <t xml:space="preserve">
</t>
        </r>
        <r>
          <rPr>
            <b/>
            <sz val="14"/>
            <color indexed="81"/>
            <rFont val="Century Gothic"/>
            <family val="2"/>
          </rPr>
          <t>EMG</t>
        </r>
        <r>
          <rPr>
            <sz val="14"/>
            <color indexed="81"/>
            <rFont val="Century Gothic"/>
            <family val="2"/>
          </rPr>
          <t xml:space="preserve"> - Emergency Management</t>
        </r>
        <r>
          <rPr>
            <sz val="9"/>
            <color indexed="81"/>
            <rFont val="Tahoma"/>
            <family val="2"/>
          </rPr>
          <t xml:space="preserve">
</t>
        </r>
      </text>
    </comment>
    <comment ref="G10" authorId="1" shapeId="0" xr:uid="{00000000-0006-0000-0500-000004000000}">
      <text>
        <r>
          <rPr>
            <b/>
            <u/>
            <sz val="16"/>
            <color indexed="81"/>
            <rFont val="Century Gothic"/>
            <family val="2"/>
          </rPr>
          <t>Expenditure Category</t>
        </r>
        <r>
          <rPr>
            <b/>
            <sz val="16"/>
            <color indexed="81"/>
            <rFont val="Century Gothic"/>
            <family val="2"/>
          </rPr>
          <t>:</t>
        </r>
        <r>
          <rPr>
            <b/>
            <sz val="14"/>
            <color indexed="81"/>
            <rFont val="Century Gothic"/>
            <family val="2"/>
          </rPr>
          <t xml:space="preserve"> 
</t>
        </r>
        <r>
          <rPr>
            <sz val="14"/>
            <color indexed="81"/>
            <rFont val="Century Gothic"/>
            <family val="2"/>
          </rPr>
          <t xml:space="preserve">
Select an option from the "Solution Area Sub-Category" drop down menu to display "Expenditure Category" options</t>
        </r>
        <r>
          <rPr>
            <sz val="9"/>
            <color indexed="81"/>
            <rFont val="Tahoma"/>
            <family val="2"/>
          </rPr>
          <t xml:space="preserve">
</t>
        </r>
      </text>
    </comment>
    <comment ref="H10" authorId="1" shapeId="0" xr:uid="{00000000-0006-0000-0500-000005000000}">
      <text>
        <r>
          <rPr>
            <b/>
            <u/>
            <sz val="16"/>
            <color indexed="81"/>
            <rFont val="Century Gothic"/>
            <family val="2"/>
          </rPr>
          <t>Final Product</t>
        </r>
        <r>
          <rPr>
            <b/>
            <sz val="14"/>
            <color indexed="81"/>
            <rFont val="Century Gothic"/>
            <family val="2"/>
          </rPr>
          <t>:</t>
        </r>
        <r>
          <rPr>
            <sz val="14"/>
            <color indexed="81"/>
            <rFont val="Century Gothic"/>
            <family val="2"/>
          </rPr>
          <t xml:space="preserve">
Please briefly describe the final product of this planning activity. Refer to your Program Representative for possible examples of final products.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LDavis</author>
    <author>Cal EMA</author>
  </authors>
  <commentList>
    <comment ref="A10" authorId="0" shapeId="0" xr:uid="{00000000-0006-0000-0600-000001000000}">
      <text>
        <r>
          <rPr>
            <b/>
            <u/>
            <sz val="16"/>
            <color indexed="81"/>
            <rFont val="Century Gothic"/>
            <family val="2"/>
          </rPr>
          <t>Project Letter</t>
        </r>
        <r>
          <rPr>
            <b/>
            <sz val="16"/>
            <color indexed="81"/>
            <rFont val="Century Gothic"/>
            <family val="2"/>
          </rPr>
          <t>:</t>
        </r>
        <r>
          <rPr>
            <sz val="14"/>
            <color indexed="81"/>
            <rFont val="Century Gothic"/>
            <family val="2"/>
          </rPr>
          <t xml:space="preserve">
Use the drop down menu to enter the </t>
        </r>
        <r>
          <rPr>
            <b/>
            <sz val="14"/>
            <color indexed="81"/>
            <rFont val="Century Gothic"/>
            <family val="2"/>
          </rPr>
          <t>Project</t>
        </r>
        <r>
          <rPr>
            <sz val="14"/>
            <color indexed="81"/>
            <rFont val="Century Gothic"/>
            <family val="2"/>
          </rPr>
          <t xml:space="preserve"> letter.  Limited to 20 projects A-T</t>
        </r>
      </text>
    </comment>
    <comment ref="D10" authorId="1" shapeId="0" xr:uid="{00000000-0006-0000-0600-000002000000}">
      <text>
        <r>
          <rPr>
            <b/>
            <sz val="16"/>
            <color indexed="10"/>
            <rFont val="Century Gothic"/>
            <family val="2"/>
          </rPr>
          <t>** This field auto-populates **</t>
        </r>
        <r>
          <rPr>
            <b/>
            <sz val="16"/>
            <color indexed="81"/>
            <rFont val="Century Gothic"/>
            <family val="2"/>
          </rPr>
          <t xml:space="preserve">
</t>
        </r>
        <r>
          <rPr>
            <b/>
            <u/>
            <sz val="16"/>
            <color indexed="81"/>
            <rFont val="Century Gothic"/>
            <family val="2"/>
          </rPr>
          <t>Funding Source</t>
        </r>
        <r>
          <rPr>
            <b/>
            <sz val="16"/>
            <color indexed="81"/>
            <rFont val="Century Gothic"/>
            <family val="2"/>
          </rPr>
          <t>:</t>
        </r>
        <r>
          <rPr>
            <b/>
            <sz val="14"/>
            <color indexed="81"/>
            <rFont val="Century Gothic"/>
            <family val="2"/>
          </rPr>
          <t xml:space="preserve">
</t>
        </r>
        <r>
          <rPr>
            <sz val="14"/>
            <color indexed="81"/>
            <rFont val="Century Gothic"/>
            <family val="2"/>
          </rPr>
          <t xml:space="preserve">
EMPG – Emergency Management Performance Grant Program</t>
        </r>
        <r>
          <rPr>
            <sz val="9"/>
            <color indexed="81"/>
            <rFont val="Tahoma"/>
            <family val="2"/>
          </rPr>
          <t xml:space="preserve">
</t>
        </r>
      </text>
    </comment>
    <comment ref="E10" authorId="1" shapeId="0" xr:uid="{00000000-0006-0000-0600-000003000000}">
      <text>
        <r>
          <rPr>
            <b/>
            <sz val="16"/>
            <color indexed="10"/>
            <rFont val="Century Gothic"/>
            <family val="2"/>
          </rPr>
          <t>** This field auto-populates **</t>
        </r>
        <r>
          <rPr>
            <b/>
            <sz val="16"/>
            <color indexed="81"/>
            <rFont val="Century Gothic"/>
            <family val="2"/>
          </rPr>
          <t xml:space="preserve">
</t>
        </r>
        <r>
          <rPr>
            <b/>
            <u/>
            <sz val="16"/>
            <color indexed="81"/>
            <rFont val="Century Gothic"/>
            <family val="2"/>
          </rPr>
          <t xml:space="preserve">
Discipline</t>
        </r>
        <r>
          <rPr>
            <b/>
            <sz val="16"/>
            <color indexed="81"/>
            <rFont val="Century Gothic"/>
            <family val="2"/>
          </rPr>
          <t>:</t>
        </r>
        <r>
          <rPr>
            <b/>
            <sz val="14"/>
            <color indexed="81"/>
            <rFont val="Century Gothic"/>
            <family val="2"/>
          </rPr>
          <t xml:space="preserve">
EMG</t>
        </r>
        <r>
          <rPr>
            <sz val="14"/>
            <color indexed="81"/>
            <rFont val="Century Gothic"/>
            <family val="2"/>
          </rPr>
          <t xml:space="preserve"> - Emergency Management</t>
        </r>
      </text>
    </comment>
    <comment ref="G10" authorId="1" shapeId="0" xr:uid="{00000000-0006-0000-0600-000004000000}">
      <text>
        <r>
          <rPr>
            <b/>
            <u/>
            <sz val="16"/>
            <color indexed="81"/>
            <rFont val="Century Gothic"/>
            <family val="2"/>
          </rPr>
          <t>Expenditure Category</t>
        </r>
        <r>
          <rPr>
            <b/>
            <sz val="14"/>
            <color indexed="81"/>
            <rFont val="Century Gothic"/>
            <family val="2"/>
          </rPr>
          <t xml:space="preserve">:
</t>
        </r>
        <r>
          <rPr>
            <sz val="14"/>
            <color indexed="81"/>
            <rFont val="Century Gothic"/>
            <family val="2"/>
          </rPr>
          <t xml:space="preserve">
Select an option from the "Solution Area Sub-Category" drop down menu to display  "Expenditure Category" options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LDavis</author>
    <author>Huy Tram</author>
  </authors>
  <commentList>
    <comment ref="A10" authorId="0" shapeId="0" xr:uid="{00000000-0006-0000-0700-000001000000}">
      <text>
        <r>
          <rPr>
            <b/>
            <u/>
            <sz val="18"/>
            <color indexed="81"/>
            <rFont val="Century Gothic"/>
            <family val="2"/>
          </rPr>
          <t>Project Letter</t>
        </r>
        <r>
          <rPr>
            <b/>
            <sz val="18"/>
            <color indexed="81"/>
            <rFont val="Century Gothic"/>
            <family val="2"/>
          </rPr>
          <t>:</t>
        </r>
        <r>
          <rPr>
            <b/>
            <sz val="9"/>
            <color indexed="81"/>
            <rFont val="Tahoma"/>
            <family val="2"/>
          </rPr>
          <t xml:space="preserve">
</t>
        </r>
        <r>
          <rPr>
            <sz val="16"/>
            <color indexed="81"/>
            <rFont val="Century Gothic"/>
            <family val="2"/>
          </rPr>
          <t>Label each project with a unique letter between A through T.  Limit the number of projects to 20.</t>
        </r>
      </text>
    </comment>
    <comment ref="B10" authorId="1" shapeId="0" xr:uid="{00000000-0006-0000-0700-000002000000}">
      <text>
        <r>
          <rPr>
            <b/>
            <u/>
            <sz val="18"/>
            <color indexed="81"/>
            <rFont val="Century Gothic"/>
            <family val="2"/>
          </rPr>
          <t>Equipment Description</t>
        </r>
        <r>
          <rPr>
            <b/>
            <sz val="18"/>
            <color indexed="81"/>
            <rFont val="Century Gothic"/>
            <family val="2"/>
          </rPr>
          <t xml:space="preserve">: </t>
        </r>
        <r>
          <rPr>
            <sz val="9"/>
            <color indexed="81"/>
            <rFont val="Century Gothic"/>
            <family val="2"/>
          </rPr>
          <t xml:space="preserve">
</t>
        </r>
        <r>
          <rPr>
            <sz val="16"/>
            <color indexed="81"/>
            <rFont val="Century Gothic"/>
            <family val="2"/>
          </rPr>
          <t>Briefly describe the equipment, including the quantity in parentheses.</t>
        </r>
        <r>
          <rPr>
            <sz val="9"/>
            <color indexed="81"/>
            <rFont val="Century Gothic"/>
            <family val="2"/>
          </rPr>
          <t xml:space="preserve">
</t>
        </r>
        <r>
          <rPr>
            <sz val="9"/>
            <color indexed="81"/>
            <rFont val="Tahoma"/>
            <family val="2"/>
          </rPr>
          <t xml:space="preserve">
</t>
        </r>
      </text>
    </comment>
    <comment ref="F10" authorId="1" shapeId="0" xr:uid="{00000000-0006-0000-0700-000003000000}">
      <text>
        <r>
          <rPr>
            <b/>
            <sz val="18"/>
            <color indexed="10"/>
            <rFont val="Century Gothic"/>
            <family val="2"/>
          </rPr>
          <t>*** This field auto-populates  ***</t>
        </r>
        <r>
          <rPr>
            <b/>
            <sz val="18"/>
            <color indexed="81"/>
            <rFont val="Century Gothic"/>
            <family val="2"/>
          </rPr>
          <t xml:space="preserve">
</t>
        </r>
        <r>
          <rPr>
            <b/>
            <u/>
            <sz val="18"/>
            <color indexed="81"/>
            <rFont val="Century Gothic"/>
            <family val="2"/>
          </rPr>
          <t>Funding Source</t>
        </r>
        <r>
          <rPr>
            <b/>
            <sz val="12"/>
            <color indexed="81"/>
            <rFont val="Century Gothic"/>
            <family val="2"/>
          </rPr>
          <t xml:space="preserve">
</t>
        </r>
        <r>
          <rPr>
            <sz val="12"/>
            <color indexed="81"/>
            <rFont val="Century Gothic"/>
            <family val="2"/>
          </rPr>
          <t xml:space="preserve">
</t>
        </r>
        <r>
          <rPr>
            <b/>
            <sz val="16"/>
            <color indexed="81"/>
            <rFont val="Century Gothic"/>
            <family val="2"/>
          </rPr>
          <t>EMPG</t>
        </r>
        <r>
          <rPr>
            <sz val="16"/>
            <color indexed="81"/>
            <rFont val="Century Gothic"/>
            <family val="2"/>
          </rPr>
          <t xml:space="preserve"> – Emergency Management Performance Grant Program</t>
        </r>
        <r>
          <rPr>
            <b/>
            <sz val="12"/>
            <color indexed="81"/>
            <rFont val="Century Gothic"/>
            <family val="2"/>
          </rPr>
          <t xml:space="preserve">
</t>
        </r>
        <r>
          <rPr>
            <b/>
            <sz val="9"/>
            <color indexed="81"/>
            <rFont val="Tahoma"/>
            <family val="2"/>
          </rPr>
          <t xml:space="preserve">
</t>
        </r>
      </text>
    </comment>
    <comment ref="G10" authorId="1" shapeId="0" xr:uid="{00000000-0006-0000-0700-000004000000}">
      <text>
        <r>
          <rPr>
            <b/>
            <sz val="16"/>
            <color indexed="10"/>
            <rFont val="Century Gothic"/>
            <family val="2"/>
          </rPr>
          <t>***  This field auto-populates  ***</t>
        </r>
        <r>
          <rPr>
            <b/>
            <sz val="16"/>
            <color indexed="81"/>
            <rFont val="Century Gothic"/>
            <family val="2"/>
          </rPr>
          <t xml:space="preserve">
</t>
        </r>
        <r>
          <rPr>
            <b/>
            <u/>
            <sz val="16"/>
            <color indexed="81"/>
            <rFont val="Century Gothic"/>
            <family val="2"/>
          </rPr>
          <t xml:space="preserve">
Discipline</t>
        </r>
        <r>
          <rPr>
            <b/>
            <sz val="16"/>
            <color indexed="81"/>
            <rFont val="Century Gothic"/>
            <family val="2"/>
          </rPr>
          <t>:</t>
        </r>
        <r>
          <rPr>
            <sz val="12"/>
            <color indexed="81"/>
            <rFont val="Century Gothic"/>
            <family val="2"/>
          </rPr>
          <t xml:space="preserve">
</t>
        </r>
        <r>
          <rPr>
            <b/>
            <sz val="14"/>
            <color indexed="81"/>
            <rFont val="Century Gothic"/>
            <family val="2"/>
          </rPr>
          <t xml:space="preserve">EMG </t>
        </r>
        <r>
          <rPr>
            <sz val="14"/>
            <color indexed="81"/>
            <rFont val="Century Gothic"/>
            <family val="2"/>
          </rPr>
          <t>- Emergency Management</t>
        </r>
        <r>
          <rPr>
            <sz val="12"/>
            <color indexed="81"/>
            <rFont val="Century Gothic"/>
            <family val="2"/>
          </rPr>
          <t xml:space="preserve">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LDavis</author>
    <author>Huy Tram</author>
  </authors>
  <commentList>
    <comment ref="A10" authorId="0" shapeId="0" xr:uid="{00000000-0006-0000-0800-000001000000}">
      <text>
        <r>
          <rPr>
            <b/>
            <u/>
            <sz val="16"/>
            <color indexed="81"/>
            <rFont val="Century Gothic"/>
            <family val="2"/>
          </rPr>
          <t>Project Letter</t>
        </r>
        <r>
          <rPr>
            <sz val="16"/>
            <color indexed="81"/>
            <rFont val="Century Gothic"/>
            <family val="2"/>
          </rPr>
          <t>:</t>
        </r>
        <r>
          <rPr>
            <sz val="12"/>
            <color indexed="81"/>
            <rFont val="Century Gothic"/>
            <family val="2"/>
          </rPr>
          <t xml:space="preserve">
Use the drop down menu to enter the </t>
        </r>
        <r>
          <rPr>
            <b/>
            <sz val="12"/>
            <color indexed="81"/>
            <rFont val="Century Gothic"/>
            <family val="2"/>
          </rPr>
          <t>Project</t>
        </r>
        <r>
          <rPr>
            <sz val="12"/>
            <color indexed="81"/>
            <rFont val="Century Gothic"/>
            <family val="2"/>
          </rPr>
          <t xml:space="preserve"> letter.  Limited to 20 projects A-T</t>
        </r>
      </text>
    </comment>
    <comment ref="C10" authorId="0" shapeId="0" xr:uid="{00000000-0006-0000-0800-000002000000}">
      <text>
        <r>
          <rPr>
            <b/>
            <u/>
            <sz val="16"/>
            <color indexed="81"/>
            <rFont val="Century Gothic"/>
            <family val="2"/>
          </rPr>
          <t>Course Name</t>
        </r>
        <r>
          <rPr>
            <b/>
            <sz val="16"/>
            <color indexed="81"/>
            <rFont val="Century Gothic"/>
            <family val="2"/>
          </rPr>
          <t>:</t>
        </r>
        <r>
          <rPr>
            <b/>
            <sz val="12"/>
            <color indexed="81"/>
            <rFont val="Century Gothic"/>
            <family val="2"/>
          </rPr>
          <t xml:space="preserve">
</t>
        </r>
        <r>
          <rPr>
            <sz val="12"/>
            <color indexed="81"/>
            <rFont val="Century Gothic"/>
            <family val="2"/>
          </rPr>
          <t>Please use a course name that communicates the project to those who are not familiar with your jurisdiction.  For example "The Baytown Project" does not communicate to a reader outside of your area or Approval Body</t>
        </r>
      </text>
    </comment>
    <comment ref="D10" authorId="1" shapeId="0" xr:uid="{00000000-0006-0000-0800-000003000000}">
      <text>
        <r>
          <rPr>
            <b/>
            <sz val="16"/>
            <color indexed="10"/>
            <rFont val="Century Gothic"/>
            <family val="2"/>
          </rPr>
          <t>** This field auto-populates **</t>
        </r>
        <r>
          <rPr>
            <b/>
            <sz val="16"/>
            <color indexed="81"/>
            <rFont val="Century Gothic"/>
            <family val="2"/>
          </rPr>
          <t xml:space="preserve">
</t>
        </r>
        <r>
          <rPr>
            <b/>
            <u/>
            <sz val="16"/>
            <color indexed="81"/>
            <rFont val="Century Gothic"/>
            <family val="2"/>
          </rPr>
          <t xml:space="preserve">
Funding Source</t>
        </r>
        <r>
          <rPr>
            <b/>
            <sz val="16"/>
            <color indexed="81"/>
            <rFont val="Century Gothic"/>
            <family val="2"/>
          </rPr>
          <t xml:space="preserve">:
</t>
        </r>
        <r>
          <rPr>
            <b/>
            <sz val="12"/>
            <color indexed="81"/>
            <rFont val="Century Gothic"/>
            <family val="2"/>
          </rPr>
          <t xml:space="preserve">
</t>
        </r>
        <r>
          <rPr>
            <b/>
            <sz val="14"/>
            <color indexed="81"/>
            <rFont val="Century Gothic"/>
            <family val="2"/>
          </rPr>
          <t xml:space="preserve">EMPG – </t>
        </r>
        <r>
          <rPr>
            <sz val="14"/>
            <color indexed="81"/>
            <rFont val="Century Gothic"/>
            <family val="2"/>
          </rPr>
          <t>Emergency Management Performance Grant Program</t>
        </r>
        <r>
          <rPr>
            <b/>
            <sz val="9"/>
            <color indexed="81"/>
            <rFont val="Tahoma"/>
            <family val="2"/>
          </rPr>
          <t xml:space="preserve">
</t>
        </r>
      </text>
    </comment>
    <comment ref="E10" authorId="0" shapeId="0" xr:uid="{00000000-0006-0000-0800-000004000000}">
      <text>
        <r>
          <rPr>
            <b/>
            <sz val="16"/>
            <color indexed="10"/>
            <rFont val="Century Gothic"/>
            <family val="2"/>
          </rPr>
          <t>** This field auto-populates **</t>
        </r>
        <r>
          <rPr>
            <b/>
            <sz val="16"/>
            <color indexed="81"/>
            <rFont val="Century Gothic"/>
            <family val="2"/>
          </rPr>
          <t xml:space="preserve">
</t>
        </r>
        <r>
          <rPr>
            <b/>
            <u/>
            <sz val="16"/>
            <color indexed="81"/>
            <rFont val="Century Gothic"/>
            <family val="2"/>
          </rPr>
          <t>Discipline</t>
        </r>
        <r>
          <rPr>
            <b/>
            <sz val="16"/>
            <color indexed="81"/>
            <rFont val="Century Gothic"/>
            <family val="2"/>
          </rPr>
          <t>:</t>
        </r>
        <r>
          <rPr>
            <sz val="12"/>
            <color indexed="81"/>
            <rFont val="Century Gothic"/>
            <family val="2"/>
          </rPr>
          <t xml:space="preserve">
</t>
        </r>
        <r>
          <rPr>
            <b/>
            <sz val="12"/>
            <color indexed="81"/>
            <rFont val="Century Gothic"/>
            <family val="2"/>
          </rPr>
          <t>EMG</t>
        </r>
        <r>
          <rPr>
            <sz val="12"/>
            <color indexed="81"/>
            <rFont val="Century Gothic"/>
            <family val="2"/>
          </rPr>
          <t xml:space="preserve"> - Emergency Management</t>
        </r>
        <r>
          <rPr>
            <sz val="9"/>
            <color indexed="81"/>
            <rFont val="Tahoma"/>
            <family val="2"/>
          </rPr>
          <t xml:space="preserve">
</t>
        </r>
      </text>
    </comment>
    <comment ref="G10" authorId="1" shapeId="0" xr:uid="{00000000-0006-0000-0800-000005000000}">
      <text>
        <r>
          <rPr>
            <b/>
            <u/>
            <sz val="16"/>
            <color indexed="81"/>
            <rFont val="Century Gothic"/>
            <family val="2"/>
          </rPr>
          <t>Expenditure Category</t>
        </r>
        <r>
          <rPr>
            <b/>
            <sz val="16"/>
            <color indexed="81"/>
            <rFont val="Century Gothic"/>
            <family val="2"/>
          </rPr>
          <t>:</t>
        </r>
        <r>
          <rPr>
            <b/>
            <sz val="12"/>
            <color indexed="81"/>
            <rFont val="Century Gothic"/>
            <family val="2"/>
          </rPr>
          <t xml:space="preserve">
</t>
        </r>
        <r>
          <rPr>
            <sz val="12"/>
            <color indexed="81"/>
            <rFont val="Century Gothic"/>
            <family val="2"/>
          </rPr>
          <t xml:space="preserve">Select an option from the "Solution Area Sub-Category" drop down menu to display "Expenditure Category" options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LDavis</author>
    <author>Huy Tram</author>
  </authors>
  <commentList>
    <comment ref="A10" authorId="0" shapeId="0" xr:uid="{00000000-0006-0000-0900-000001000000}">
      <text>
        <r>
          <rPr>
            <b/>
            <u/>
            <sz val="16"/>
            <color indexed="81"/>
            <rFont val="Century Gothic"/>
            <family val="2"/>
          </rPr>
          <t>Project Letter</t>
        </r>
        <r>
          <rPr>
            <b/>
            <sz val="16"/>
            <color indexed="81"/>
            <rFont val="Century Gothic"/>
            <family val="2"/>
          </rPr>
          <t>:</t>
        </r>
        <r>
          <rPr>
            <sz val="16"/>
            <color indexed="81"/>
            <rFont val="Century Gothic"/>
            <family val="2"/>
          </rPr>
          <t xml:space="preserve">
</t>
        </r>
        <r>
          <rPr>
            <sz val="14"/>
            <color indexed="81"/>
            <rFont val="Century Gothic"/>
            <family val="2"/>
          </rPr>
          <t xml:space="preserve">
Use the drop down menu to enter the Project letter.  You are limited to 20 projects A-T</t>
        </r>
      </text>
    </comment>
    <comment ref="D10" authorId="0" shapeId="0" xr:uid="{00000000-0006-0000-0900-000002000000}">
      <text>
        <r>
          <rPr>
            <b/>
            <sz val="16"/>
            <color indexed="10"/>
            <rFont val="Century Gothic"/>
            <family val="2"/>
          </rPr>
          <t xml:space="preserve">** This field auto-populates **
</t>
        </r>
        <r>
          <rPr>
            <b/>
            <u/>
            <sz val="16"/>
            <color indexed="81"/>
            <rFont val="Century Gothic"/>
            <family val="2"/>
          </rPr>
          <t xml:space="preserve">
Funding Source</t>
        </r>
        <r>
          <rPr>
            <b/>
            <sz val="16"/>
            <color indexed="81"/>
            <rFont val="Century Gothic"/>
            <family val="2"/>
          </rPr>
          <t>:</t>
        </r>
        <r>
          <rPr>
            <b/>
            <sz val="14"/>
            <color indexed="81"/>
            <rFont val="Century Gothic"/>
            <family val="2"/>
          </rPr>
          <t xml:space="preserve">
EMPG – </t>
        </r>
        <r>
          <rPr>
            <sz val="14"/>
            <color indexed="81"/>
            <rFont val="Century Gothic"/>
            <family val="2"/>
          </rPr>
          <t>Emergency Management Performance Grant Program</t>
        </r>
        <r>
          <rPr>
            <b/>
            <sz val="14"/>
            <color indexed="81"/>
            <rFont val="Century Gothic"/>
            <family val="2"/>
          </rPr>
          <t xml:space="preserve">
</t>
        </r>
      </text>
    </comment>
    <comment ref="E10" authorId="1" shapeId="0" xr:uid="{00000000-0006-0000-0900-000003000000}">
      <text>
        <r>
          <rPr>
            <b/>
            <sz val="16"/>
            <color indexed="10"/>
            <rFont val="Century Gothic"/>
            <family val="2"/>
          </rPr>
          <t>** This field auto-populates **</t>
        </r>
        <r>
          <rPr>
            <b/>
            <sz val="16"/>
            <color indexed="81"/>
            <rFont val="Century Gothic"/>
            <family val="2"/>
          </rPr>
          <t xml:space="preserve">
</t>
        </r>
        <r>
          <rPr>
            <b/>
            <u/>
            <sz val="16"/>
            <color indexed="81"/>
            <rFont val="Century Gothic"/>
            <family val="2"/>
          </rPr>
          <t>Discipline</t>
        </r>
        <r>
          <rPr>
            <b/>
            <sz val="16"/>
            <color indexed="81"/>
            <rFont val="Century Gothic"/>
            <family val="2"/>
          </rPr>
          <t>:</t>
        </r>
        <r>
          <rPr>
            <sz val="14"/>
            <color indexed="81"/>
            <rFont val="Century Gothic"/>
            <family val="2"/>
          </rPr>
          <t xml:space="preserve">
</t>
        </r>
        <r>
          <rPr>
            <b/>
            <sz val="14"/>
            <color indexed="81"/>
            <rFont val="Century Gothic"/>
            <family val="2"/>
          </rPr>
          <t>EMG</t>
        </r>
        <r>
          <rPr>
            <sz val="14"/>
            <color indexed="81"/>
            <rFont val="Century Gothic"/>
            <family val="2"/>
          </rPr>
          <t xml:space="preserve"> - Emergency Management
</t>
        </r>
      </text>
    </comment>
    <comment ref="G10" authorId="1" shapeId="0" xr:uid="{00000000-0006-0000-0900-000004000000}">
      <text>
        <r>
          <rPr>
            <b/>
            <u/>
            <sz val="16"/>
            <color indexed="81"/>
            <rFont val="Century Gothic"/>
            <family val="2"/>
          </rPr>
          <t>Expenditure Category</t>
        </r>
        <r>
          <rPr>
            <b/>
            <sz val="16"/>
            <color indexed="81"/>
            <rFont val="Century Gothic"/>
            <family val="2"/>
          </rPr>
          <t>:</t>
        </r>
        <r>
          <rPr>
            <b/>
            <sz val="14"/>
            <color indexed="81"/>
            <rFont val="Century Gothic"/>
            <family val="2"/>
          </rPr>
          <t xml:space="preserve">
</t>
        </r>
        <r>
          <rPr>
            <sz val="14"/>
            <color indexed="81"/>
            <rFont val="Century Gothic"/>
            <family val="2"/>
          </rPr>
          <t xml:space="preserve">Select an option from the "Solution Area Sub-Category" drop down menu to display an "Expenditure Category" option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Yoon, Charlie@CalOES</author>
  </authors>
  <commentList>
    <comment ref="A10" authorId="0" shapeId="0" xr:uid="{00000000-0006-0000-0A00-000001000000}">
      <text>
        <r>
          <rPr>
            <b/>
            <u/>
            <sz val="16"/>
            <color indexed="81"/>
            <rFont val="Century Gothic"/>
            <family val="2"/>
          </rPr>
          <t>Project Letter</t>
        </r>
        <r>
          <rPr>
            <b/>
            <sz val="16"/>
            <color indexed="81"/>
            <rFont val="Century Gothic"/>
            <family val="2"/>
          </rPr>
          <t>:</t>
        </r>
        <r>
          <rPr>
            <b/>
            <sz val="9"/>
            <color indexed="81"/>
            <rFont val="Tahoma"/>
            <family val="2"/>
          </rPr>
          <t xml:space="preserve">
</t>
        </r>
        <r>
          <rPr>
            <sz val="14"/>
            <color indexed="81"/>
            <rFont val="Century Gothic"/>
            <family val="2"/>
          </rPr>
          <t xml:space="preserve">
Use the drop down menu to enter the Project letter.  Limited to 20 projects A-T</t>
        </r>
        <r>
          <rPr>
            <sz val="9"/>
            <color indexed="81"/>
            <rFont val="Tahoma"/>
            <family val="2"/>
          </rPr>
          <t xml:space="preserve">
</t>
        </r>
      </text>
    </comment>
    <comment ref="C10" authorId="0" shapeId="0" xr:uid="{00000000-0006-0000-0A00-000002000000}">
      <text>
        <r>
          <rPr>
            <b/>
            <sz val="16"/>
            <color indexed="10"/>
            <rFont val="Century Gothic"/>
            <family val="2"/>
          </rPr>
          <t>** This field auto-populates **</t>
        </r>
        <r>
          <rPr>
            <b/>
            <sz val="16"/>
            <color indexed="81"/>
            <rFont val="Century Gothic"/>
            <family val="2"/>
          </rPr>
          <t xml:space="preserve">
</t>
        </r>
        <r>
          <rPr>
            <b/>
            <u/>
            <sz val="16"/>
            <color indexed="81"/>
            <rFont val="Century Gothic"/>
            <family val="2"/>
          </rPr>
          <t>Funding Source</t>
        </r>
        <r>
          <rPr>
            <b/>
            <sz val="16"/>
            <color indexed="81"/>
            <rFont val="Century Gothic"/>
            <family val="2"/>
          </rPr>
          <t xml:space="preserve">
</t>
        </r>
        <r>
          <rPr>
            <sz val="9"/>
            <color indexed="81"/>
            <rFont val="Tahoma"/>
            <family val="2"/>
          </rPr>
          <t xml:space="preserve">
</t>
        </r>
        <r>
          <rPr>
            <b/>
            <sz val="14"/>
            <color indexed="81"/>
            <rFont val="Century Gothic"/>
            <family val="2"/>
          </rPr>
          <t>EMPG</t>
        </r>
        <r>
          <rPr>
            <sz val="14"/>
            <color indexed="81"/>
            <rFont val="Century Gothic"/>
            <family val="2"/>
          </rPr>
          <t xml:space="preserve"> – Emergency Management Performance Grant Program
</t>
        </r>
        <r>
          <rPr>
            <sz val="9"/>
            <color indexed="81"/>
            <rFont val="Tahoma"/>
            <family val="2"/>
          </rPr>
          <t xml:space="preserve">
</t>
        </r>
      </text>
    </comment>
    <comment ref="D10" authorId="0" shapeId="0" xr:uid="{00000000-0006-0000-0A00-000003000000}">
      <text>
        <r>
          <rPr>
            <b/>
            <sz val="16"/>
            <color indexed="10"/>
            <rFont val="Century Gothic"/>
            <family val="2"/>
          </rPr>
          <t>** This field auto-populates **</t>
        </r>
        <r>
          <rPr>
            <b/>
            <sz val="16"/>
            <color indexed="81"/>
            <rFont val="Century Gothic"/>
            <family val="2"/>
          </rPr>
          <t xml:space="preserve">
</t>
        </r>
        <r>
          <rPr>
            <b/>
            <u/>
            <sz val="16"/>
            <color indexed="81"/>
            <rFont val="Century Gothic"/>
            <family val="2"/>
          </rPr>
          <t>Discipline</t>
        </r>
        <r>
          <rPr>
            <b/>
            <sz val="16"/>
            <color indexed="81"/>
            <rFont val="Century Gothic"/>
            <family val="2"/>
          </rPr>
          <t>:</t>
        </r>
        <r>
          <rPr>
            <b/>
            <sz val="9"/>
            <color indexed="81"/>
            <rFont val="Tahoma"/>
            <family val="2"/>
          </rPr>
          <t xml:space="preserve">
</t>
        </r>
        <r>
          <rPr>
            <b/>
            <sz val="14"/>
            <color indexed="81"/>
            <rFont val="Century Gothic"/>
            <family val="2"/>
          </rPr>
          <t>EMG</t>
        </r>
        <r>
          <rPr>
            <sz val="14"/>
            <color indexed="81"/>
            <rFont val="Century Gothic"/>
            <family val="2"/>
          </rPr>
          <t xml:space="preserve"> - Emergency Management</t>
        </r>
      </text>
    </comment>
    <comment ref="E10" authorId="0" shapeId="0" xr:uid="{00000000-0006-0000-0A00-000004000000}">
      <text>
        <r>
          <rPr>
            <b/>
            <sz val="16"/>
            <color indexed="10"/>
            <rFont val="Century Gothic"/>
            <family val="2"/>
          </rPr>
          <t>** This field auto-populates **</t>
        </r>
        <r>
          <rPr>
            <b/>
            <sz val="16"/>
            <color indexed="81"/>
            <rFont val="Century Gothic"/>
            <family val="2"/>
          </rPr>
          <t xml:space="preserve">
</t>
        </r>
        <r>
          <rPr>
            <b/>
            <u/>
            <sz val="16"/>
            <color indexed="81"/>
            <rFont val="Century Gothic"/>
            <family val="2"/>
          </rPr>
          <t>Solution Area Sub-Category</t>
        </r>
        <r>
          <rPr>
            <b/>
            <sz val="16"/>
            <color indexed="81"/>
            <rFont val="Century Gothic"/>
            <family val="2"/>
          </rPr>
          <t>:</t>
        </r>
        <r>
          <rPr>
            <b/>
            <sz val="9"/>
            <color indexed="81"/>
            <rFont val="Tahoma"/>
            <family val="2"/>
          </rPr>
          <t xml:space="preserve">
</t>
        </r>
        <r>
          <rPr>
            <b/>
            <sz val="14"/>
            <color indexed="81"/>
            <rFont val="Century Gothic"/>
            <family val="2"/>
          </rPr>
          <t>Grant Admin</t>
        </r>
        <r>
          <rPr>
            <sz val="14"/>
            <color indexed="81"/>
            <rFont val="Century Gothic"/>
            <family val="2"/>
          </rPr>
          <t xml:space="preserve"> - Grant Administration</t>
        </r>
      </text>
    </comment>
    <comment ref="F10" authorId="0" shapeId="0" xr:uid="{00000000-0006-0000-0A00-000005000000}">
      <text>
        <r>
          <rPr>
            <b/>
            <u/>
            <sz val="16"/>
            <color indexed="81"/>
            <rFont val="Century Gothic"/>
            <family val="2"/>
          </rPr>
          <t>Expenditure Category</t>
        </r>
        <r>
          <rPr>
            <b/>
            <sz val="16"/>
            <color indexed="81"/>
            <rFont val="Century Gothic"/>
            <family val="2"/>
          </rPr>
          <t>:</t>
        </r>
        <r>
          <rPr>
            <b/>
            <sz val="14"/>
            <color indexed="81"/>
            <rFont val="Century Gothic"/>
            <family val="2"/>
          </rPr>
          <t xml:space="preserve">
</t>
        </r>
        <r>
          <rPr>
            <sz val="14"/>
            <color indexed="81"/>
            <rFont val="Century Gothic"/>
            <family val="2"/>
          </rPr>
          <t xml:space="preserve">
Select an option from the "Solution Area Sub-Category" drop down menu to display an "Expenditure Category" option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LDavis</author>
    <author>Huy Tram</author>
  </authors>
  <commentList>
    <comment ref="A10" authorId="0" shapeId="0" xr:uid="{00000000-0006-0000-0B00-000001000000}">
      <text>
        <r>
          <rPr>
            <b/>
            <u/>
            <sz val="16"/>
            <color indexed="81"/>
            <rFont val="Century Gothic"/>
            <family val="2"/>
          </rPr>
          <t>Project Letter</t>
        </r>
        <r>
          <rPr>
            <b/>
            <sz val="12"/>
            <color indexed="81"/>
            <rFont val="Century Gothic"/>
            <family val="2"/>
          </rPr>
          <t>:</t>
        </r>
        <r>
          <rPr>
            <sz val="12"/>
            <color indexed="81"/>
            <rFont val="Century Gothic"/>
            <family val="2"/>
          </rPr>
          <t xml:space="preserve">
</t>
        </r>
        <r>
          <rPr>
            <sz val="14"/>
            <color indexed="81"/>
            <rFont val="Century Gothic"/>
            <family val="2"/>
          </rPr>
          <t xml:space="preserve">
Use the drop down menu to enter the </t>
        </r>
        <r>
          <rPr>
            <b/>
            <sz val="14"/>
            <color indexed="81"/>
            <rFont val="Century Gothic"/>
            <family val="2"/>
          </rPr>
          <t>Project</t>
        </r>
        <r>
          <rPr>
            <sz val="14"/>
            <color indexed="81"/>
            <rFont val="Century Gothic"/>
            <family val="2"/>
          </rPr>
          <t xml:space="preserve"> letter.  Limited to 20 projects A-T</t>
        </r>
      </text>
    </comment>
    <comment ref="C10" authorId="1" shapeId="0" xr:uid="{00000000-0006-0000-0B00-000002000000}">
      <text>
        <r>
          <rPr>
            <b/>
            <u/>
            <sz val="16"/>
            <color indexed="81"/>
            <rFont val="Century Gothic"/>
            <family val="2"/>
          </rPr>
          <t>Funding Source</t>
        </r>
        <r>
          <rPr>
            <b/>
            <sz val="16"/>
            <color indexed="81"/>
            <rFont val="Century Gothic"/>
            <family val="2"/>
          </rPr>
          <t>:</t>
        </r>
        <r>
          <rPr>
            <b/>
            <sz val="12"/>
            <color indexed="81"/>
            <rFont val="Century Gothic"/>
            <family val="2"/>
          </rPr>
          <t xml:space="preserve">
</t>
        </r>
        <r>
          <rPr>
            <b/>
            <sz val="14"/>
            <color indexed="81"/>
            <rFont val="Century Gothic"/>
            <family val="2"/>
          </rPr>
          <t xml:space="preserve">
EMPG – </t>
        </r>
        <r>
          <rPr>
            <sz val="14"/>
            <color indexed="81"/>
            <rFont val="Century Gothic"/>
            <family val="2"/>
          </rPr>
          <t>Emergency Management Performance Grant Program</t>
        </r>
      </text>
    </comment>
    <comment ref="E10" authorId="1" shapeId="0" xr:uid="{00000000-0006-0000-0B00-000003000000}">
      <text>
        <r>
          <rPr>
            <b/>
            <u/>
            <sz val="16"/>
            <color indexed="81"/>
            <rFont val="Century Gothic"/>
            <family val="2"/>
          </rPr>
          <t>ICR Rate</t>
        </r>
        <r>
          <rPr>
            <b/>
            <sz val="16"/>
            <color indexed="81"/>
            <rFont val="Century Gothic"/>
            <family val="2"/>
          </rPr>
          <t>:</t>
        </r>
        <r>
          <rPr>
            <b/>
            <sz val="12"/>
            <color indexed="81"/>
            <rFont val="Century Gothic"/>
            <family val="2"/>
          </rPr>
          <t xml:space="preserve">
</t>
        </r>
        <r>
          <rPr>
            <b/>
            <sz val="14"/>
            <color indexed="81"/>
            <rFont val="Century Gothic"/>
            <family val="2"/>
          </rPr>
          <t xml:space="preserve">
• 10% MTDC </t>
        </r>
        <r>
          <rPr>
            <sz val="14"/>
            <color indexed="81"/>
            <rFont val="Century Gothic"/>
            <family val="2"/>
          </rPr>
          <t xml:space="preserve">– The De Minimis Rate of MTDC
• </t>
        </r>
        <r>
          <rPr>
            <b/>
            <sz val="14"/>
            <color indexed="81"/>
            <rFont val="Century Gothic"/>
            <family val="2"/>
          </rPr>
          <t>S/W</t>
        </r>
        <r>
          <rPr>
            <sz val="14"/>
            <color indexed="81"/>
            <rFont val="Century Gothic"/>
            <family val="2"/>
          </rPr>
          <t xml:space="preserve"> - Salary and Wages
• </t>
        </r>
        <r>
          <rPr>
            <b/>
            <sz val="14"/>
            <color indexed="81"/>
            <rFont val="Century Gothic"/>
            <family val="2"/>
          </rPr>
          <t xml:space="preserve">SW&amp;B </t>
        </r>
        <r>
          <rPr>
            <sz val="14"/>
            <color indexed="81"/>
            <rFont val="Century Gothic"/>
            <family val="2"/>
          </rPr>
          <t xml:space="preserve">- Salary, Wages and Benefits
• </t>
        </r>
        <r>
          <rPr>
            <b/>
            <sz val="14"/>
            <color indexed="81"/>
            <rFont val="Century Gothic"/>
            <family val="2"/>
          </rPr>
          <t>TDC</t>
        </r>
        <r>
          <rPr>
            <sz val="14"/>
            <color indexed="81"/>
            <rFont val="Century Gothic"/>
            <family val="2"/>
          </rPr>
          <t xml:space="preserve"> -Total Direct Costs
• </t>
        </r>
        <r>
          <rPr>
            <b/>
            <sz val="14"/>
            <color indexed="81"/>
            <rFont val="Century Gothic"/>
            <family val="2"/>
          </rPr>
          <t xml:space="preserve">MTDC </t>
        </r>
        <r>
          <rPr>
            <sz val="14"/>
            <color indexed="81"/>
            <rFont val="Century Gothic"/>
            <family val="2"/>
          </rPr>
          <t xml:space="preserve">– Modified Total Direct Costs
• </t>
        </r>
        <r>
          <rPr>
            <b/>
            <sz val="14"/>
            <color indexed="81"/>
            <rFont val="Century Gothic"/>
            <family val="2"/>
          </rPr>
          <t>Other</t>
        </r>
        <r>
          <rPr>
            <sz val="14"/>
            <color indexed="81"/>
            <rFont val="Century Gothic"/>
            <family val="2"/>
          </rPr>
          <t xml:space="preserve"> - Another Base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LDavis</author>
  </authors>
  <commentList>
    <comment ref="A10" authorId="0" shapeId="0" xr:uid="{00000000-0006-0000-0C00-000001000000}">
      <text>
        <r>
          <rPr>
            <b/>
            <sz val="12"/>
            <color indexed="81"/>
            <rFont val="Century Gothic"/>
            <family val="2"/>
          </rPr>
          <t>Project Letter:</t>
        </r>
        <r>
          <rPr>
            <sz val="12"/>
            <color indexed="81"/>
            <rFont val="Century Gothic"/>
            <family val="2"/>
          </rPr>
          <t xml:space="preserve">
Use the drop down menu to enter the </t>
        </r>
        <r>
          <rPr>
            <b/>
            <sz val="12"/>
            <color indexed="81"/>
            <rFont val="Century Gothic"/>
            <family val="2"/>
          </rPr>
          <t>Project</t>
        </r>
        <r>
          <rPr>
            <sz val="12"/>
            <color indexed="81"/>
            <rFont val="Century Gothic"/>
            <family val="2"/>
          </rPr>
          <t xml:space="preserve"> letter.  Limited to 20 projects A-T</t>
        </r>
      </text>
    </comment>
  </commentList>
</comments>
</file>

<file path=xl/sharedStrings.xml><?xml version="1.0" encoding="utf-8"?>
<sst xmlns="http://schemas.openxmlformats.org/spreadsheetml/2006/main" count="2810" uniqueCount="1429">
  <si>
    <t>Regional Catastrophic Preparedness Grant Program (RCPGP) COMPETITIVE</t>
  </si>
  <si>
    <t>Regional Catastrophic Preparedness Grant Program (RCPGP) NON-COMPETITIVE</t>
  </si>
  <si>
    <t>PROJECT LEDGER</t>
  </si>
  <si>
    <t>AUTHORIZED AGENT</t>
  </si>
  <si>
    <t>Transit Security Grant Program (TSGP)</t>
  </si>
  <si>
    <t>Buffer Zone Protection Program (BZPP)</t>
  </si>
  <si>
    <t>Statement of Certification-Approval Authority Body - BZPP</t>
  </si>
  <si>
    <t>this Grant Program and the Agency's application represents the needs for this Grant Program.</t>
  </si>
  <si>
    <t>Statement of Certification-Approval Authority Body - PROP 1B Intracity Transit</t>
  </si>
  <si>
    <t>Statement of Certification-Approval Authority Body - PROP 1B Heavy Rail Transit</t>
  </si>
  <si>
    <t>Date</t>
  </si>
  <si>
    <t>Employee</t>
  </si>
  <si>
    <t>Contractor</t>
  </si>
  <si>
    <t>Statement of Certification - Authorized Agent</t>
  </si>
  <si>
    <t>CCP</t>
  </si>
  <si>
    <t>Information Technology</t>
  </si>
  <si>
    <t>Enter the planning activity.</t>
  </si>
  <si>
    <t>initial application</t>
  </si>
  <si>
    <t>cash request</t>
  </si>
  <si>
    <t>modification</t>
  </si>
  <si>
    <t>advance</t>
  </si>
  <si>
    <t>California Port &amp; Maritime Security Grant Program (CPMSGP)</t>
  </si>
  <si>
    <t>Equipment</t>
  </si>
  <si>
    <t>New-In Use</t>
  </si>
  <si>
    <t>Equipment Inventory</t>
  </si>
  <si>
    <t>2005-0002</t>
  </si>
  <si>
    <t>2008-0006</t>
  </si>
  <si>
    <t>2007-0003</t>
  </si>
  <si>
    <t>2006-0071</t>
  </si>
  <si>
    <t>2005-0015</t>
  </si>
  <si>
    <t>2008-0009</t>
  </si>
  <si>
    <t>2007-0067</t>
  </si>
  <si>
    <t>2007-0006</t>
  </si>
  <si>
    <t>2006-0008</t>
  </si>
  <si>
    <t>2008-0008</t>
  </si>
  <si>
    <t>2006-0061</t>
  </si>
  <si>
    <t>2006-0045</t>
  </si>
  <si>
    <t>2005-0068</t>
  </si>
  <si>
    <t>Enter the name of vendor from whom the equipment was purchased.</t>
  </si>
  <si>
    <t>Overtime for Information, Investigative, and Intelligence Sharing Activities</t>
  </si>
  <si>
    <t>Personal Protective Equipment</t>
  </si>
  <si>
    <t>Explosive Device Mitigation and Remediation Equipment</t>
  </si>
  <si>
    <t>CBRNE Search and Rescue Equipment</t>
  </si>
  <si>
    <t>Interoperable Communications Equipment</t>
  </si>
  <si>
    <t>Physical Security Enhancement Equipment</t>
  </si>
  <si>
    <t>Terrorism Incident Prevention Equipment</t>
  </si>
  <si>
    <t>CBRNE Logistical Support Equipment</t>
  </si>
  <si>
    <t>AEL Number &amp; Title</t>
  </si>
  <si>
    <t>Ledger Type</t>
  </si>
  <si>
    <t>Enter the name of the project.</t>
  </si>
  <si>
    <t>Statement of Certification-Approval Authority Body - CPMSGP</t>
  </si>
  <si>
    <t>SOURCE_Discipline</t>
  </si>
  <si>
    <t>SOURCE_ProjectLetter</t>
  </si>
  <si>
    <t>SOURCE_FundingSource</t>
  </si>
  <si>
    <t>SOURCE_SolutionAreaSubCategoryPlanning</t>
  </si>
  <si>
    <t>SOURCE_SolutionAreaSubCategoryTraining</t>
  </si>
  <si>
    <t>SOURCE_EquipmentCondition</t>
  </si>
  <si>
    <t>SOURCE_ExerciseType</t>
  </si>
  <si>
    <t>SOURCE_ExerciseRole</t>
  </si>
  <si>
    <t>Participate</t>
  </si>
  <si>
    <t>Evaluate</t>
  </si>
  <si>
    <t>Observe</t>
  </si>
  <si>
    <t>Produce</t>
  </si>
  <si>
    <t>Vendor</t>
  </si>
  <si>
    <t>Project Description</t>
  </si>
  <si>
    <t>Project Ledger</t>
  </si>
  <si>
    <t>Training Roster</t>
  </si>
  <si>
    <t>Exercise Roster</t>
  </si>
  <si>
    <t>Statement of Certification-Approval Authority Body - PROP 1B Waterborne Transit</t>
  </si>
  <si>
    <t>Operational Area's application represents the needs for the Operation Stonegarden Grant Program.</t>
  </si>
  <si>
    <t>Operation Stonegarden</t>
  </si>
  <si>
    <t>PROPOSITION 1B- Ports</t>
  </si>
  <si>
    <t>PROPOSITION 1B- Waterborne Transit</t>
  </si>
  <si>
    <t>PROPOSITION 1B- Intracity Transit</t>
  </si>
  <si>
    <t>PROPOSITION 1B- Heavy Rail Transit</t>
  </si>
  <si>
    <t>By signing below, I hereby certify that the Transit Agency's application represents the Approval Authority's consensus and needs for the Transit Security Grant Program.</t>
  </si>
  <si>
    <t>2008-0015</t>
  </si>
  <si>
    <t>2008-0018</t>
  </si>
  <si>
    <t>2008-0005</t>
  </si>
  <si>
    <t>2008-0001</t>
  </si>
  <si>
    <t>2008-0002</t>
  </si>
  <si>
    <t>2007-0023</t>
  </si>
  <si>
    <t>2008-0026</t>
  </si>
  <si>
    <t>2007-0111</t>
  </si>
  <si>
    <t>2007-0002</t>
  </si>
  <si>
    <t xml:space="preserve">By signing below, I hereby certify I am the duly appointed Authorized Agent and have the authority to apply for the Proposition 1B Intracity Grant Program, and the City's </t>
  </si>
  <si>
    <t>Interoperable Emergency Communications Grant Program (IECGP)</t>
  </si>
  <si>
    <t>OPSG</t>
  </si>
  <si>
    <t>Area's application represents the needs for the Buffer Zone Protection Program.</t>
  </si>
  <si>
    <t>Nonprofit Security Grant Program, and the organization's application represents the needs for the Nonprofit Security Grant Program.</t>
  </si>
  <si>
    <t>as described in the Governing Body Resolution, and the entity's application represents the needs for the Public Safety Interoperable Communications grant.</t>
  </si>
  <si>
    <t>Enter course name.</t>
  </si>
  <si>
    <t>Y</t>
  </si>
  <si>
    <t>Final Product</t>
  </si>
  <si>
    <t>By signing below, I hereby certify I am the duly appointed Authorized Agent and have the authority to apply for the _ , and the _ application represents the needs for the _.</t>
  </si>
  <si>
    <t>Administrator</t>
  </si>
  <si>
    <t>Analyst</t>
  </si>
  <si>
    <t>Condition and Disposition</t>
  </si>
  <si>
    <t>Initial Application</t>
  </si>
  <si>
    <t>CBRNE Reference Materials</t>
  </si>
  <si>
    <t>Agricultural Terrorism Prevention, Response and Mitigation Equipment</t>
  </si>
  <si>
    <t>through</t>
  </si>
  <si>
    <t>Modification</t>
  </si>
  <si>
    <t>PROP1B</t>
  </si>
  <si>
    <t xml:space="preserve">By signing below, I hereby certify I am the duly appointed Authorized Agent and have the authority to apply for the Proposition 1B Heavy Rail Grant Program, and the Transit </t>
  </si>
  <si>
    <t>Authority's application represents the needs for the Proposition 1B Heavy Rail Grant Program.</t>
  </si>
  <si>
    <t xml:space="preserve">By signing below, I hereby certify I am the duly appointed Authorized Agent and have the authority to apply for the Proposition 1B Waterborne Transit Grant Program, and </t>
  </si>
  <si>
    <t>and this port authority's application represents the needs for the California Port and Maritime Security Grant Program, as applicable.</t>
  </si>
  <si>
    <t>2007-0001</t>
  </si>
  <si>
    <t>2006-0001</t>
  </si>
  <si>
    <t>2009-0015</t>
  </si>
  <si>
    <t>2009-0004</t>
  </si>
  <si>
    <t>2009-0026</t>
  </si>
  <si>
    <t>2009-1004</t>
  </si>
  <si>
    <t>2009-0003</t>
  </si>
  <si>
    <t>2009-0019</t>
  </si>
  <si>
    <t>2008-1018</t>
  </si>
  <si>
    <t>this Grant Program and the Operational Area's application represents the needs for this Grant Program.</t>
  </si>
  <si>
    <t>Coversheet</t>
  </si>
  <si>
    <t>Approval Authority &amp; POC Contact Information</t>
  </si>
  <si>
    <t>Grant Assurances</t>
  </si>
  <si>
    <t>Financial Management Forms Workbook</t>
  </si>
  <si>
    <t>Equipment Inventory – Ledger</t>
  </si>
  <si>
    <t>Authorized Agent Signature</t>
  </si>
  <si>
    <t>SA</t>
  </si>
  <si>
    <t>the Waterborne Transit Authority's application represents the needs for the Proposition 1B Waterborne Transit Grant Program.</t>
  </si>
  <si>
    <t>New-Not In Use</t>
  </si>
  <si>
    <t>Used-In Use</t>
  </si>
  <si>
    <t>Used-Not In Use</t>
  </si>
  <si>
    <r>
      <t xml:space="preserve">The expenditure period for an Initial Application is the complete life of the grant. For example: </t>
    </r>
    <r>
      <rPr>
        <b/>
        <sz val="10"/>
        <rFont val="Tahoma"/>
        <family val="2"/>
      </rPr>
      <t>7/1/2008 - 6/31/09.</t>
    </r>
  </si>
  <si>
    <r>
      <t xml:space="preserve">Expenditure periods for Modifications are based on quarter dates. Subgrantees are limited to one Mod. Per Quarter. Example: </t>
    </r>
    <r>
      <rPr>
        <b/>
        <sz val="10"/>
        <rFont val="Tahoma"/>
        <family val="2"/>
      </rPr>
      <t>1/1/2009 - 3/31/2009</t>
    </r>
    <r>
      <rPr>
        <sz val="10"/>
        <rFont val="Tahoma"/>
        <family val="2"/>
      </rPr>
      <t xml:space="preserve"> or </t>
    </r>
    <r>
      <rPr>
        <b/>
        <sz val="10"/>
        <rFont val="Tahoma"/>
        <family val="2"/>
      </rPr>
      <t>9/1/2009 - 12/31/2009.</t>
    </r>
  </si>
  <si>
    <t>SOURCE_GrantManagementArea</t>
  </si>
  <si>
    <t>SOURCE_GrantManagementType</t>
  </si>
  <si>
    <t>-----ORGANIZATION-----</t>
  </si>
  <si>
    <t>-----PLANNING-----</t>
  </si>
  <si>
    <t>-----EQUIPMENT-----</t>
  </si>
  <si>
    <t>Formula Reset</t>
  </si>
  <si>
    <t>Signature of Authorized Agent</t>
  </si>
  <si>
    <t>Cash Request</t>
  </si>
  <si>
    <t>Damaged</t>
  </si>
  <si>
    <t>STATE AGENCY</t>
  </si>
  <si>
    <t>URBAN AREA SECURITY INITIATIVE</t>
  </si>
  <si>
    <t xml:space="preserve">By signing below, I hereby certify I am the duly appointed Authorized Agent and have the authority to apply for the Buffer Zone Protection Program, and the Operational </t>
  </si>
  <si>
    <r>
      <t xml:space="preserve">Statement of Certification - </t>
    </r>
    <r>
      <rPr>
        <b/>
        <sz val="10"/>
        <color indexed="10"/>
        <rFont val="Tahoma"/>
        <family val="2"/>
      </rPr>
      <t>Non-Profit Authorized Agent</t>
    </r>
    <r>
      <rPr>
        <sz val="10"/>
        <color indexed="10"/>
        <rFont val="Tahoma"/>
        <family val="2"/>
      </rPr>
      <t xml:space="preserve"> - By signing below, I hereby certify I am the duly appointed Authorized Agent and have the authority to apply for </t>
    </r>
  </si>
  <si>
    <t>Grant Year</t>
  </si>
  <si>
    <t>SOURCE_FIPSMsg</t>
  </si>
  <si>
    <t>Enter manually here</t>
  </si>
  <si>
    <t>-----TRAINING-----</t>
  </si>
  <si>
    <t>-----M &amp; A-----</t>
  </si>
  <si>
    <t>-----EXERCISE-----</t>
  </si>
  <si>
    <t>SOURCE_SolutionAreaFull</t>
  </si>
  <si>
    <t>By signing below, I hereby certify I am the duly appointed Authorized Agent and have the authority to apply for the Operation Stonegarden Grant Program, and the</t>
  </si>
  <si>
    <t>Other Authorized Equipment</t>
  </si>
  <si>
    <t xml:space="preserve">By signing below, I hereby certify I am the duly appointed Authorized Agent and have the authority to apply for the Competitive Regional Catastrophic Preparedness </t>
  </si>
  <si>
    <t>Statement of Certification-Approval Authority Body - Operation Stonegarden</t>
  </si>
  <si>
    <t>APPLICATION FORMS- IJ</t>
  </si>
  <si>
    <t>Project Descriptions</t>
  </si>
  <si>
    <t>NEPA</t>
  </si>
  <si>
    <t>Chemical Sector Buffer Zone Protection Plan (Chem-BZPP)</t>
  </si>
  <si>
    <t>Nonprofit Security Grant Program (NSGP)</t>
  </si>
  <si>
    <t>Public Safety Interoperable Communications (PSIC)</t>
  </si>
  <si>
    <t>Invoice Number</t>
  </si>
  <si>
    <t>Statement of Certification-Approval Authority Body - TSGP</t>
  </si>
  <si>
    <t>Statement of Certification-Approval Authority Body - CHEM BZPP</t>
  </si>
  <si>
    <t>Statement of Certification-Approval Authority Body - NSGP</t>
  </si>
  <si>
    <t>Statement of Certification-Approval Authority Body - PSIC</t>
  </si>
  <si>
    <t>RCPGP-C</t>
  </si>
  <si>
    <t>RCPGP-NC</t>
  </si>
  <si>
    <t xml:space="preserve">Grant Program, and the urban area's application represents the needs for the Regional Catastrophic Preparedness Grant Program. </t>
  </si>
  <si>
    <t>Statement of Certification-Approval Authority Body - RCPGP COMP.</t>
  </si>
  <si>
    <t>Hiring of Full or Part-Time Staff</t>
  </si>
  <si>
    <t>All Other M&amp;A Expenses</t>
  </si>
  <si>
    <t>EMG</t>
  </si>
  <si>
    <t>UASI</t>
  </si>
  <si>
    <t>TSGP</t>
  </si>
  <si>
    <t>BZPP</t>
  </si>
  <si>
    <t>Workshop</t>
  </si>
  <si>
    <t>Seminar</t>
  </si>
  <si>
    <t>Tabletop</t>
  </si>
  <si>
    <t>Functional</t>
  </si>
  <si>
    <t>Full Scale</t>
  </si>
  <si>
    <t>Develop</t>
  </si>
  <si>
    <t>Control</t>
  </si>
  <si>
    <t>TSGPF</t>
  </si>
  <si>
    <t>IEC</t>
  </si>
  <si>
    <t>NSGP</t>
  </si>
  <si>
    <t>RTTAC</t>
  </si>
  <si>
    <t>Title</t>
  </si>
  <si>
    <t>Management</t>
  </si>
  <si>
    <t>Supervisor</t>
  </si>
  <si>
    <t>Support Staff</t>
  </si>
  <si>
    <t>Subject Matter Expert</t>
  </si>
  <si>
    <t>Clerical</t>
  </si>
  <si>
    <t>Instructor</t>
  </si>
  <si>
    <t>Accountant</t>
  </si>
  <si>
    <t>Bookkeeper</t>
  </si>
  <si>
    <t>Grant Administration</t>
  </si>
  <si>
    <t>Grant Management</t>
  </si>
  <si>
    <t xml:space="preserve">Fiscal </t>
  </si>
  <si>
    <t>Recordkeeping</t>
  </si>
  <si>
    <t>Monitoring - Audits</t>
  </si>
  <si>
    <t>Training</t>
  </si>
  <si>
    <t>Exercise</t>
  </si>
  <si>
    <t>Logistics</t>
  </si>
  <si>
    <t>Metropolitan Medical Response System (MMRS)</t>
  </si>
  <si>
    <t>Date:</t>
  </si>
  <si>
    <t>OPERATIONAL AREA</t>
  </si>
  <si>
    <t xml:space="preserve">By signing below, I hereby certify I am the duly appointed Authorized Agent and have the authority to apply for the Public Safety Interoperable Communications grant </t>
  </si>
  <si>
    <t xml:space="preserve">By signing below, I hereby certify I am the duly appointed Authorized Agent and have the authority to apply for the California Port and Maritime Security Grant Program, </t>
  </si>
  <si>
    <t xml:space="preserve">By signing below, I hereby certify that the Operational Area's application represents the Approval Authority's consensus on the Operational Area's Homeland Security </t>
  </si>
  <si>
    <t xml:space="preserve">By signing below, I hereby certify I am the duly appointed Authorized Agent and have the authority to apply for the Interoperable Emergency Communications Grant </t>
  </si>
  <si>
    <t xml:space="preserve">By signing below, I hereby certify that the Operational Area's application represents the Approval Authority's consensus on the Operational Area's Homeland </t>
  </si>
  <si>
    <t>Organization</t>
  </si>
  <si>
    <t>Amount This Request</t>
  </si>
  <si>
    <t>Total Approved</t>
  </si>
  <si>
    <t>Project</t>
  </si>
  <si>
    <t>A</t>
  </si>
  <si>
    <t>B</t>
  </si>
  <si>
    <t>C</t>
  </si>
  <si>
    <t>D</t>
  </si>
  <si>
    <t>E</t>
  </si>
  <si>
    <t>Plan</t>
  </si>
  <si>
    <t>Equip</t>
  </si>
  <si>
    <t>SHSGP</t>
  </si>
  <si>
    <t>CBRNE Aviation Equipment</t>
  </si>
  <si>
    <t>Train</t>
  </si>
  <si>
    <t>Backfill</t>
  </si>
  <si>
    <t>Overtime</t>
  </si>
  <si>
    <t>Funding Source</t>
  </si>
  <si>
    <t>Remaining Balance</t>
  </si>
  <si>
    <t>Deployed Location</t>
  </si>
  <si>
    <t>Course Name</t>
  </si>
  <si>
    <t>MMRS</t>
  </si>
  <si>
    <t>F</t>
  </si>
  <si>
    <t>G</t>
  </si>
  <si>
    <t>H</t>
  </si>
  <si>
    <t>I</t>
  </si>
  <si>
    <t>J</t>
  </si>
  <si>
    <t>K</t>
  </si>
  <si>
    <t>L</t>
  </si>
  <si>
    <t>M</t>
  </si>
  <si>
    <t>N</t>
  </si>
  <si>
    <t>O</t>
  </si>
  <si>
    <t>P</t>
  </si>
  <si>
    <t>Q</t>
  </si>
  <si>
    <t>R</t>
  </si>
  <si>
    <t>S</t>
  </si>
  <si>
    <t>T</t>
  </si>
  <si>
    <t>Org</t>
  </si>
  <si>
    <t>Exerc</t>
  </si>
  <si>
    <t>M &amp; A</t>
  </si>
  <si>
    <t>Develop, Coordinate, Implement or Evaluate Programs, Groups, Councils or Teams</t>
  </si>
  <si>
    <t>Develop and Enhance Plans and Protocols</t>
  </si>
  <si>
    <t>Develop or Conduct Assessments</t>
  </si>
  <si>
    <t>Orange Alert Costs</t>
  </si>
  <si>
    <t>SOURCE_GrantNumber</t>
  </si>
  <si>
    <t>this Grant Program and the Non-Profit's application represents the needs for this Grant Program.</t>
  </si>
  <si>
    <t>Enter the equipment's current location.</t>
  </si>
  <si>
    <r>
      <t xml:space="preserve">Expenditure period is based on Subgrantee reimbursement cycle and may differ. Limited to one cash request per month. Examples: </t>
    </r>
    <r>
      <rPr>
        <b/>
        <sz val="10"/>
        <rFont val="Tahoma"/>
        <family val="2"/>
      </rPr>
      <t>1/1/2009 - 1/31/2009</t>
    </r>
    <r>
      <rPr>
        <sz val="10"/>
        <rFont val="Tahoma"/>
        <family val="2"/>
      </rPr>
      <t xml:space="preserve"> or </t>
    </r>
    <r>
      <rPr>
        <b/>
        <sz val="10"/>
        <rFont val="Tahoma"/>
        <family val="2"/>
      </rPr>
      <t>2/1/2009 - 4/30/2009.</t>
    </r>
  </si>
  <si>
    <t>---EXERCISE---</t>
  </si>
  <si>
    <t>Travel</t>
  </si>
  <si>
    <t>application represents the needs for the Proposition 1B Intracity Grant Program.</t>
  </si>
  <si>
    <t xml:space="preserve">By signing below, I hereby certify I am the duly appointed Authorized Agent and have the authority to apply for the Proposition 1B Port Security Grant Program, and the </t>
  </si>
  <si>
    <t>Port Authority's application represents the needs for the Proposition 1B Port Security Grant Program.</t>
  </si>
  <si>
    <t>OA</t>
  </si>
  <si>
    <t>this Grant Program and the UASI's application represents the needs for this Grant Program.</t>
  </si>
  <si>
    <t>ID Tag Number</t>
  </si>
  <si>
    <t>Planning Roster</t>
  </si>
  <si>
    <t>Enter the date that this equipment was acquired from vendor.</t>
  </si>
  <si>
    <t>Feedback Number</t>
  </si>
  <si>
    <t>Planning Activity</t>
  </si>
  <si>
    <t>Planning</t>
  </si>
  <si>
    <t>Exercise Consultant</t>
  </si>
  <si>
    <t>Advance</t>
  </si>
  <si>
    <t>Intervention Equipment</t>
  </si>
  <si>
    <t>SOURCE_SolutionAreaSubCategoryExercise</t>
  </si>
  <si>
    <t>Equipment Roster</t>
  </si>
  <si>
    <t>All Ledgers</t>
  </si>
  <si>
    <t>SOURCE_SolutionAreaSubCategoryProjectLedger</t>
  </si>
  <si>
    <t>SOURCE_SolutionArea</t>
  </si>
  <si>
    <t>SOURCE_GrantManagementTitle</t>
  </si>
  <si>
    <t>Grant Management Roster</t>
  </si>
  <si>
    <t>Governing Body Resolution (Certified)</t>
  </si>
  <si>
    <t>FMFW- Application Cover Sheet</t>
  </si>
  <si>
    <t>FMFW- Grant Management Roster</t>
  </si>
  <si>
    <t>FMFW- Project Description</t>
  </si>
  <si>
    <t>FMFW- Project Ledger</t>
  </si>
  <si>
    <t>FMFW- Equipment Inventory Ledger</t>
  </si>
  <si>
    <t>FMFW- Training Roster</t>
  </si>
  <si>
    <t>FMFW- Exercise Roster</t>
  </si>
  <si>
    <t>FMFW- Planning Roster</t>
  </si>
  <si>
    <t>FMFW- Authorized Agent Form</t>
  </si>
  <si>
    <t>Narrative Attachments- TLO Roster</t>
  </si>
  <si>
    <t>Narrative Attachments- CAL JRIES Access</t>
  </si>
  <si>
    <t>Narrative Attachments- 25% Law Enforcement</t>
  </si>
  <si>
    <t>Narrative Attachments- Special Needs Populations</t>
  </si>
  <si>
    <t>Signature Authority</t>
  </si>
  <si>
    <t>Signature Authority- Authorized Agent</t>
  </si>
  <si>
    <t>Project Narrative Form</t>
  </si>
  <si>
    <t>Grant Assurances (Signed Originals)</t>
  </si>
  <si>
    <t>501(3)c</t>
  </si>
  <si>
    <t>STD 204</t>
  </si>
  <si>
    <t>Resolution</t>
  </si>
  <si>
    <t>FMFW- Cover Sheet</t>
  </si>
  <si>
    <t>TRANSIT AGENCY</t>
  </si>
  <si>
    <t>NON-PROFIT</t>
  </si>
  <si>
    <t>+/-</t>
  </si>
  <si>
    <t>Today's  Date:</t>
  </si>
  <si>
    <t>Date &amp; Initials (Prog. REP.):</t>
  </si>
  <si>
    <t>Security Grant Program needs for the State Homeland Security Grant Program, and Metropolitan Medical Response System.</t>
  </si>
  <si>
    <t>Statement of Certification-Approval Authority Body - PROP 1B Ports</t>
  </si>
  <si>
    <t>Statement of Certification-Approval Authority Body - IECGP</t>
  </si>
  <si>
    <r>
      <t xml:space="preserve">Statement of Certification - </t>
    </r>
    <r>
      <rPr>
        <b/>
        <sz val="10"/>
        <color indexed="10"/>
        <rFont val="Tahoma"/>
        <family val="2"/>
      </rPr>
      <t>County Authorized Agent</t>
    </r>
    <r>
      <rPr>
        <sz val="10"/>
        <color indexed="10"/>
        <rFont val="Tahoma"/>
        <family val="2"/>
      </rPr>
      <t xml:space="preserve"> - By signing below, I hereby certify I am the duly appointed Authorized Agent and have the authority to apply for </t>
    </r>
  </si>
  <si>
    <t>and the Operational Area's application represents the needs for the Chemical Sector Buffer Zone Protection Program.</t>
  </si>
  <si>
    <t>Program, and the Operational Area's application represents the needs for the Interoperable Emergency Communications Grant Program.</t>
  </si>
  <si>
    <t xml:space="preserve">By signing below, I hereby certify I am the duly appointed Authorized Agent and have the authority to apply for the Chemical Sector Buffer Zone Protection Program, </t>
  </si>
  <si>
    <t>By signing below, I hereby certify I am the duly appointed Authorized Agent as described in the Governing Body Resolution and have the authority to apply for the</t>
  </si>
  <si>
    <r>
      <t xml:space="preserve">Statement of Certification - </t>
    </r>
    <r>
      <rPr>
        <b/>
        <sz val="10"/>
        <color indexed="10"/>
        <rFont val="Tahoma"/>
        <family val="2"/>
      </rPr>
      <t>State Agency Authorized Agent</t>
    </r>
    <r>
      <rPr>
        <sz val="10"/>
        <color indexed="10"/>
        <rFont val="Tahoma"/>
        <family val="2"/>
      </rPr>
      <t xml:space="preserve"> - By signing below, I hereby certify I am the duly appointed Authorized Agent and have the authority to apply for </t>
    </r>
  </si>
  <si>
    <t>TA</t>
  </si>
  <si>
    <r>
      <t xml:space="preserve">Statement of Certification - </t>
    </r>
    <r>
      <rPr>
        <b/>
        <sz val="10"/>
        <color indexed="10"/>
        <rFont val="Tahoma"/>
        <family val="2"/>
      </rPr>
      <t>Transit Agency Authorized Agent</t>
    </r>
    <r>
      <rPr>
        <sz val="10"/>
        <color indexed="10"/>
        <rFont val="Tahoma"/>
        <family val="2"/>
      </rPr>
      <t xml:space="preserve"> - By signing below, I hereby certify I am the duly appointed Authorized Agent and have the authority to apply for </t>
    </r>
  </si>
  <si>
    <t>2007-0008</t>
  </si>
  <si>
    <t>Statement of Certification-Approval Authority Body - RCPGP NON-Comp.</t>
  </si>
  <si>
    <t xml:space="preserve">By signing below, I hereby certify I am the duly appointed Authorized Agent and have the authority to apply for the Non-Competitive Regional Catastrophic Preparedness </t>
  </si>
  <si>
    <t>Solution Area</t>
  </si>
  <si>
    <t>Solution Area Sub-Category</t>
  </si>
  <si>
    <t>Discipline</t>
  </si>
  <si>
    <t>AEL#</t>
  </si>
  <si>
    <t>Hold Trigger</t>
  </si>
  <si>
    <t>Approval Date</t>
  </si>
  <si>
    <t>Statement of Certification-Approval Authority Body - HSGP and MMRS</t>
  </si>
  <si>
    <t>Homeland Security Grant Program (HSGP)</t>
  </si>
  <si>
    <t>Grant Program needs for the Homeland Security Grant Program.</t>
  </si>
  <si>
    <t>Statement of Certification-Approval Authority Body - HSGP only</t>
  </si>
  <si>
    <t>Non-Profit</t>
  </si>
  <si>
    <r>
      <t xml:space="preserve">Statement of Certification - </t>
    </r>
    <r>
      <rPr>
        <b/>
        <sz val="10"/>
        <color indexed="10"/>
        <rFont val="Tahoma"/>
        <family val="2"/>
      </rPr>
      <t>UASI Authorized Agent</t>
    </r>
    <r>
      <rPr>
        <sz val="10"/>
        <color indexed="10"/>
        <rFont val="Tahoma"/>
        <family val="2"/>
      </rPr>
      <t xml:space="preserve"> - By signing below, I hereby certify I am the duly appointed Authorized Agent and have the authority to apply for </t>
    </r>
  </si>
  <si>
    <t>SOURCE_EquipmentSolutionAreaSubCategoryProjectLedger</t>
  </si>
  <si>
    <t>SOURCE_ExerciseType2</t>
  </si>
  <si>
    <t>FMFW- Authorized Agent Sheet</t>
  </si>
  <si>
    <t>Narrative Attachments- 25% Law Enforcement - Minimum</t>
  </si>
  <si>
    <t>Narrative Attachements- 5% M &amp; A Cap</t>
  </si>
  <si>
    <t>Narrative Attachements- 50% Personnel Cap (UASI &amp; SHSP only)</t>
  </si>
  <si>
    <t>Authorized Agent(s) Information Form</t>
  </si>
  <si>
    <t>EOC</t>
  </si>
  <si>
    <t>EHP</t>
  </si>
  <si>
    <t>SOURCE_EquipmentHoldTrigger</t>
  </si>
  <si>
    <t>Identified Host</t>
  </si>
  <si>
    <t>If you are not the host, please identify who is the host. For further guidance, please refer to your Program Representative.</t>
  </si>
  <si>
    <t>Training Activity</t>
  </si>
  <si>
    <t>CBRNE Prevention and Response Watercraft</t>
  </si>
  <si>
    <t>Power</t>
  </si>
  <si>
    <t xml:space="preserve">Cyber Security Enhancement Equipment </t>
  </si>
  <si>
    <t xml:space="preserve">Detection </t>
  </si>
  <si>
    <t>Decontamination</t>
  </si>
  <si>
    <t xml:space="preserve">Medical </t>
  </si>
  <si>
    <t>Training Counsultant</t>
  </si>
  <si>
    <t>Desgin/Develop/Conduct/Evaluate</t>
  </si>
  <si>
    <t xml:space="preserve">Training Equipment </t>
  </si>
  <si>
    <t>Exercise Equipment</t>
  </si>
  <si>
    <t>Classroom</t>
  </si>
  <si>
    <t xml:space="preserve">SOURCE_TrainingActivity </t>
  </si>
  <si>
    <t>Field-Based Attendee</t>
  </si>
  <si>
    <t>Field-Based Host</t>
  </si>
  <si>
    <t>PSIC</t>
  </si>
  <si>
    <t xml:space="preserve">Inspection and Screening Equipment </t>
  </si>
  <si>
    <t xml:space="preserve">Please identify your training activity from the drop-down list. </t>
  </si>
  <si>
    <t>Fund Source</t>
  </si>
  <si>
    <t>Name:</t>
  </si>
  <si>
    <t>Title:</t>
  </si>
  <si>
    <t>Payment Mailing Address:</t>
  </si>
  <si>
    <t>City:</t>
  </si>
  <si>
    <t>Signature:</t>
  </si>
  <si>
    <t xml:space="preserve">I hereby certify upon my personal knowledge that budgeted funds are available for the period and purposes of this expenditure stated above. </t>
  </si>
  <si>
    <t>Please review the Certification Paragraph.</t>
  </si>
  <si>
    <t>source_district</t>
  </si>
  <si>
    <t>CD 01</t>
  </si>
  <si>
    <t>CD 02</t>
  </si>
  <si>
    <t>CD 03</t>
  </si>
  <si>
    <t>CD 04</t>
  </si>
  <si>
    <t>CD 05</t>
  </si>
  <si>
    <t>CD 06</t>
  </si>
  <si>
    <t>CD 07</t>
  </si>
  <si>
    <t>CD 08</t>
  </si>
  <si>
    <t>CD 09</t>
  </si>
  <si>
    <t>CD 10</t>
  </si>
  <si>
    <t>CD 11</t>
  </si>
  <si>
    <t>CD 12</t>
  </si>
  <si>
    <t>CD 13</t>
  </si>
  <si>
    <t>CD 14</t>
  </si>
  <si>
    <t>CD 15</t>
  </si>
  <si>
    <t>CD 16</t>
  </si>
  <si>
    <t>CD 17</t>
  </si>
  <si>
    <t>CD 18</t>
  </si>
  <si>
    <t>CD 19</t>
  </si>
  <si>
    <t>CD 20</t>
  </si>
  <si>
    <t>CD 21</t>
  </si>
  <si>
    <t>CD 22</t>
  </si>
  <si>
    <t>CD 23</t>
  </si>
  <si>
    <t>CD 24</t>
  </si>
  <si>
    <t>CD 25</t>
  </si>
  <si>
    <t>CD 26</t>
  </si>
  <si>
    <t>CD 27</t>
  </si>
  <si>
    <t>CD 28</t>
  </si>
  <si>
    <t>CD 29</t>
  </si>
  <si>
    <t>CD 30</t>
  </si>
  <si>
    <t>CD 31</t>
  </si>
  <si>
    <t>CD 32</t>
  </si>
  <si>
    <t>CD 33</t>
  </si>
  <si>
    <t>CD 34</t>
  </si>
  <si>
    <t>CD 35</t>
  </si>
  <si>
    <t>CD 36</t>
  </si>
  <si>
    <t>CD 37</t>
  </si>
  <si>
    <t>CD 38</t>
  </si>
  <si>
    <t>CD 39</t>
  </si>
  <si>
    <t>CD 40</t>
  </si>
  <si>
    <t>CD 41</t>
  </si>
  <si>
    <t>CD 42</t>
  </si>
  <si>
    <t>CD 43</t>
  </si>
  <si>
    <t>CD 44</t>
  </si>
  <si>
    <t>CD 45</t>
  </si>
  <si>
    <t>CD 46</t>
  </si>
  <si>
    <t>CD 47</t>
  </si>
  <si>
    <t>CD 48</t>
  </si>
  <si>
    <t>CD 49</t>
  </si>
  <si>
    <t>CD 50</t>
  </si>
  <si>
    <t>CD 51</t>
  </si>
  <si>
    <t>CD 52</t>
  </si>
  <si>
    <t>CD 53</t>
  </si>
  <si>
    <t>source_assemblydistrict</t>
  </si>
  <si>
    <t>AD 01</t>
  </si>
  <si>
    <t>AD 02</t>
  </si>
  <si>
    <t>AD 03</t>
  </si>
  <si>
    <t>AD 04</t>
  </si>
  <si>
    <t>AD 05</t>
  </si>
  <si>
    <t>AD 06</t>
  </si>
  <si>
    <t>AD 07</t>
  </si>
  <si>
    <t>AD 08</t>
  </si>
  <si>
    <t>AD 09</t>
  </si>
  <si>
    <t>AD 10</t>
  </si>
  <si>
    <t>AD 11</t>
  </si>
  <si>
    <t>AD 12</t>
  </si>
  <si>
    <t>AD 13</t>
  </si>
  <si>
    <t>AD 14</t>
  </si>
  <si>
    <t>AD 15</t>
  </si>
  <si>
    <t>AD 16</t>
  </si>
  <si>
    <t>AD 17</t>
  </si>
  <si>
    <t>AD 18</t>
  </si>
  <si>
    <t>AD 19</t>
  </si>
  <si>
    <t>AD 20</t>
  </si>
  <si>
    <t>AD 21</t>
  </si>
  <si>
    <t>AD 22</t>
  </si>
  <si>
    <t>AD 23</t>
  </si>
  <si>
    <t>AD 24</t>
  </si>
  <si>
    <t>AD 25</t>
  </si>
  <si>
    <t>AD 26</t>
  </si>
  <si>
    <t>AD 27</t>
  </si>
  <si>
    <t>AD 28</t>
  </si>
  <si>
    <t>AD 29</t>
  </si>
  <si>
    <t>AD 30</t>
  </si>
  <si>
    <t>AD 31</t>
  </si>
  <si>
    <t>AD 32</t>
  </si>
  <si>
    <t>AD 33</t>
  </si>
  <si>
    <t>AD 34</t>
  </si>
  <si>
    <t>AD 35</t>
  </si>
  <si>
    <t>AD 36</t>
  </si>
  <si>
    <t>AD 37</t>
  </si>
  <si>
    <t>AD 38</t>
  </si>
  <si>
    <t>AD 39</t>
  </si>
  <si>
    <t>AD 40</t>
  </si>
  <si>
    <t>AD 41</t>
  </si>
  <si>
    <t>AD 42</t>
  </si>
  <si>
    <t>AD 43</t>
  </si>
  <si>
    <t>AD 44</t>
  </si>
  <si>
    <t>AD 45</t>
  </si>
  <si>
    <t>AD 46</t>
  </si>
  <si>
    <t>AD 47</t>
  </si>
  <si>
    <t>AD 48</t>
  </si>
  <si>
    <t>AD 49</t>
  </si>
  <si>
    <t>AD 50</t>
  </si>
  <si>
    <t>AD 51</t>
  </si>
  <si>
    <t>AD 52</t>
  </si>
  <si>
    <t>AD 53</t>
  </si>
  <si>
    <t>AD 54</t>
  </si>
  <si>
    <t>AD 55</t>
  </si>
  <si>
    <t>AD 56</t>
  </si>
  <si>
    <t>AD 57</t>
  </si>
  <si>
    <t>AD 58</t>
  </si>
  <si>
    <t>AD 59</t>
  </si>
  <si>
    <t>AD 60</t>
  </si>
  <si>
    <t>AD 61</t>
  </si>
  <si>
    <t>AD 62</t>
  </si>
  <si>
    <t>AD 63</t>
  </si>
  <si>
    <t>AD 64</t>
  </si>
  <si>
    <t>AD 65</t>
  </si>
  <si>
    <t>AD 66</t>
  </si>
  <si>
    <t>AD 67</t>
  </si>
  <si>
    <t>AD 68</t>
  </si>
  <si>
    <t>AD 69</t>
  </si>
  <si>
    <t>AD 70</t>
  </si>
  <si>
    <t>AD 71</t>
  </si>
  <si>
    <t>AD 72</t>
  </si>
  <si>
    <t>AD 73</t>
  </si>
  <si>
    <t>AD 74</t>
  </si>
  <si>
    <t>AD 75</t>
  </si>
  <si>
    <t>AD 76</t>
  </si>
  <si>
    <t>AD 77</t>
  </si>
  <si>
    <t>AD 78</t>
  </si>
  <si>
    <t>AD 79</t>
  </si>
  <si>
    <t>AD 80</t>
  </si>
  <si>
    <t>source_senatedistrict</t>
  </si>
  <si>
    <t>SD 01</t>
  </si>
  <si>
    <t>SD 02</t>
  </si>
  <si>
    <t>SD 03</t>
  </si>
  <si>
    <t>SD 04</t>
  </si>
  <si>
    <t>SD 05</t>
  </si>
  <si>
    <t>SD 06</t>
  </si>
  <si>
    <t>SD 07</t>
  </si>
  <si>
    <t>SD 08</t>
  </si>
  <si>
    <t>SD 09</t>
  </si>
  <si>
    <t>SD 10</t>
  </si>
  <si>
    <t>SD 11</t>
  </si>
  <si>
    <t>SD 12</t>
  </si>
  <si>
    <t>SD 13</t>
  </si>
  <si>
    <t>SD 14</t>
  </si>
  <si>
    <t>SD 15</t>
  </si>
  <si>
    <t>SD 16</t>
  </si>
  <si>
    <t>SD 17</t>
  </si>
  <si>
    <t>SD 18</t>
  </si>
  <si>
    <t>SD 19</t>
  </si>
  <si>
    <t>SD 20</t>
  </si>
  <si>
    <t>SD 21</t>
  </si>
  <si>
    <t>SD 22</t>
  </si>
  <si>
    <t>SD 23</t>
  </si>
  <si>
    <t>SD 24</t>
  </si>
  <si>
    <t>SD 25</t>
  </si>
  <si>
    <t>SD 26</t>
  </si>
  <si>
    <t>SD 27</t>
  </si>
  <si>
    <t>SD 28</t>
  </si>
  <si>
    <t>SD 29</t>
  </si>
  <si>
    <t>SD 30</t>
  </si>
  <si>
    <t>SD 31</t>
  </si>
  <si>
    <t>SD 32</t>
  </si>
  <si>
    <t>SD 33</t>
  </si>
  <si>
    <t>SD 34</t>
  </si>
  <si>
    <t>SD 35</t>
  </si>
  <si>
    <t>SD 36</t>
  </si>
  <si>
    <t>SD 37</t>
  </si>
  <si>
    <t>SD 38</t>
  </si>
  <si>
    <t>SD 39</t>
  </si>
  <si>
    <t>SD 40</t>
  </si>
  <si>
    <t>grant_numbers</t>
  </si>
  <si>
    <t>Phone</t>
  </si>
  <si>
    <t>Email</t>
  </si>
  <si>
    <t>Mailing Address</t>
  </si>
  <si>
    <t>City</t>
  </si>
  <si>
    <t>State</t>
  </si>
  <si>
    <t>Zip</t>
  </si>
  <si>
    <t>EMPG</t>
  </si>
  <si>
    <t>source_CFDA</t>
  </si>
  <si>
    <t>97.042 EMPG</t>
  </si>
  <si>
    <t>source_GrantYear</t>
  </si>
  <si>
    <t>RCASP</t>
  </si>
  <si>
    <t>WCMP</t>
  </si>
  <si>
    <t xml:space="preserve">EMPG-Maintenance &amp; Sustainment </t>
  </si>
  <si>
    <t>EMPG-Passthrough to Local</t>
  </si>
  <si>
    <t>EOC-Ensuring EOC continuity of operations</t>
  </si>
  <si>
    <t>EMPG-Public education and awareness</t>
  </si>
  <si>
    <t>EMPG-Supply preparation</t>
  </si>
  <si>
    <t>EMPG-Other emergency management related planning activities</t>
  </si>
  <si>
    <t>EMPG-Implementation of HSEEP</t>
  </si>
  <si>
    <t>EMPG-Other items</t>
  </si>
  <si>
    <t>EMPG-Operations</t>
  </si>
  <si>
    <t>EMPG-Staffing</t>
  </si>
  <si>
    <t>EMPG-Day to day activities that support emergency management</t>
  </si>
  <si>
    <t>-----PASSTHROUGH TO LOCAL-----</t>
  </si>
  <si>
    <t>EMPG-Funds being passed through to cities and/or political entities</t>
  </si>
  <si>
    <t>-----CONSTRUCTION &amp; RENOVATION-----</t>
  </si>
  <si>
    <t>-----MAINTENANCE &amp; SUSTAINMENT-----</t>
  </si>
  <si>
    <t>EMPG-Maintenance Contracts &amp; Warranties</t>
  </si>
  <si>
    <t>EMPG-Upgrades</t>
  </si>
  <si>
    <t>EMPG-User fees</t>
  </si>
  <si>
    <t>EMPG-Other emergency management related training activities</t>
  </si>
  <si>
    <t>EMPG-Repair &amp; Replacement Costs</t>
  </si>
  <si>
    <t>MATCH</t>
  </si>
  <si>
    <t>Detail</t>
  </si>
  <si>
    <t>Organization Roster</t>
  </si>
  <si>
    <t>SOURCE_SolutionAreaSubCategoryOrganization</t>
  </si>
  <si>
    <t>Select YES or NO from the drop-down list.</t>
  </si>
  <si>
    <t>Select a Detail option from the drop-down list.</t>
  </si>
  <si>
    <t>source_FundSource</t>
  </si>
  <si>
    <t>Total # Trainee(s)</t>
  </si>
  <si>
    <t>EMPG-Development of THIRA</t>
  </si>
  <si>
    <t>EMPG-Critical emergency supplies</t>
  </si>
  <si>
    <t>EMPG-Public-Private sector partnerships</t>
  </si>
  <si>
    <t>EMPG-Community-based planning to advance "Whole Community" security and emergency management</t>
  </si>
  <si>
    <t>Type of Match</t>
  </si>
  <si>
    <t>Total Match Expended</t>
  </si>
  <si>
    <t>Match Roster</t>
  </si>
  <si>
    <t>Cash Match</t>
  </si>
  <si>
    <t>source_matchtype</t>
  </si>
  <si>
    <t>SOURCE_SolutionAreaProject</t>
  </si>
  <si>
    <t>M_A</t>
  </si>
  <si>
    <t>Construction_Renovation</t>
  </si>
  <si>
    <t>Maintenance_Sustainment</t>
  </si>
  <si>
    <t>M&amp;A</t>
  </si>
  <si>
    <t>EXERCISE</t>
  </si>
  <si>
    <t>PROP 1B</t>
  </si>
  <si>
    <t>In-kind Match</t>
  </si>
  <si>
    <t>source_fundingsourcecfda</t>
  </si>
  <si>
    <t>Dates of Payroll Period</t>
  </si>
  <si>
    <t>PERSONNEL</t>
  </si>
  <si>
    <t>Total Project Hours</t>
  </si>
  <si>
    <t>Total Cost Charged to Grant</t>
  </si>
  <si>
    <t>Project &amp; Description of Services</t>
  </si>
  <si>
    <t>Expenditure Category</t>
  </si>
  <si>
    <t>Period of Expenditure</t>
  </si>
  <si>
    <t>Activity</t>
  </si>
  <si>
    <t>Info_Intel_analysis_and_sharing_fusion_center_activities</t>
  </si>
  <si>
    <t>Public_Private_Partnership</t>
  </si>
  <si>
    <t>Staff Intelligence Analysts</t>
  </si>
  <si>
    <t>Contractors</t>
  </si>
  <si>
    <t xml:space="preserve">Contractors </t>
  </si>
  <si>
    <t>Outreach</t>
  </si>
  <si>
    <t>Conferences</t>
  </si>
  <si>
    <t>Staff Expenses</t>
  </si>
  <si>
    <t>Staff_Expenses</t>
  </si>
  <si>
    <t>Supplies</t>
  </si>
  <si>
    <t>Facility-Mtg Space Rental</t>
  </si>
  <si>
    <t>Consultants</t>
  </si>
  <si>
    <t>Staff Salaries</t>
  </si>
  <si>
    <t>Supplies_Materials_Production_Costs</t>
  </si>
  <si>
    <t>Consultant</t>
  </si>
  <si>
    <t>EMPG_Implementation_of_HSEEP</t>
  </si>
  <si>
    <t>SOURCE_SolutionAreaSubCategoryMA</t>
  </si>
  <si>
    <t>Grant Admin</t>
  </si>
  <si>
    <t>Grant_Admin</t>
  </si>
  <si>
    <t>Employee Name</t>
  </si>
  <si>
    <t xml:space="preserve">BZPP   </t>
  </si>
  <si>
    <t xml:space="preserve">EMPG   </t>
  </si>
  <si>
    <t xml:space="preserve">EOC   </t>
  </si>
  <si>
    <t xml:space="preserve">IECGP   </t>
  </si>
  <si>
    <t xml:space="preserve">NSGP   </t>
  </si>
  <si>
    <t xml:space="preserve">OPSG   </t>
  </si>
  <si>
    <t xml:space="preserve">PSIC   </t>
  </si>
  <si>
    <t xml:space="preserve">RCASP </t>
  </si>
  <si>
    <t xml:space="preserve">RCPGP-C   </t>
  </si>
  <si>
    <t xml:space="preserve">RCPGP-NC  </t>
  </si>
  <si>
    <t xml:space="preserve">TSGP   </t>
  </si>
  <si>
    <t xml:space="preserve">TSGPF   </t>
  </si>
  <si>
    <t xml:space="preserve">WCMP   </t>
  </si>
  <si>
    <t>Conference fees</t>
  </si>
  <si>
    <t>Law_Enforcement_Anti_Terrorism_Planning</t>
  </si>
  <si>
    <t>Provide detailed information on M&amp;A activity.</t>
  </si>
  <si>
    <t>Provide detailed information on the project and description of services.</t>
  </si>
  <si>
    <t>Provide the name of the employee.</t>
  </si>
  <si>
    <t>Select a Solution Area from the drop-down list.</t>
  </si>
  <si>
    <t>Enter the total number of trainee(s).</t>
  </si>
  <si>
    <t>2.  Implementing Agency:</t>
  </si>
  <si>
    <t>Meals w/prior approval</t>
  </si>
  <si>
    <t xml:space="preserve">Staff </t>
  </si>
  <si>
    <t>Community Outreach</t>
  </si>
  <si>
    <t>Community_Outreach</t>
  </si>
  <si>
    <t>Staff</t>
  </si>
  <si>
    <t>Materials</t>
  </si>
  <si>
    <t>Equip_Resource_Project_Mgt</t>
  </si>
  <si>
    <t>Project Mgt Staff Costs</t>
  </si>
  <si>
    <t>Increased_Threat_Level</t>
  </si>
  <si>
    <t>Staff Backfill &amp; OT</t>
  </si>
  <si>
    <t>Nat'l Guard OT</t>
  </si>
  <si>
    <t>Public Safety Staff OT</t>
  </si>
  <si>
    <t>Border_Security</t>
  </si>
  <si>
    <t>OT</t>
  </si>
  <si>
    <t>Tuition</t>
  </si>
  <si>
    <t>Course_Delivery_and_Evaluation</t>
  </si>
  <si>
    <t>OT &amp; Backfill</t>
  </si>
  <si>
    <t>Project/Deliverable</t>
  </si>
  <si>
    <t>Deliverable</t>
  </si>
  <si>
    <t>Fee for Deliverable</t>
  </si>
  <si>
    <t>SOURCE_SolutionAreaConsultant</t>
  </si>
  <si>
    <t>SOURCE_SolutionAreaSubCategoryConsultant</t>
  </si>
  <si>
    <t>Conference</t>
  </si>
  <si>
    <t>Increased_Threat_Levels</t>
  </si>
  <si>
    <t>Conduct_Attend_and_Evaluate</t>
  </si>
  <si>
    <t>Supplies_Materials_and_Production_Costs</t>
  </si>
  <si>
    <t>Grant_Administration</t>
  </si>
  <si>
    <t>Public_and_Private_Partnerships</t>
  </si>
  <si>
    <t>(Amount This Request)</t>
  </si>
  <si>
    <t>Cmnty_Outreach</t>
  </si>
  <si>
    <t>***PLANNING***</t>
  </si>
  <si>
    <t>***ORGANIZATION***</t>
  </si>
  <si>
    <t>***TRAINING***</t>
  </si>
  <si>
    <t>***EXERCISE***</t>
  </si>
  <si>
    <t>***M&amp;A***</t>
  </si>
  <si>
    <t>Info_Intel_analysis_sharing_fusion_center_activities</t>
  </si>
  <si>
    <t>Crse_Delivery_and_Evaluation</t>
  </si>
  <si>
    <t>Provide the Total Salary and Benefits Charged for the Reporting Period.</t>
  </si>
  <si>
    <t>Provide the Dates of the Payroll Period.</t>
  </si>
  <si>
    <t>Enter the Period of Expenditure in this column.</t>
  </si>
  <si>
    <t>Enter the Total Cost Charged to the Grant in this column.</t>
  </si>
  <si>
    <t>Enter the Total Project Hours in this column.</t>
  </si>
  <si>
    <t>BIDP</t>
  </si>
  <si>
    <t>SOURCE_SolutionAreaPersonnel</t>
  </si>
  <si>
    <t>M_and_A</t>
  </si>
  <si>
    <t>Construction_and_Renovation</t>
  </si>
  <si>
    <t>Maintenance_and_Sustainment</t>
  </si>
  <si>
    <t>HSGP-SHSP</t>
  </si>
  <si>
    <t>HSGP-UASI</t>
  </si>
  <si>
    <t>13.  Certification Paragraph</t>
  </si>
  <si>
    <t>Provide the name of the Consulting Firm and Consultant Name.</t>
  </si>
  <si>
    <t>Law_Enforcement_and_Anti_Terrorism_Plg</t>
  </si>
  <si>
    <t>Prevention</t>
  </si>
  <si>
    <t>Protection</t>
  </si>
  <si>
    <t>Mitigation</t>
  </si>
  <si>
    <t>Response</t>
  </si>
  <si>
    <t>Recovery</t>
  </si>
  <si>
    <t>Public Information and Warning</t>
  </si>
  <si>
    <t>Operational Coordination</t>
  </si>
  <si>
    <t>Forensics and Attribution</t>
  </si>
  <si>
    <t>Access Control and Identify Verification</t>
  </si>
  <si>
    <t>Community Resilience</t>
  </si>
  <si>
    <t>Critical Transportation</t>
  </si>
  <si>
    <t>Economic Recovery</t>
  </si>
  <si>
    <t>Intelligence and Information Sharing</t>
  </si>
  <si>
    <t>Cybersecurity</t>
  </si>
  <si>
    <t>Long-term Vulnerability Reduction</t>
  </si>
  <si>
    <t>Health and Social Services</t>
  </si>
  <si>
    <t>Interdiction and Disruption</t>
  </si>
  <si>
    <t>Risk and Disaster Resilience Assessment</t>
  </si>
  <si>
    <t>Fatality Management Services</t>
  </si>
  <si>
    <t>Housing</t>
  </si>
  <si>
    <t>Screening, Search, and Detection</t>
  </si>
  <si>
    <t>Infrastructure Systems</t>
  </si>
  <si>
    <t>Physical Protective Measures</t>
  </si>
  <si>
    <t>Mass Care Services</t>
  </si>
  <si>
    <t>Natural and Cultural Resources</t>
  </si>
  <si>
    <t>Risk Management for Protection Programs and Activities</t>
  </si>
  <si>
    <t>Supply Chain Integrity and Security</t>
  </si>
  <si>
    <t>Operational Communications</t>
  </si>
  <si>
    <t>Situational Assessment</t>
  </si>
  <si>
    <t>SOURCE_StrategicGoalsandObjectives</t>
  </si>
  <si>
    <t>Goal_1_Enhance_prevention_and_detection_capabilities_to_protect_our_State_and_critical_infrastructure_from_all_hazards</t>
  </si>
  <si>
    <t>Goal_3_Effectively_respond_to_and_quickly_recover_from_both_intentional_and_natural_disasters</t>
  </si>
  <si>
    <t>Goal_4_Responsible_and_accountable_investments_of_homeland_security_and_emergency_management_funding</t>
  </si>
  <si>
    <t>Goal_5_Strengthen_and_unify_operations_and_management_to_increase_operational_efficiency_and_effectiveness</t>
  </si>
  <si>
    <t>Objective 1.1: Strengthen information sharing and collaboration among all levels of government, private industry, non-governmental, and community-based organizations</t>
  </si>
  <si>
    <t>Objective 2.1: Enhance state and regional operational capabilities and readiness</t>
  </si>
  <si>
    <t>Objective 3.1: Institutionalize Recovery Planning</t>
  </si>
  <si>
    <t>Objective 4.1: Streamline grant applications and approve processes</t>
  </si>
  <si>
    <t>Objectife 5.1: Develop and implement Agency retention plans</t>
  </si>
  <si>
    <t>Objective 1.2: Implement the California Critical Infrastructure Protection Program</t>
  </si>
  <si>
    <t>Objective 2.2: Stregthen planning for both intentional and natural disasters</t>
  </si>
  <si>
    <t>Objective 3.2: Strengthen statewide, national, and international mutual-assistance compacts</t>
  </si>
  <si>
    <t>Objective 4.2: Provide technical assistance and resources to customers</t>
  </si>
  <si>
    <t>Objective 5.2: Increase organizational opportunities for learning and professional growth</t>
  </si>
  <si>
    <t>Objective 1.3: Strengthen our ability to identify and counter emerging threats</t>
  </si>
  <si>
    <t>Objective 2.3: Encourage citizen preparedness while integrating the needs of vulnerable populations</t>
  </si>
  <si>
    <t>Ojbective 3.3: Provide guidance and support for enhancing primary and alternate Emergency Operations Center (EOCs) to increase regional readiness</t>
  </si>
  <si>
    <t xml:space="preserve">Objective 4.3: Ensure transparency and accountability </t>
  </si>
  <si>
    <t>Objective 5.3: Coordinate and align California's emergency management planning efforts to achieve overall consistency</t>
  </si>
  <si>
    <t>Objective 1.4: Strengthen the capacity of Cal EMA's public safety and criminal justice programs to serve customers statewide.  Enhance law enforcement and victum services programs</t>
  </si>
  <si>
    <t>Objective 2.4: Provide tools to develop and maintain continuity plans fo both private and public sector</t>
  </si>
  <si>
    <t>Objective 3.4: Expand the Standardized Emergency Management System (SEMS) to ensure inclusion of all customer groups</t>
  </si>
  <si>
    <t>Ojebctive 5.4: Develop networks for identifying and sharing lessons learned and best practices</t>
  </si>
  <si>
    <t>Objective 1.5: Institutionalize hazard identification, risk assessment, and hazard mitigation planning to reduce vulnerability and provide effective tools for planning, preparedness, and recovery</t>
  </si>
  <si>
    <t>Objective 2.5: Enhance agriculture food systems and animal health preparedness</t>
  </si>
  <si>
    <t>Objective 3.5: Strengthen alert and warning systems to ensure the delivery of clear and consistent public information</t>
  </si>
  <si>
    <t>Objective 2.6: Expand statewide training and exercises across all mission areas, while enhancing professional training for emergency management and homeland security disciplines</t>
  </si>
  <si>
    <t>Objecitve 3.6: Enhance Geographic Information System (GIS) and Information-mapping capabilities</t>
  </si>
  <si>
    <t>Objective 2.7: Enhance resource management through implementation of the California Metrics proejct</t>
  </si>
  <si>
    <t>Objective 3.7: Strenghten operable and interoperable communications</t>
  </si>
  <si>
    <t>Goal 1: Enhance prevention and detection capabilities to protect our State and critical infrastructure from all hazards</t>
  </si>
  <si>
    <t>Goal 3: Effectively respond to and quickly recover from both intentional and natural disasters</t>
  </si>
  <si>
    <t>Goal 4: Responsible and accountable investments of homeland security and emergency management funding</t>
  </si>
  <si>
    <t>Goal 5: Strengthen and unify operations and management to increase operational efficiency and effectiveness</t>
  </si>
  <si>
    <t>EOC_Ensuring_EOC_continuity_of_operations</t>
  </si>
  <si>
    <t>EMPG_Other_emergency_management_related_planning_activities</t>
  </si>
  <si>
    <t>EOC_Analyzing_constructed_renovated_space_to_support_design_implementation_of_protection_systems</t>
  </si>
  <si>
    <t>STRATEGIC GOALS AND OBJECTIVES</t>
  </si>
  <si>
    <t>EOC_Ensuring_continuity_of_operation</t>
  </si>
  <si>
    <t>Goal 2: Strengthen California's ability to plan, prepare for, and mitigate disasters, emergencies, and terrorist events</t>
  </si>
  <si>
    <t>Goal_2_Strengthen_California_ability_to_plan_prepare_for_and_mitigate_disasters_emergencies_and_terrorist_events</t>
  </si>
  <si>
    <t>FIPS #</t>
  </si>
  <si>
    <t>4.  Location of Project:</t>
  </si>
  <si>
    <t>Select</t>
  </si>
  <si>
    <t>source_GrantYearGAFS</t>
  </si>
  <si>
    <t>AUTHORIZED AGENT AND CONTACT INFORMATION</t>
  </si>
  <si>
    <t>Materials &amp; Supplies</t>
  </si>
  <si>
    <t>BVPP</t>
  </si>
  <si>
    <t>CJA0</t>
  </si>
  <si>
    <t>CSAP</t>
  </si>
  <si>
    <t>CSP1</t>
  </si>
  <si>
    <t>DVP0</t>
  </si>
  <si>
    <t>EHRSA</t>
  </si>
  <si>
    <t>EMT1</t>
  </si>
  <si>
    <t>EPSD</t>
  </si>
  <si>
    <t>FMA</t>
  </si>
  <si>
    <t>FSIA</t>
  </si>
  <si>
    <t>FV00</t>
  </si>
  <si>
    <t>FVPS</t>
  </si>
  <si>
    <t>HMEP</t>
  </si>
  <si>
    <t>HMGP</t>
  </si>
  <si>
    <t>HY00</t>
  </si>
  <si>
    <t>LPDM</t>
  </si>
  <si>
    <t>NEHRP</t>
  </si>
  <si>
    <t>NOAA</t>
  </si>
  <si>
    <t>PDM</t>
  </si>
  <si>
    <t>PPPD</t>
  </si>
  <si>
    <t>PREA</t>
  </si>
  <si>
    <t>PSNC</t>
  </si>
  <si>
    <t>PSNE</t>
  </si>
  <si>
    <t>PSNN</t>
  </si>
  <si>
    <t>RCP0</t>
  </si>
  <si>
    <t>RILP</t>
  </si>
  <si>
    <t>RSAT</t>
  </si>
  <si>
    <t>RTAC</t>
  </si>
  <si>
    <t>SASP</t>
  </si>
  <si>
    <t>SRL</t>
  </si>
  <si>
    <t>VAWA</t>
  </si>
  <si>
    <t>VAWR</t>
  </si>
  <si>
    <t>VLCR</t>
  </si>
  <si>
    <t>VOCA</t>
  </si>
  <si>
    <t>VOCR</t>
  </si>
  <si>
    <t>VWA0</t>
  </si>
  <si>
    <t>YET0</t>
  </si>
  <si>
    <t>EMPG_Day_to_day_ activities_that_support_emergency_management</t>
  </si>
  <si>
    <t>97.078 BZPP</t>
  </si>
  <si>
    <t>97.056 CPMSGP</t>
  </si>
  <si>
    <t>97.067 HSGP</t>
  </si>
  <si>
    <t>97.055 IECGP</t>
  </si>
  <si>
    <t>97.008 NSGP</t>
  </si>
  <si>
    <t>11.555 PSIC</t>
  </si>
  <si>
    <t>11.468 RCASP</t>
  </si>
  <si>
    <t>97.111 RCPGP</t>
  </si>
  <si>
    <t>97.075 TSGP</t>
  </si>
  <si>
    <t>Additional Authorized Agent Contact Information</t>
  </si>
  <si>
    <t>Reimbursement Request</t>
  </si>
  <si>
    <t>Staffing</t>
  </si>
  <si>
    <t>EOC Construction &amp; Renovation</t>
  </si>
  <si>
    <t>EOC Construction</t>
  </si>
  <si>
    <t>EOC Renovation</t>
  </si>
  <si>
    <t>Maintenance &amp; Sustainment</t>
  </si>
  <si>
    <t>Maintenance Contracts &amp; Warranties</t>
  </si>
  <si>
    <t>Repair &amp; Replacement Costs</t>
  </si>
  <si>
    <t>Upgrades</t>
  </si>
  <si>
    <t>User fees</t>
  </si>
  <si>
    <t>Day_to_day_activities_operations_that_support_emergency_management</t>
  </si>
  <si>
    <t>Certification_Recertification_of_instr</t>
  </si>
  <si>
    <t>***EOC CONSTRUCTION &amp; RENOVATION***</t>
  </si>
  <si>
    <t>***EOC_CONSTRUCTION_RENOVATION***</t>
  </si>
  <si>
    <t>EOC_Construction</t>
  </si>
  <si>
    <t>EOC_Renovation</t>
  </si>
  <si>
    <t>***MAINTENANCE_SUSTAINMENT***</t>
  </si>
  <si>
    <t>Maintenance_Contracts_Warranties</t>
  </si>
  <si>
    <t>Repair_Replacement_Costs</t>
  </si>
  <si>
    <t>User_fees</t>
  </si>
  <si>
    <t>Request #</t>
  </si>
  <si>
    <t>CALIFORNIA GOVERNOR'S OFFICE OF EMERGENCY SERVICES</t>
  </si>
  <si>
    <t>(Cal OES Use Only)</t>
  </si>
  <si>
    <t xml:space="preserve">Cal OES # </t>
  </si>
  <si>
    <t>(FOR Cal OES USE ONLY)</t>
  </si>
  <si>
    <t>Approval: Cal OES ONLY</t>
  </si>
  <si>
    <t>CORE CAPABILITIES BY MISSION AREA</t>
  </si>
  <si>
    <t>CAL OES GOALS</t>
  </si>
  <si>
    <t>Goal 1: Anticipate and enhance prevention and detection capabilities to protect our state from all hazards and threats</t>
  </si>
  <si>
    <t>Goal 2: Strengthen California's ability to plan, prepare for, and provide resources to mitigate the impacts of disasters, emergencies, crimes, and terrorist events</t>
  </si>
  <si>
    <t>Goal 4: Enhance the administration and delivery of all state and federal funding, and maintain fiscal and program integrity</t>
  </si>
  <si>
    <t>Goal 5: Develop a united and innovative workforce that is trained, experienced, knowledgeable, and ready to adapt and respond</t>
  </si>
  <si>
    <t>Goal 6: Strengthen capabilities in public safety communication services and technology enhancements</t>
  </si>
  <si>
    <t>Yes</t>
  </si>
  <si>
    <t>No</t>
  </si>
  <si>
    <t>N/A</t>
  </si>
  <si>
    <t>Source_EquipmentSAFECOMCompliance</t>
  </si>
  <si>
    <t>Goal 3: Effectively respond to and recover from both human-caused and natural disasters</t>
  </si>
  <si>
    <t>19FD-01 Food &amp; Water Hold</t>
  </si>
  <si>
    <t>Subaward #</t>
  </si>
  <si>
    <t>GRANT SUBAWARD FACE SHEET</t>
  </si>
  <si>
    <t>The California Governor's Office of Emergency Services (Cal OES) hereby makes a Grant Subaward of funds to the following:</t>
  </si>
  <si>
    <t>1.  Subrecipient:</t>
  </si>
  <si>
    <t>Direct/Subaward</t>
  </si>
  <si>
    <t>CFDA</t>
  </si>
  <si>
    <t>1.  Subrecipient</t>
  </si>
  <si>
    <t>ICR Base</t>
  </si>
  <si>
    <t>Rate</t>
  </si>
  <si>
    <t>7.  Indirect Cost Rate:</t>
  </si>
  <si>
    <t>Provide detailed information on Indirect Cost activity.</t>
  </si>
  <si>
    <t>Select an ICR Base from the drop-down list.</t>
  </si>
  <si>
    <t>Match Description</t>
  </si>
  <si>
    <t>Indirect Cost</t>
  </si>
  <si>
    <t>Indirect_Cost</t>
  </si>
  <si>
    <t>Facilities &amp; Administration</t>
  </si>
  <si>
    <t>Ind_Cost</t>
  </si>
  <si>
    <t>Rental Cost</t>
  </si>
  <si>
    <t>Critical Emergency Supplies</t>
  </si>
  <si>
    <t>Critical_Emergency_Supplies</t>
  </si>
  <si>
    <t>Source_PlanningHoldTrigger</t>
  </si>
  <si>
    <t>Source_OrganizationHoldTrigger</t>
  </si>
  <si>
    <t>No Hold indicated</t>
  </si>
  <si>
    <t>Source_TrainingHoldTrigger</t>
  </si>
  <si>
    <t>Source_ExerciseHoldTrigger</t>
  </si>
  <si>
    <t>Budgeted Cost</t>
  </si>
  <si>
    <t>DIRECT COSTS</t>
  </si>
  <si>
    <t>Total Costs</t>
  </si>
  <si>
    <t>Costs Applicable to ICR</t>
  </si>
  <si>
    <t>SUBAWARDS</t>
  </si>
  <si>
    <t>TOTAL DIRECT COSTS</t>
  </si>
  <si>
    <t>Indirect Cost Rate</t>
  </si>
  <si>
    <t>S/W</t>
  </si>
  <si>
    <t>SW&amp;B</t>
  </si>
  <si>
    <t>TDC</t>
  </si>
  <si>
    <t>MTDC</t>
  </si>
  <si>
    <t>Other</t>
  </si>
  <si>
    <t>Enter the Invoice Number for the equipment.</t>
  </si>
  <si>
    <t>Critical Emergency Supplies Hold</t>
  </si>
  <si>
    <t>Percentage Expended</t>
  </si>
  <si>
    <t>INDIRECT COSTS</t>
  </si>
  <si>
    <t>EMPG  97.042</t>
  </si>
  <si>
    <t>Utilities</t>
  </si>
  <si>
    <t>Day_to_day_activities_operations_that_support_emergency_mgnt</t>
  </si>
  <si>
    <t>Use the drop-down list to identify if the Project is Direct or Subaward</t>
  </si>
  <si>
    <t>Drill Host</t>
  </si>
  <si>
    <t>Drill Attendee</t>
  </si>
  <si>
    <t>Threats and Hazards Identification</t>
  </si>
  <si>
    <t>On-scene Security, Protection, and Law Enforcement</t>
  </si>
  <si>
    <t>Logistics and Supply Chain Management</t>
  </si>
  <si>
    <t>Fire Management and Suppression</t>
  </si>
  <si>
    <t>Develop and Enhance Plans, Protocols, Programs, and Systems</t>
  </si>
  <si>
    <t>Develop_and_Enhance_Plans_Protocols_Programs_and_Systems</t>
  </si>
  <si>
    <t>Shelf Stable Food Products</t>
  </si>
  <si>
    <t>Basic Medical Supplies</t>
  </si>
  <si>
    <t>No Hold Indicated</t>
  </si>
  <si>
    <t>Conduct_Evaluate</t>
  </si>
  <si>
    <t>Game</t>
  </si>
  <si>
    <t>Develop_Enhance_Plans_Protocols_Programs_and_Systems</t>
  </si>
  <si>
    <t>2013-0048</t>
  </si>
  <si>
    <t>2012-0028</t>
  </si>
  <si>
    <t>2011-0049</t>
  </si>
  <si>
    <t>2010-0045</t>
  </si>
  <si>
    <t>2009-0016</t>
  </si>
  <si>
    <t>2008-0010</t>
  </si>
  <si>
    <t>2007-0007</t>
  </si>
  <si>
    <t>2006-0009</t>
  </si>
  <si>
    <t>Consultant / Contractor Fee</t>
  </si>
  <si>
    <t>Day to day activities / operations that support emergency management</t>
  </si>
  <si>
    <t>Supplies / Materials / Production Costs</t>
  </si>
  <si>
    <t>Materials / Supply</t>
  </si>
  <si>
    <t>Communications Services</t>
  </si>
  <si>
    <t>Rental / lease space costs</t>
  </si>
  <si>
    <t>EMPG / EOC-Construction</t>
  </si>
  <si>
    <t>EMPG / EOC-Renovation</t>
  </si>
  <si>
    <t>Functional Host</t>
  </si>
  <si>
    <t>Functional Attendee</t>
  </si>
  <si>
    <t>Full Scale Attendee</t>
  </si>
  <si>
    <t>***MAINTENANCE &amp; SUSTAINMENT***</t>
  </si>
  <si>
    <t>Develop and Enhance Plans, Protocols, Programs, &amp; Systems</t>
  </si>
  <si>
    <t>Certification / Recertification of Instructors</t>
  </si>
  <si>
    <t>Public Health, Healthcare, and Emergency Medical Services</t>
  </si>
  <si>
    <t>Conduct_and_Evaluate2</t>
  </si>
  <si>
    <t>Enter the address of the Implementing Agency. Provide the complete nine digit zip code (Zip+4).</t>
  </si>
  <si>
    <t>Enter the City and County/Operational Area where the project is located. Provide the complete nine digit zip code (Zip+4).</t>
  </si>
  <si>
    <t xml:space="preserve">Select a Solution Area Sub-Category from the drop-down list. This list is dependent on a selection from the Solution Area Category drop-down list. The Solution Area Sub-Category will not display the drop-down list unless a Solution Area Category is selected.  </t>
  </si>
  <si>
    <t>Select an Expenditure Category from the drop-down list. This list is dependent on a selection from the Solution Area Sub-Category drop-down list. The Expenditure Category will not display the drop-down list unless a Solution Area Sub-Category is selected.</t>
  </si>
  <si>
    <t>1a. DUNS#:</t>
  </si>
  <si>
    <t>2a. DUNS#:</t>
  </si>
  <si>
    <t>Certification_Recertification_of_Instructors</t>
  </si>
  <si>
    <t>Select a Solution Area from the drop-down list that aligns to the activities/costs used to meet the EMPG Match Requirement.</t>
  </si>
  <si>
    <t xml:space="preserve">Select a Solution Area Sub-Category from the drop-down list that aligns to the activities/costs used to meet the EMPG Match Requirement. This list is dependent on a selection from the Solution Area Category drop-down list. The Solution Area Sub-Category will not display the drop-down list unless a Solution Area Category is selected.  </t>
  </si>
  <si>
    <t>Course Development, Delivery, and Evaluation</t>
  </si>
  <si>
    <t>Design, Develop, Conduct and Evaluate</t>
  </si>
  <si>
    <t>CBRNE Incident Response Vehicles</t>
  </si>
  <si>
    <t>Percentage of Fed Fund</t>
  </si>
  <si>
    <t>Course_Development_Delivery_and_Evaluation</t>
  </si>
  <si>
    <t>Design_Develop_Conduct_and_Evaluate</t>
  </si>
  <si>
    <t>Procurement_Over_150k</t>
  </si>
  <si>
    <t>Sole_Source_Involved</t>
  </si>
  <si>
    <t>Consultant_Hold_Trigger</t>
  </si>
  <si>
    <t>Crse_Development_Delivery_and_Evaluation</t>
  </si>
  <si>
    <t>Design_Develop_Conduct_and_Eval</t>
  </si>
  <si>
    <t>15. Official Authorized to Sign for Subrecipient:</t>
  </si>
  <si>
    <t>16.  Federal Employer ID Number</t>
  </si>
  <si>
    <t>%</t>
  </si>
  <si>
    <t>Please review, and if applicable, provide the necessary documentation.</t>
  </si>
  <si>
    <t>Subgrant Performance Period</t>
  </si>
  <si>
    <t>Start Date:</t>
  </si>
  <si>
    <t>End Date:</t>
  </si>
  <si>
    <t>Enter the complete name of the agency responsible for the day-to-day operation of the grant (e.g. Sheriff, Police Department, or Department of Public Works). If the Implementing Agency is the same as the Subrecipient, enter the same title again.</t>
  </si>
  <si>
    <t>14.  CA Public Records Act</t>
  </si>
  <si>
    <t>Provide the contact information of any additional Authorized Agents (AA) or staff related to grant activities. It is recommended that more than one person be designated as an AA, so that if one AA is not available, a second AA can sign the requests for reimbursements and modifications.</t>
  </si>
  <si>
    <t>Use the drop down list to identify if the project is Direct or Subaward.</t>
  </si>
  <si>
    <t>Project Number</t>
  </si>
  <si>
    <t>Select YES, NO, or N/A from the drop-down list.</t>
  </si>
  <si>
    <t>Percent Expended</t>
  </si>
  <si>
    <t xml:space="preserve">Select a Solution Area from the drop-down list.  </t>
  </si>
  <si>
    <t>Provide a description of equipment and quantity. If Item is Mobile or Portable identify as such.</t>
  </si>
  <si>
    <t xml:space="preserve">Enter the Percentage Rate.  </t>
  </si>
  <si>
    <t>Total Cost Charged to this Grant</t>
  </si>
  <si>
    <t>Current Match</t>
  </si>
  <si>
    <t>Authorized Agent</t>
  </si>
  <si>
    <t>Direct /
Subaward</t>
  </si>
  <si>
    <t>Funding
Source</t>
  </si>
  <si>
    <t>Solution Area
Sub-Category</t>
  </si>
  <si>
    <t>Approval
(Cal OES ONLY)</t>
  </si>
  <si>
    <t>Project Title</t>
  </si>
  <si>
    <t>Initials / Date:
(Program Rep)</t>
  </si>
  <si>
    <t>State
Goals</t>
  </si>
  <si>
    <t>Core
Capabilities</t>
  </si>
  <si>
    <t>Capability
Building</t>
  </si>
  <si>
    <t>(Beginning Performance Period Date)</t>
  </si>
  <si>
    <t>(Ending Performance Period Date)</t>
  </si>
  <si>
    <t>SOURCE_StateGoals</t>
  </si>
  <si>
    <t>Goal #1</t>
  </si>
  <si>
    <t>Goal #2</t>
  </si>
  <si>
    <t>Goal #3</t>
  </si>
  <si>
    <t>Goal #4</t>
  </si>
  <si>
    <t>Goal #5</t>
  </si>
  <si>
    <t>Goal #6</t>
  </si>
  <si>
    <t>Goal #7</t>
  </si>
  <si>
    <t>Goal #8</t>
  </si>
  <si>
    <t>Goal #9</t>
  </si>
  <si>
    <t>Goal #10</t>
  </si>
  <si>
    <t>Goal #11</t>
  </si>
  <si>
    <t>This request is for a/an:</t>
  </si>
  <si>
    <t>Access Control and Identity Verification</t>
  </si>
  <si>
    <t>Mass Search and Rescue Operations</t>
  </si>
  <si>
    <t>SOURCE_CoreCapabilities</t>
  </si>
  <si>
    <t>SAFECOM
Compliance</t>
  </si>
  <si>
    <t>Less Distorting Costs</t>
  </si>
  <si>
    <t>X</t>
  </si>
  <si>
    <t>Face Sheet ICR</t>
  </si>
  <si>
    <t>POP Start Date</t>
  </si>
  <si>
    <t>POP End Date</t>
  </si>
  <si>
    <t>Total 
Approved</t>
  </si>
  <si>
    <t>Remaining
Balance</t>
  </si>
  <si>
    <t>Approval
Cal OES ONLY</t>
  </si>
  <si>
    <t>TOTAL ALLOWABLE INDIRECT COSTS</t>
  </si>
  <si>
    <t>TOTAL BUDGETED INDIRECT COSTS</t>
  </si>
  <si>
    <t>Total Salary &amp; Benefits Charged for this Reporting Period</t>
  </si>
  <si>
    <t>Source_SolutionAreaConsultantLookup</t>
  </si>
  <si>
    <t>Planning_Consulting</t>
  </si>
  <si>
    <t>Organization_Consulting</t>
  </si>
  <si>
    <t>Training_Consulting</t>
  </si>
  <si>
    <t>Exercise_Consulting</t>
  </si>
  <si>
    <t>MA_Consulting</t>
  </si>
  <si>
    <t>EOC_Consulting</t>
  </si>
  <si>
    <t>MS_Consulting</t>
  </si>
  <si>
    <t>Day-to-Day Activities / Emergency Mgmt Support Operations</t>
  </si>
  <si>
    <t>ALN:</t>
  </si>
  <si>
    <t>Performance Period</t>
  </si>
  <si>
    <t>State Goals</t>
  </si>
  <si>
    <t>Core Capabilities</t>
  </si>
  <si>
    <t>Select a Core Capabilities from the drop-down list.</t>
  </si>
  <si>
    <t>Capability Building</t>
  </si>
  <si>
    <t>Select Capability Building from the drop-down list.</t>
  </si>
  <si>
    <t>Enter the name of the Disaster or Program providing the funds for this Grant Subaward. A disaster may be referred by the federal declaration number. Program titles should be complete without the use of acronyms.</t>
  </si>
  <si>
    <t>Enter beginning and ending dates of the performance period for the Grant Subaward. (mm/dd/yyyy)</t>
  </si>
  <si>
    <t>Enter the name and title of the official authorized to enter into the Grant Subaward for the Subrecipient as stated in Block 1 of the Grant Subaward Face Sheet (Cal OES 2-101). Enter the Payment Mailing Address where grant funds should be sent. Provide the complete nine digit zip code (Zip+4).</t>
  </si>
  <si>
    <t>Period</t>
  </si>
  <si>
    <t>Indirect Cost Rate for Period</t>
  </si>
  <si>
    <t>Enter the indirect cost rate for period</t>
  </si>
  <si>
    <t>Select ICR Base from the drop-down</t>
  </si>
  <si>
    <t>Deployable /
Shareable</t>
  </si>
  <si>
    <t>Amount
This Request</t>
  </si>
  <si>
    <t>Total
Approved</t>
  </si>
  <si>
    <t>Expenditure
Category</t>
  </si>
  <si>
    <t>Budgeted
Cost</t>
  </si>
  <si>
    <t>Project
Description</t>
  </si>
  <si>
    <t>Solution
Area</t>
  </si>
  <si>
    <t>Amount 
This Request</t>
  </si>
  <si>
    <t>Planning
Activity</t>
  </si>
  <si>
    <t>Approval
Date</t>
  </si>
  <si>
    <t>Hold
Trigger</t>
  </si>
  <si>
    <t>Final
Product</t>
  </si>
  <si>
    <t>AEL
Title</t>
  </si>
  <si>
    <t>Invoice
Number</t>
  </si>
  <si>
    <t>Condition &amp;
Disposition</t>
  </si>
  <si>
    <t>Deployed
Location</t>
  </si>
  <si>
    <t>Course
Name</t>
  </si>
  <si>
    <t xml:space="preserve">Training
Activity </t>
  </si>
  <si>
    <t xml:space="preserve">Identified
Host </t>
  </si>
  <si>
    <t>Exercise
Title</t>
  </si>
  <si>
    <t>Date of
Exercise</t>
  </si>
  <si>
    <t>Previously
Approved
Amount</t>
  </si>
  <si>
    <t>Project
Title</t>
  </si>
  <si>
    <t>Total
Budgeted
Cost</t>
  </si>
  <si>
    <t>Total Match
Expended</t>
  </si>
  <si>
    <t>Percentage
Expended</t>
  </si>
  <si>
    <t>ID Tag
Number</t>
  </si>
  <si>
    <t>% of Federal
Funds Used in the Purchase</t>
  </si>
  <si>
    <t>Feedback
Number</t>
  </si>
  <si>
    <t>Total # of
Trainee(s)</t>
  </si>
  <si>
    <t>Identified
Host</t>
  </si>
  <si>
    <t>Consulting Firm /
Consultant Name</t>
  </si>
  <si>
    <t>Project /
Description of Services</t>
  </si>
  <si>
    <t>Period of
Expenditure</t>
  </si>
  <si>
    <t>Fee for
Deliverable</t>
  </si>
  <si>
    <t>Total Project
Hours</t>
  </si>
  <si>
    <t>Initials / Date
(Program Rep)</t>
  </si>
  <si>
    <t>Project /
Deliverable</t>
  </si>
  <si>
    <t>Total Cost
Charged to Grant</t>
  </si>
  <si>
    <t xml:space="preserve">Total Salary &amp; Benefits
Charged for this Reporting Period </t>
  </si>
  <si>
    <t>Type of
Match</t>
  </si>
  <si>
    <t>Current
Match</t>
  </si>
  <si>
    <t>Previously Approved
Amount</t>
  </si>
  <si>
    <t>Excel 2003</t>
  </si>
  <si>
    <t>Excel 2007</t>
  </si>
  <si>
    <t>Version</t>
  </si>
  <si>
    <t>Instructions</t>
  </si>
  <si>
    <r>
      <t xml:space="preserve">1) Click the round "Office" button in upper left corner of the window.
2) Click "Excel Options"  button near lower-right corner.
3) From "Excel Options" window, select "Trust Center" on left pane.
4) Click on the "Trust Center Settings" button on the right pane, which will open a new "Trust Center" window.
5) From the new "Trust Center" window, pick "Macro Settings" on left pane.
6) Choose "Disable all macros with notification" radio button on the right pane, then click OK.
</t>
    </r>
    <r>
      <rPr>
        <b/>
        <u/>
        <sz val="12"/>
        <rFont val="Century Gothic"/>
        <family val="2"/>
      </rPr>
      <t>NOTE</t>
    </r>
    <r>
      <rPr>
        <b/>
        <sz val="12"/>
        <rFont val="Century Gothic"/>
        <family val="2"/>
      </rPr>
      <t>:</t>
    </r>
    <r>
      <rPr>
        <sz val="12"/>
        <rFont val="Century Gothic"/>
        <family val="2"/>
      </rPr>
      <t xml:space="preserve"> Each time a workbook with macros is opened, a security alert will appear.  This alert may be a pop-up window or a banner across the top of the window.  You must  choose to enable for macros to function.</t>
    </r>
  </si>
  <si>
    <r>
      <t xml:space="preserve">1) From the menu bar, click on TOOLS &gt; MACRO &gt; SECURITY.
2) From SECURITY LEVEL tab, select the MEDIUM or LOW. 
3) Save, Close, and Re-open the workbook. 
</t>
    </r>
    <r>
      <rPr>
        <b/>
        <u/>
        <sz val="12"/>
        <rFont val="Century Gothic"/>
        <family val="2"/>
      </rPr>
      <t>NOTE</t>
    </r>
    <r>
      <rPr>
        <b/>
        <sz val="12"/>
        <rFont val="Century Gothic"/>
        <family val="2"/>
      </rPr>
      <t>:</t>
    </r>
    <r>
      <rPr>
        <sz val="12"/>
        <rFont val="Century Gothic"/>
        <family val="2"/>
      </rPr>
      <t xml:space="preserve"> The MEDIUM setting will prompt you to enable or disable macros each time the file is opened. This will prevent potentially unsafe macros from running. The LOW setting will enable macros without prompt. It is recommended that you have virus software installed and updated if other files.</t>
    </r>
  </si>
  <si>
    <t xml:space="preserve">Below is a table of the macro buttons available on many of the worksheets in this workbook.  </t>
  </si>
  <si>
    <t>Button</t>
  </si>
  <si>
    <t>Function</t>
  </si>
  <si>
    <t>Red Strikethru (Selection)</t>
  </si>
  <si>
    <t>Red Strikethru (Row)</t>
  </si>
  <si>
    <t>Blue Font (Row)</t>
  </si>
  <si>
    <t>Blue Font (Selection)</t>
  </si>
  <si>
    <t>New Mod Item</t>
  </si>
  <si>
    <t>Black Font (Selection)</t>
  </si>
  <si>
    <t>Black Font (Row)</t>
  </si>
  <si>
    <t>Changes the font color of all selected cells to black.  Any strikethroughs will be removed.</t>
  </si>
  <si>
    <t>Changes the font color of all selected cells to blue.  Any strikethroughs will be removed.</t>
  </si>
  <si>
    <t>Selects the entire row(s) of the selected cell(s) and changes the font color to black.  Any strikethroughs will be removed.</t>
  </si>
  <si>
    <t>Selects the entire row(s) of the selected cell(s) and changes the font color to red.  A red strikethrough will be added.</t>
  </si>
  <si>
    <t xml:space="preserve">Changes the font color of all selected cells to red.  A red strikethrough will be added. </t>
  </si>
  <si>
    <t>Selects the entire row(s) of the selected cell(s) and changes the font color to blue.  Any strikethroughs will be removed.</t>
  </si>
  <si>
    <t>Copies the selected line and inserts it immediately below.  The font color of the selected row will change to red with a red strikethrough indicating that the line item has been changed.  The duplicated line will have blue font color, without a strikethrough, indicating the modified line item.</t>
  </si>
  <si>
    <t xml:space="preserve">Populates the Ledger Type field with "Initial Application" and the Date field with today's date. </t>
  </si>
  <si>
    <t>Form Field</t>
  </si>
  <si>
    <t>1a.  Federal DUNS Number (Subrecipient)</t>
  </si>
  <si>
    <t>2a.  Federal DUNS Number (Implementing Agency)</t>
  </si>
  <si>
    <t>15.  Official Authorized to sign for the Subrecipient</t>
  </si>
  <si>
    <t>3.    Implementing Agency Address</t>
  </si>
  <si>
    <t>2.    Implementing Agency</t>
  </si>
  <si>
    <t>4.    Location of Project</t>
  </si>
  <si>
    <t>5.    Disaster/Program Title</t>
  </si>
  <si>
    <t>6.    Performance Period</t>
  </si>
  <si>
    <t>7.    Indirect Cost Rate</t>
  </si>
  <si>
    <t>Select the State Goals from the drop-down list.</t>
  </si>
  <si>
    <t>This field will auto-populate.</t>
  </si>
  <si>
    <t>Deployable/Shareable</t>
  </si>
  <si>
    <t>Select from the drop down list.</t>
  </si>
  <si>
    <t>Total Budgeted Cost</t>
  </si>
  <si>
    <t xml:space="preserve">Enter a short, but descriptive name for the project. </t>
  </si>
  <si>
    <t>Enter the project description, citing specific and measurable objectives.</t>
  </si>
  <si>
    <t>Enter the total amount obligated for the project.</t>
  </si>
  <si>
    <t>Previously Approved Amount</t>
  </si>
  <si>
    <t>This field auto-populates with the total expenditures to-date for the line item.  This value does not include any match amounts.</t>
  </si>
  <si>
    <t>This field auto-populates with the remaining balance allowed for the line item.  This value does not include any match amounts.</t>
  </si>
  <si>
    <t>This field auto-populates with the amount expended, to-date, as a percentage of the budgeted amount.  This value does not include any match amounts.</t>
  </si>
  <si>
    <t>This field auto-populates.</t>
  </si>
  <si>
    <t>Enter the total amount of grant funding budgeted for the line item.</t>
  </si>
  <si>
    <t>Enter the condition of equipment by selecting the appropriate drop-down item. If the equipment is not in use, please use the "Deployed Location" column to explain current status.</t>
  </si>
  <si>
    <t>Excel 2010/2013/2016</t>
  </si>
  <si>
    <r>
      <t xml:space="preserve">1) Click on the File tab, then choose Options, which will then open a new "Excel Options" window.
2) From the new window, click "Trust Center" on the left pane.
3) Click "Trust Center Settings..." button on the right pane, which will then open a new "Trust Center" window.
4) From the "Trust Center" window, pick "Macro Settings" on left pane.
5) Choose "Disable all macros with notification" radio button on the right pane, then click OK.
6) Save, Close, and Re-open the workbook.  
</t>
    </r>
    <r>
      <rPr>
        <b/>
        <u/>
        <sz val="12"/>
        <rFont val="Century Gothic"/>
        <family val="2"/>
      </rPr>
      <t>NOTE</t>
    </r>
    <r>
      <rPr>
        <sz val="12"/>
        <rFont val="Century Gothic"/>
        <family val="2"/>
      </rPr>
      <t>: Each time a workbook with macros is opened, a security alert will appear.  This alert may be a pop-up window or a banner across the top of the window.  You must choose to enable for macros to function.</t>
    </r>
  </si>
  <si>
    <t>Previously Approrved Amount</t>
  </si>
  <si>
    <t>Consulting Firm / Consultant Name</t>
  </si>
  <si>
    <r>
      <t xml:space="preserve">If your consultant/contractor invoiced you for their services using a fee for each deliverable, then describe the product in the Deliverable column.
</t>
    </r>
    <r>
      <rPr>
        <i/>
        <sz val="12"/>
        <rFont val="Century Gothic"/>
        <family val="2"/>
      </rPr>
      <t>(e.g.: $10,000 for a reverse 911/telephone emergency notification system)</t>
    </r>
  </si>
  <si>
    <t>Total Salary and Benefits Charged for this Reporting Period</t>
  </si>
  <si>
    <t>Previously
Expended
Match</t>
  </si>
  <si>
    <t>Total
Budgeted
Match</t>
  </si>
  <si>
    <t>Total Budgeted Match</t>
  </si>
  <si>
    <t>Enter the total budgeted match amount for this project in this column.</t>
  </si>
  <si>
    <t>This field auto-populates with the cumulative match expenditures as of the reimbursement request prior to the current request.</t>
  </si>
  <si>
    <t xml:space="preserve">This field auto-populates with the total match expenditures to-date for the line item. </t>
  </si>
  <si>
    <t>This field auto-populates with the remaining match balance for the line item.</t>
  </si>
  <si>
    <t>This field auto-populates with the match amount expended, to-date, as a percentage of the budgeted match amount.</t>
  </si>
  <si>
    <r>
      <t>WORKBOOK INSTRUCTIONS</t>
    </r>
    <r>
      <rPr>
        <sz val="12"/>
        <color indexed="9"/>
        <rFont val="Century Gothic"/>
        <family val="2"/>
      </rPr>
      <t/>
    </r>
  </si>
  <si>
    <r>
      <t xml:space="preserve">Use the Grant Subaward Face Sheet to apply for grant programs. Each grant program requires its own separate Grant Subaward Face Sheet.  Please print the Grant Subaward Face Sheet in portrait format and provide an original signature from the authorized official. </t>
    </r>
    <r>
      <rPr>
        <b/>
        <sz val="12"/>
        <color rgb="FFFF0000"/>
        <rFont val="Century Gothic"/>
        <family val="2"/>
      </rPr>
      <t>The use of white out or tape is prohibited and will invalidate the signature on the Grant Subaward Face Sheet.</t>
    </r>
    <r>
      <rPr>
        <sz val="12"/>
        <rFont val="Century Gothic"/>
        <family val="2"/>
      </rPr>
      <t xml:space="preserve">
</t>
    </r>
    <r>
      <rPr>
        <u/>
        <sz val="12"/>
        <rFont val="Century Gothic"/>
        <family val="2"/>
      </rPr>
      <t>Cal OES Section</t>
    </r>
    <r>
      <rPr>
        <sz val="12"/>
        <rFont val="Century Gothic"/>
        <family val="2"/>
      </rPr>
      <t xml:space="preserve">: The top portion of the form contains blocks for four (4) important numbers. Please do not fill in these blocks. These numbers will be entered by Cal OES. </t>
    </r>
  </si>
  <si>
    <t>This field is auto-populated with the grant Performance Period as described on the Face Sheet Tab</t>
  </si>
  <si>
    <r>
      <t xml:space="preserve">Enter the type of request that is being made.  Use one of the following types:
</t>
    </r>
    <r>
      <rPr>
        <b/>
        <sz val="12"/>
        <rFont val="Century Gothic"/>
        <family val="2"/>
      </rPr>
      <t>INITIAL APPLICATION, REIMBURSEMENT REQUEST, FINAL REIMBURSEMENT REQUEST and MODIFICATION</t>
    </r>
  </si>
  <si>
    <t>Request Type</t>
  </si>
  <si>
    <t>This field auto-populates</t>
  </si>
  <si>
    <t>Ledger Column Name</t>
  </si>
  <si>
    <t>Direct / Subaward</t>
  </si>
  <si>
    <t>Noncomp. Procurement</t>
  </si>
  <si>
    <t>Goal #12</t>
  </si>
  <si>
    <t>Noncompetitive
Procurement
over 250k</t>
  </si>
  <si>
    <t>Previously 
Approved
Amount</t>
  </si>
  <si>
    <t>Noncompetitive
Procurement
over $250k</t>
  </si>
  <si>
    <t>OT / Backfill</t>
  </si>
  <si>
    <t xml:space="preserve">EMPG / EOC Construction &amp; Renovation </t>
  </si>
  <si>
    <t>Supplies / Materials</t>
  </si>
  <si>
    <t>EMPG - Certification / Recertification of instructors</t>
  </si>
  <si>
    <t>Design / Develop / Conduct / Evaluate</t>
  </si>
  <si>
    <t>M&amp;A Hiring Contractors / Consultants</t>
  </si>
  <si>
    <t>EMPG / EOC Construction</t>
  </si>
  <si>
    <t>EMPG / EOC Renovation</t>
  </si>
  <si>
    <t>Narrative Attachments- Training w /AAR / Exercise Detail</t>
  </si>
  <si>
    <t>Narrative Attachments- Training w / AAR / Exercise Detail</t>
  </si>
  <si>
    <t>Governing Body Resolution - Authorized Agent / MOU</t>
  </si>
  <si>
    <t>Planning Roster- As needed / If Applicable</t>
  </si>
  <si>
    <t>Grant Mgt Capacity / Roster</t>
  </si>
  <si>
    <t>Environmental Response / Health and Safety</t>
  </si>
  <si>
    <t>Border / Maritime Security OT</t>
  </si>
  <si>
    <t>EOC - Analyzing constructed / renovated space to support design / implementation of protection systems</t>
  </si>
  <si>
    <t>Hiring of New Staff / Contractors for Info/Intel Anaysis and Sharing / Fusion center activites</t>
  </si>
  <si>
    <t>Hourly / Billing Rate</t>
  </si>
  <si>
    <r>
      <t>For each fund source used in the program, select the correct grant year and acronym from the drop down lists, the amount of state or federal funds requested, the amount of cash and/or in-kind match contributed and the resulting totals. Please do not enter both state and federal on the same line. The</t>
    </r>
    <r>
      <rPr>
        <b/>
        <sz val="12"/>
        <rFont val="Century Gothic"/>
        <family val="2"/>
      </rPr>
      <t xml:space="preserve"> Total Project Cost</t>
    </r>
    <r>
      <rPr>
        <sz val="12"/>
        <rFont val="Century Gothic"/>
        <family val="2"/>
      </rPr>
      <t xml:space="preserve"> row should correspond to the total project cost specified in the budget.</t>
    </r>
  </si>
  <si>
    <t>Noncompetitive Procurement over 250k</t>
  </si>
  <si>
    <t>Equipment Description</t>
  </si>
  <si>
    <t>SAFECOM Compliance</t>
  </si>
  <si>
    <t>Acquisition
Date</t>
  </si>
  <si>
    <t>Acquisition Date</t>
  </si>
  <si>
    <t>Noncompetitive Procurement over $250k</t>
  </si>
  <si>
    <t>If project is subject to a Hold, select the Hold type from drop-down list.</t>
  </si>
  <si>
    <t>If applicable, enter date when hold was released/approved.</t>
  </si>
  <si>
    <t>If your consultant/contractor invoiced you for their services using an hourly rate, then enter the total invoice amount for this reporting period.</t>
  </si>
  <si>
    <t>Hourly Billing Rate</t>
  </si>
  <si>
    <t>If your consultant/contractor invoiced you for their services using an hourly rate, enter the hourly rate charged.</t>
  </si>
  <si>
    <t>If your consultant/contractor invoiced you for their services using an hourly rate, enter number of hours charged during this reporting period.</t>
  </si>
  <si>
    <t>VS#</t>
  </si>
  <si>
    <t xml:space="preserve">3.  Implementing Agency Address: </t>
  </si>
  <si>
    <t xml:space="preserve">          (Street)</t>
  </si>
  <si>
    <t>(City)</t>
  </si>
  <si>
    <t>(Zip+4)</t>
  </si>
  <si>
    <t xml:space="preserve">          (City)</t>
  </si>
  <si>
    <t>(County)</t>
  </si>
  <si>
    <t>(Start Date)</t>
  </si>
  <si>
    <t>Item Number</t>
  </si>
  <si>
    <t xml:space="preserve">A. State
</t>
  </si>
  <si>
    <t xml:space="preserve">B. Federal
</t>
  </si>
  <si>
    <t xml:space="preserve">C. Total
</t>
  </si>
  <si>
    <t>D. Cash Match</t>
  </si>
  <si>
    <t>E. In-Kind Match</t>
  </si>
  <si>
    <t>F. Total Match</t>
  </si>
  <si>
    <t>G. Total  Cost</t>
  </si>
  <si>
    <t>Total</t>
  </si>
  <si>
    <t>Cost</t>
  </si>
  <si>
    <r>
      <t xml:space="preserve">13. </t>
    </r>
    <r>
      <rPr>
        <b/>
        <u/>
        <sz val="14"/>
        <rFont val="Century Gothic"/>
        <family val="2"/>
      </rPr>
      <t>Certification</t>
    </r>
    <r>
      <rPr>
        <u/>
        <sz val="14"/>
        <rFont val="Century Gothic"/>
        <family val="2"/>
      </rPr>
      <t xml:space="preserve"> </t>
    </r>
    <r>
      <rPr>
        <sz val="14"/>
        <rFont val="Century Gothic"/>
        <family val="2"/>
      </rPr>
      <t xml:space="preserve">- This Grant Subaward consists of this title page, the application for the grant, which is attached and made a part hereof, and the Assurances/Certifications. I hereby certify I am vested with the authority to enter into this Grant Subaward, and have the approval of the City/County Financial Officer, City Manager, County Administrator, Governing Board Chair, or other Approving Body. The Subrecipient certifies that all funds received pursuant to this agreement will be spent exclusively on the purposes specified in the Grant Subaward. The Subrecipient accepts this Grant Subaward and agrees to administer the grant project in accordance with the Grant Subaward as well as all applicable state and federal laws, audit requirements, federal program guidelines, and Cal OES policy and program guidance. The Subrecipient further agrees that the allocation of funds may be contingent on the enactment of the State Budget. </t>
    </r>
  </si>
  <si>
    <r>
      <t xml:space="preserve">14. </t>
    </r>
    <r>
      <rPr>
        <b/>
        <u/>
        <sz val="14"/>
        <rFont val="Century Gothic"/>
        <family val="2"/>
      </rPr>
      <t>CA Public Records Act</t>
    </r>
    <r>
      <rPr>
        <b/>
        <sz val="14"/>
        <rFont val="Century Gothic"/>
        <family val="2"/>
      </rPr>
      <t xml:space="preserve"> </t>
    </r>
    <r>
      <rPr>
        <sz val="14"/>
        <rFont val="Century Gothic"/>
        <family val="2"/>
      </rPr>
      <t xml:space="preserve">- Grant applications are subject to the California Public Records Act, Government Code section 6250 et seq. Do not put any personally identifiable information or private information on this application. If you believe that any of the information you are putting on this application is exempt from the Public Records Act, please attach a statement that indicates what portions of the application and the basis for the exemption. Your statement that the information is not subject to the Public Records Act will not guarantee that the information will not be disclosed. </t>
    </r>
  </si>
  <si>
    <t>Zip Code+4:</t>
  </si>
  <si>
    <t>(Cal OES Fiscal Officer)</t>
  </si>
  <si>
    <t>(Date)</t>
  </si>
  <si>
    <t>(Cal OES Director or Designee)</t>
  </si>
  <si>
    <t>BZPD</t>
  </si>
  <si>
    <t>CASV</t>
  </si>
  <si>
    <t>CDVV</t>
  </si>
  <si>
    <t>CNSG</t>
  </si>
  <si>
    <t>CSAE</t>
  </si>
  <si>
    <t>CVHT</t>
  </si>
  <si>
    <t>DNAE</t>
  </si>
  <si>
    <t>DNAP</t>
  </si>
  <si>
    <t>EHAF</t>
  </si>
  <si>
    <t>FJC0</t>
  </si>
  <si>
    <t>HSGP-OPSG</t>
  </si>
  <si>
    <t>HTVA</t>
  </si>
  <si>
    <t>HY05</t>
  </si>
  <si>
    <t>ICAC</t>
  </si>
  <si>
    <t>IOCV</t>
  </si>
  <si>
    <t>NSGP-UA</t>
  </si>
  <si>
    <t>NSGP-S</t>
  </si>
  <si>
    <t>PESC</t>
  </si>
  <si>
    <t>PPP0</t>
  </si>
  <si>
    <t>RCASD</t>
  </si>
  <si>
    <t>RCP5</t>
  </si>
  <si>
    <t>SSV0</t>
  </si>
  <si>
    <t>VWR0</t>
  </si>
  <si>
    <t>WSGP</t>
  </si>
  <si>
    <t>YETO</t>
  </si>
  <si>
    <t>Deletes entire row(s) of selected cell(s).  Selection must be contiguous if multiple cells are selected.</t>
  </si>
  <si>
    <t>8-12. Fund Allocations and Total Project Cost</t>
  </si>
  <si>
    <r>
      <t xml:space="preserve">Section 1:  </t>
    </r>
    <r>
      <rPr>
        <b/>
        <u/>
        <sz val="15"/>
        <color indexed="9"/>
        <rFont val="Century Gothic"/>
        <family val="2"/>
      </rPr>
      <t>MACROS</t>
    </r>
  </si>
  <si>
    <r>
      <t xml:space="preserve">
Below is a table with instructions on how to enable macros in Microsoft Excel, depending on the version.  
</t>
    </r>
    <r>
      <rPr>
        <b/>
        <u/>
        <sz val="12"/>
        <rFont val="Century Gothic"/>
        <family val="2"/>
      </rPr>
      <t>Note</t>
    </r>
    <r>
      <rPr>
        <sz val="12"/>
        <rFont val="Century Gothic"/>
        <family val="2"/>
      </rPr>
      <t xml:space="preserve">: Some computers may not run Macros correctly even when enabled in Excel.  A Non-Macro version of the workbook is available under such circumstances.
</t>
    </r>
  </si>
  <si>
    <r>
      <rPr>
        <b/>
        <sz val="15"/>
        <color theme="0"/>
        <rFont val="Century Gothic"/>
        <family val="2"/>
      </rPr>
      <t xml:space="preserve">Section 2:   </t>
    </r>
    <r>
      <rPr>
        <b/>
        <u/>
        <sz val="15"/>
        <color theme="0"/>
        <rFont val="Century Gothic"/>
        <family val="2"/>
      </rPr>
      <t>GRANT SUBAWARD FACE SHEET</t>
    </r>
  </si>
  <si>
    <r>
      <rPr>
        <b/>
        <sz val="15"/>
        <color theme="0"/>
        <rFont val="Century Gothic"/>
        <family val="2"/>
      </rPr>
      <t xml:space="preserve">Section 3:  </t>
    </r>
    <r>
      <rPr>
        <b/>
        <u/>
        <sz val="15"/>
        <color theme="0"/>
        <rFont val="Century Gothic"/>
        <family val="2"/>
      </rPr>
      <t>AUTHORIZED AGENT CONTACT INFORMATION</t>
    </r>
  </si>
  <si>
    <r>
      <rPr>
        <b/>
        <sz val="15"/>
        <color theme="0"/>
        <rFont val="Century Gothic"/>
        <family val="2"/>
      </rPr>
      <t xml:space="preserve">Section 4:  </t>
    </r>
    <r>
      <rPr>
        <b/>
        <u/>
        <sz val="15"/>
        <color theme="0"/>
        <rFont val="Century Gothic"/>
        <family val="2"/>
      </rPr>
      <t>PROJECT LEDGER</t>
    </r>
  </si>
  <si>
    <t>If claiming indirect costs under the award, provide detailed information on the total estimated indirect costs and the indirect cost rate at which you will be claiming.  If you have a federally-approved rate, provide information on the direct cost base on which, the rate is calculated, e.g., Salary and Wages (S/W), Salary, Wages and Benefits (SW&amp;B), Total Direct Costs (TDC), Modified Total Direct Costs (MTDC), the De Minimis Rate of 10% of MTDC (10% MTDC), or another base (Other).</t>
  </si>
  <si>
    <t>The Authorized Agent sheet must accompany ALL Reimbursement Requests, Modifications, and the Initial Application.</t>
  </si>
  <si>
    <r>
      <t xml:space="preserve">If your consultant/contractor invoiced you for their services using a fee for each deliverable, then fill in the cost for the product in the Fee for Deliverable column.  </t>
    </r>
    <r>
      <rPr>
        <i/>
        <sz val="12"/>
        <rFont val="Century Gothic"/>
        <family val="2"/>
      </rPr>
      <t>(e.g.: $10,000 for a reverse 911/telephone emergency notification system)</t>
    </r>
  </si>
  <si>
    <r>
      <t xml:space="preserve">Provide detailed information on the project and description of services. If your consultant/contractor invoiced you for their services using a fee for each deliverable, then describe the product in the Deliverable column. </t>
    </r>
    <r>
      <rPr>
        <i/>
        <sz val="12"/>
        <rFont val="Century Gothic"/>
        <family val="2"/>
      </rPr>
      <t>(e.g.: $10,000 for a reverse 911/telephone emergency notification system)</t>
    </r>
  </si>
  <si>
    <t>to</t>
  </si>
  <si>
    <r>
      <rPr>
        <b/>
        <sz val="14"/>
        <rFont val="Century Gothic"/>
        <family val="2"/>
      </rPr>
      <t>Federally Approved ICR</t>
    </r>
    <r>
      <rPr>
        <sz val="14"/>
        <rFont val="Century Gothic"/>
        <family val="2"/>
      </rPr>
      <t xml:space="preserve"> (if applicable):</t>
    </r>
  </si>
  <si>
    <t>source_FundingSource_All</t>
  </si>
  <si>
    <t>Initials / Date 
(Program Rep)</t>
  </si>
  <si>
    <t>U</t>
  </si>
  <si>
    <t>V</t>
  </si>
  <si>
    <t>W</t>
  </si>
  <si>
    <t>Z</t>
  </si>
  <si>
    <t>Authorized Agent
Name</t>
  </si>
  <si>
    <t>Contact
Name</t>
  </si>
  <si>
    <t>Exercise
Type</t>
  </si>
  <si>
    <t xml:space="preserve">Adds row below the selected cell.  </t>
  </si>
  <si>
    <t>Add Row</t>
  </si>
  <si>
    <t>Delete Row</t>
  </si>
  <si>
    <t>Restores formulas to default values in the appropriate cells.  Use this if formulas are missing or are not calculating correctly.  This macro also auto-sizes the table rows to automaticaly fit the contents within the cells.</t>
  </si>
  <si>
    <t xml:space="preserve">INDIRECT COST RATE FOR PERIOD </t>
  </si>
  <si>
    <t xml:space="preserve">ICR Base </t>
  </si>
  <si>
    <t xml:space="preserve">ICR PERIOD (month/yr through month/yr) </t>
  </si>
  <si>
    <r>
      <t xml:space="preserve">Indicate whether you are using the 10% de Minimis rate based on Modified Total Direct Costs (MTDC) or your current cognizant agency approved indirect cost rate agreement. A copy of the approved negotiated indirect cost rate agreement must be enclosed with your application. Indicate N/A if you will not be claiming indirect costs under the award.  </t>
    </r>
    <r>
      <rPr>
        <b/>
        <i/>
        <sz val="12"/>
        <rFont val="Century Gothic"/>
        <family val="2"/>
      </rPr>
      <t>Indirect costs may or may not be allowable under all Federal fund sources</t>
    </r>
    <r>
      <rPr>
        <i/>
        <sz val="12"/>
        <rFont val="Century Gothic"/>
        <family val="2"/>
      </rPr>
      <t>.</t>
    </r>
  </si>
  <si>
    <r>
      <t xml:space="preserve">The Subrecipient is the unit of government or community based organization (CBO) that will have legal responsibility for these grant funds (e.g. County of Alameda, City of Fresno or Women’s Place of Merced). Enter the legal name of the Subrecipient that is registered with the Internal Revenue Service (IRS). 
</t>
    </r>
    <r>
      <rPr>
        <b/>
        <u/>
        <sz val="12"/>
        <rFont val="Century Gothic"/>
        <family val="2"/>
      </rPr>
      <t>PLEASE NOTE</t>
    </r>
    <r>
      <rPr>
        <sz val="12"/>
        <rFont val="Century Gothic"/>
        <family val="2"/>
      </rPr>
      <t xml:space="preserve">:  All CBOs must be registered, active, and current with the IRS, Department of Justice (DOJ), and Secretary of State (SOS) websites. Failure to be current will result in funds being withheld by Cal OES.  </t>
    </r>
  </si>
  <si>
    <t>This field auto-populates with the cumulative expenditures of all reimbursement requests prior to the current request.  This value does not include any match amounts.</t>
  </si>
  <si>
    <t>Select the project letter from the drop-down list that corresponds with the Project Ledger.</t>
  </si>
  <si>
    <t>Select a Solution Area Sub-Category from the drop-down list that corresponds with the Project Ledger.</t>
  </si>
  <si>
    <t>Project Letter</t>
  </si>
  <si>
    <t>Enter a description of the final product for this Planning activity. This must be a tangible item such as a manual, procedure, etc. Please contact your Program Representative for further examples of final products.</t>
  </si>
  <si>
    <t>Enter the name of the organization.</t>
  </si>
  <si>
    <t>This field auto-populates with the cumulative expenditures as of all reimbursement requests prior to the current request.  This value does not include any match amounts.</t>
  </si>
  <si>
    <t>Enter the ID Tag Number used to identify this equipment with. Subrecipient may use a product's serial number, or their own internal numbering format to tag equipment.  ID Tag Number must be available during monitoring visits.</t>
  </si>
  <si>
    <t>Select 50% or 100% from the drop-down list, or enter the appropriate percentage.</t>
  </si>
  <si>
    <t>Date AAR/IP
E-mailed to
HSEEP</t>
  </si>
  <si>
    <t xml:space="preserve">Select a Solution Area Sub-Category from the drop-down list that corresponds with the Project Ledger. This list is dependent on a selection from the Solution Area Category drop-down list. The Solution Area Sub-Category will not display the drop-down list unless a Solution Area Category is selected.  </t>
  </si>
  <si>
    <t>Enter the description of the Match activity.</t>
  </si>
  <si>
    <t>Select the Type of Match:  Cash or In-Kind</t>
  </si>
  <si>
    <r>
      <t xml:space="preserve">Enter the Name and Title of Authorized Agent. Sign and date after printing. </t>
    </r>
    <r>
      <rPr>
        <b/>
        <sz val="12"/>
        <rFont val="Century Gothic"/>
        <family val="2"/>
      </rPr>
      <t>Original signature required.</t>
    </r>
  </si>
  <si>
    <t>Total Budgeted Indirect Costs</t>
  </si>
  <si>
    <t>Total Direct Costs</t>
  </si>
  <si>
    <t>Total Allowable Indirect Costs</t>
  </si>
  <si>
    <t>Enter Total Costs.</t>
  </si>
  <si>
    <t>Enter Less Distorting Costs.</t>
  </si>
  <si>
    <t>Enter the time period for which the indirect cost rate is valid.  Use the format: Month/Year through Month/Year.</t>
  </si>
  <si>
    <t>Ful Scale Host</t>
  </si>
  <si>
    <t>Expenditures
To Date</t>
  </si>
  <si>
    <t>This field auto-populates with the cumulative amount expended for the line item.  This value does not include any match amounts.</t>
  </si>
  <si>
    <t>Expenditures To Date</t>
  </si>
  <si>
    <t>This field auto-populates with the total expenditures to date for the line item.  This value includes match amounts.</t>
  </si>
  <si>
    <t>New Request</t>
  </si>
  <si>
    <t xml:space="preserve">Populates the Ledger Type field with "Reimbursement Request" and the Date field with today's date.  A new "Request #" field will appear. </t>
  </si>
  <si>
    <t xml:space="preserve">Populates the Ledger Type field with "Modification" and the Date field with today's date.  A new "Request #" field will appear. </t>
  </si>
  <si>
    <t>Select the project letter from the drop-down list.</t>
  </si>
  <si>
    <t xml:space="preserve">Enter the full nine digit Federal Data Universal Numbering System (DUNS) ID number for the Subrecipient. If the Subrecipient does not yet have a DUNS number assigned, one may be obtained by contacting Dun &amp; Bradstreet at 866-705-5711 or at www.dnb.com. This requirement applies to federally funded grants only. Your DUNS # must be current and active in the System for Award Management (SAM) at the time of your Award. </t>
  </si>
  <si>
    <t>Enter the full 9-digit Federal Data Universal Numbering System (DUNS) ID number for the Implementing Agency. If the Implementing Agency does not yet have a DUNS number assigned, one may be obtained by contacting Dun &amp; Bradstreet at 866-705-5711 or at www.dnb.com. This applies to federally funded grants only. Your DUNS # must be current and active in the System for Award Management at the time of your Award.</t>
  </si>
  <si>
    <t>Enter the nine digit Federal Employer Identification Number for the Implementing Agency.</t>
  </si>
  <si>
    <t>Spacing</t>
  </si>
  <si>
    <r>
      <rPr>
        <b/>
        <sz val="15"/>
        <color theme="0"/>
        <rFont val="Century Gothic"/>
        <family val="2"/>
      </rPr>
      <t xml:space="preserve">Section 8:  </t>
    </r>
    <r>
      <rPr>
        <b/>
        <u/>
        <sz val="15"/>
        <color theme="0"/>
        <rFont val="Century Gothic"/>
        <family val="2"/>
      </rPr>
      <t>TRAINING</t>
    </r>
  </si>
  <si>
    <r>
      <rPr>
        <b/>
        <sz val="15"/>
        <color theme="0"/>
        <rFont val="Century Gothic"/>
        <family val="2"/>
      </rPr>
      <t xml:space="preserve">Section 6:  </t>
    </r>
    <r>
      <rPr>
        <b/>
        <u/>
        <sz val="15"/>
        <color theme="0"/>
        <rFont val="Century Gothic"/>
        <family val="2"/>
      </rPr>
      <t>ORGANIZATION</t>
    </r>
  </si>
  <si>
    <r>
      <rPr>
        <b/>
        <sz val="15"/>
        <color theme="0"/>
        <rFont val="Century Gothic"/>
        <family val="2"/>
      </rPr>
      <t xml:space="preserve">Section 5: </t>
    </r>
    <r>
      <rPr>
        <b/>
        <u/>
        <sz val="15"/>
        <color theme="0"/>
        <rFont val="Century Gothic"/>
        <family val="2"/>
      </rPr>
      <t xml:space="preserve"> PLANNING</t>
    </r>
  </si>
  <si>
    <r>
      <t xml:space="preserve">Enter the Feedback Number for the Training activity.  To request a training Feedback Number, contact CSTI and submit the form from the following link: </t>
    </r>
    <r>
      <rPr>
        <u/>
        <sz val="12"/>
        <color rgb="FF0070C0"/>
        <rFont val="Century Gothic"/>
        <family val="2"/>
      </rPr>
      <t xml:space="preserve"> </t>
    </r>
    <r>
      <rPr>
        <u/>
        <sz val="12"/>
        <color rgb="FF0000FF"/>
        <rFont val="Century Gothic"/>
        <family val="2"/>
      </rPr>
      <t>CSTI Tracking Number Request Form</t>
    </r>
  </si>
  <si>
    <t>**Do Not Use**</t>
  </si>
  <si>
    <r>
      <rPr>
        <b/>
        <sz val="15"/>
        <color theme="0"/>
        <rFont val="Century Gothic"/>
        <family val="2"/>
      </rPr>
      <t xml:space="preserve">Section 7:  </t>
    </r>
    <r>
      <rPr>
        <b/>
        <u/>
        <sz val="15"/>
        <color theme="0"/>
        <rFont val="Century Gothic"/>
        <family val="2"/>
      </rPr>
      <t>EQUIPMENT</t>
    </r>
  </si>
  <si>
    <t>10% de Minimis</t>
  </si>
  <si>
    <r>
      <rPr>
        <sz val="12"/>
        <rFont val="Century Gothic"/>
        <family val="2"/>
      </rPr>
      <t>Place the AEL Number and Title in these columns. The AEL Number and Title can be obtained from the following link:</t>
    </r>
    <r>
      <rPr>
        <b/>
        <u/>
        <sz val="12"/>
        <color theme="0"/>
        <rFont val="Century Gothic"/>
        <family val="2"/>
      </rPr>
      <t xml:space="preserve">
Authorized Equipment List</t>
    </r>
  </si>
  <si>
    <t>INDIRECT COSTS - SUMMARY RECAP OF COSTS CLAIMED</t>
  </si>
  <si>
    <t>CONSULTANT / CONTRACTOR</t>
  </si>
  <si>
    <t>16. Federal Employer ID Number:</t>
  </si>
  <si>
    <t>Enter Total Indirect Costs Budgeted; this value should be not be greater than the Total Allowable Indirect Costs.</t>
  </si>
  <si>
    <t>SUBTOTAL ELIGIBLE DIRECT COSTS</t>
  </si>
  <si>
    <t>TOTAL COSTS</t>
  </si>
  <si>
    <t>COSTS APPLICABLE TO ICR</t>
  </si>
  <si>
    <t>SUBTOTAL ELIGIBLE SUBAWARD COSTS</t>
  </si>
  <si>
    <t>LESS EXCLUDED
SUBAWARD COSTS</t>
  </si>
  <si>
    <t>LESS DISTORTING
COSTS</t>
  </si>
  <si>
    <t>% of Federal Funds Used in the Purchase</t>
  </si>
  <si>
    <r>
      <rPr>
        <b/>
        <sz val="15"/>
        <color theme="0"/>
        <rFont val="Century Gothic"/>
        <family val="2"/>
      </rPr>
      <t xml:space="preserve">Section 9:  </t>
    </r>
    <r>
      <rPr>
        <b/>
        <u/>
        <sz val="15"/>
        <color theme="0"/>
        <rFont val="Century Gothic"/>
        <family val="2"/>
      </rPr>
      <t>M&amp;A</t>
    </r>
  </si>
  <si>
    <r>
      <rPr>
        <b/>
        <sz val="15"/>
        <color theme="0"/>
        <rFont val="Century Gothic"/>
        <family val="2"/>
      </rPr>
      <t xml:space="preserve">Section 10:  </t>
    </r>
    <r>
      <rPr>
        <b/>
        <u/>
        <sz val="15"/>
        <color theme="0"/>
        <rFont val="Century Gothic"/>
        <family val="2"/>
      </rPr>
      <t>INDIRECT COST</t>
    </r>
  </si>
  <si>
    <r>
      <rPr>
        <b/>
        <sz val="15"/>
        <color theme="0"/>
        <rFont val="Century Gothic"/>
        <family val="2"/>
      </rPr>
      <t xml:space="preserve">Section 11:  </t>
    </r>
    <r>
      <rPr>
        <b/>
        <u/>
        <sz val="15"/>
        <color theme="0"/>
        <rFont val="Century Gothic"/>
        <family val="2"/>
      </rPr>
      <t>CONSULTANT / CONTRACTOR</t>
    </r>
  </si>
  <si>
    <r>
      <rPr>
        <b/>
        <sz val="15"/>
        <color theme="0"/>
        <rFont val="Century Gothic"/>
        <family val="2"/>
      </rPr>
      <t xml:space="preserve">Section 12:  </t>
    </r>
    <r>
      <rPr>
        <b/>
        <u/>
        <sz val="15"/>
        <color theme="0"/>
        <rFont val="Century Gothic"/>
        <family val="2"/>
      </rPr>
      <t>PERSONNEL</t>
    </r>
  </si>
  <si>
    <r>
      <rPr>
        <b/>
        <sz val="15"/>
        <color theme="0"/>
        <rFont val="Century Gothic"/>
        <family val="2"/>
      </rPr>
      <t xml:space="preserve">Section 13:  </t>
    </r>
    <r>
      <rPr>
        <b/>
        <u/>
        <sz val="15"/>
        <color theme="0"/>
        <rFont val="Century Gothic"/>
        <family val="2"/>
      </rPr>
      <t>MATCH</t>
    </r>
  </si>
  <si>
    <r>
      <rPr>
        <b/>
        <sz val="15"/>
        <color theme="0"/>
        <rFont val="Century Gothic"/>
        <family val="2"/>
      </rPr>
      <t xml:space="preserve">Section 14:  </t>
    </r>
    <r>
      <rPr>
        <b/>
        <u/>
        <sz val="15"/>
        <color theme="0"/>
        <rFont val="Century Gothic"/>
        <family val="2"/>
      </rPr>
      <t>AUTHORIZED AGENT</t>
    </r>
  </si>
  <si>
    <r>
      <rPr>
        <b/>
        <sz val="15"/>
        <color theme="0"/>
        <rFont val="Century Gothic"/>
        <family val="2"/>
      </rPr>
      <t xml:space="preserve">Section 15:  </t>
    </r>
    <r>
      <rPr>
        <b/>
        <u/>
        <sz val="15"/>
        <color theme="0"/>
        <rFont val="Century Gothic"/>
        <family val="2"/>
      </rPr>
      <t>ICR SUMMARY</t>
    </r>
  </si>
  <si>
    <t>04 - Information Technology</t>
  </si>
  <si>
    <t>06 - Interoperable Communications Equipment</t>
  </si>
  <si>
    <t>01 - Personal Protective Equipment</t>
  </si>
  <si>
    <t>14 - Physical Security Enhancement Equipment</t>
  </si>
  <si>
    <t>19 - CBRNE Logistical Support Equipment</t>
  </si>
  <si>
    <t>21 - Other Authorized Equipment</t>
  </si>
  <si>
    <t>(End Date)</t>
  </si>
  <si>
    <t>5.  Disaster/Program Title:</t>
  </si>
  <si>
    <t>Percent
Expended</t>
  </si>
  <si>
    <t>EQUIPMENT</t>
  </si>
  <si>
    <t>TRAINING</t>
  </si>
  <si>
    <t>ORGANIZATION</t>
  </si>
  <si>
    <t>PLANNING</t>
  </si>
  <si>
    <t>Equipment Description
(include Qty.)</t>
  </si>
  <si>
    <t>Below is a table that lists macros that can be activated by using a keyboard shortcut.  A shortcut requires the user to press 2 keys simultaneously: the control button and a letter.</t>
  </si>
  <si>
    <t>Keyboard Shortcut</t>
  </si>
  <si>
    <t>Spell checks active worksheet.</t>
  </si>
  <si>
    <t>Sorts projects by Project Number, from A-Z.</t>
  </si>
  <si>
    <t>Ctrl + q</t>
  </si>
  <si>
    <t>Ctrl + k</t>
  </si>
  <si>
    <t>07 - Detection Equipment</t>
  </si>
  <si>
    <t>10 - Power Equipment</t>
  </si>
  <si>
    <t xml:space="preserve">Duplicates the active worksheet for reimbursement and modification requests, placing it immediately after the original worksheet.  An input box will appear to name the new worksheet.  Remember to use the most recent version of the worksheet when creating a new request. </t>
  </si>
  <si>
    <t>Using the Macro buttons, specify what type of ledger is being completed (Initial App, Reimbursement Request, or Modification). Complete the additional information that displays below the ledger type (Request # and Expenditure Period). Ledger will not be accepted without this information.</t>
  </si>
  <si>
    <t>Column1</t>
  </si>
  <si>
    <t>Column2</t>
  </si>
  <si>
    <t>Column3</t>
  </si>
  <si>
    <t>Column4</t>
  </si>
  <si>
    <t>Column5</t>
  </si>
  <si>
    <t>Column6</t>
  </si>
  <si>
    <t>Column7</t>
  </si>
  <si>
    <t>Column8</t>
  </si>
  <si>
    <t>Column9</t>
  </si>
  <si>
    <t>Column10</t>
  </si>
  <si>
    <t>Column11</t>
  </si>
  <si>
    <t>Column12</t>
  </si>
  <si>
    <t>Column13</t>
  </si>
  <si>
    <t>Column14</t>
  </si>
  <si>
    <t>Column15</t>
  </si>
  <si>
    <t>Emergency Management Performance Grant</t>
  </si>
  <si>
    <t>(Select)</t>
  </si>
  <si>
    <t>05 - Cybersecurity Enhancement Equipment</t>
  </si>
  <si>
    <t>11 - CBRNE Reference Materials</t>
  </si>
  <si>
    <t>12 - CBRNE Incident Response Vehicles</t>
  </si>
  <si>
    <t>Equipment_Consulting</t>
  </si>
  <si>
    <t>(Request #)</t>
  </si>
  <si>
    <r>
      <t xml:space="preserve">Supporting Information for Application, Modification, or Request for Federal Funds
</t>
    </r>
    <r>
      <rPr>
        <b/>
        <sz val="14"/>
        <color rgb="FFFF0000"/>
        <rFont val="Century Gothic"/>
        <family val="2"/>
      </rPr>
      <t>This claim is for costs incurred within the grant performance period.</t>
    </r>
  </si>
  <si>
    <r>
      <t xml:space="preserve">This worksheet provides instructions on how to complete the </t>
    </r>
    <r>
      <rPr>
        <b/>
        <sz val="12"/>
        <rFont val="Century Gothic"/>
        <family val="2"/>
      </rPr>
      <t>Financial Management Forms Workbook (FMFW), EMPG, v1.20</t>
    </r>
    <r>
      <rPr>
        <sz val="12"/>
        <rFont val="Century Gothic"/>
        <family val="2"/>
      </rPr>
      <t xml:space="preserve">.  It is divided into sections that correspond to each of the worksheets within this workbook.  The first section describes the macros used in this workbook and can be ignored if you are using the non-macro version of this FMFW.  For further guidance, contact your Program Representative.  Mail completed FMFW to:
</t>
    </r>
    <r>
      <rPr>
        <b/>
        <sz val="12"/>
        <rFont val="Century Gothic"/>
        <family val="2"/>
      </rPr>
      <t>Emergency Management Performance Grant (EMPG)</t>
    </r>
    <r>
      <rPr>
        <sz val="12"/>
        <rFont val="Century Gothic"/>
        <family val="2"/>
      </rPr>
      <t xml:space="preserve">
California Governor's Office of Emergency Services
Attn: </t>
    </r>
    <r>
      <rPr>
        <i/>
        <sz val="12"/>
        <rFont val="Century Gothic"/>
        <family val="2"/>
      </rPr>
      <t>Program Representative's Name</t>
    </r>
    <r>
      <rPr>
        <sz val="12"/>
        <rFont val="Century Gothic"/>
        <family val="2"/>
      </rPr>
      <t xml:space="preserve">
3650 Schriever Avenue
Mather, CA  95655</t>
    </r>
  </si>
  <si>
    <t>Exercise Title</t>
  </si>
  <si>
    <t>Enter the title of the exercise activity.</t>
  </si>
  <si>
    <t>Exercise Activity</t>
  </si>
  <si>
    <t>Please select your exercise activity from the drop-down list.</t>
  </si>
  <si>
    <t>Date of Exercise</t>
  </si>
  <si>
    <t>Enter the date of when this exercise was conducted.</t>
  </si>
  <si>
    <t>Date of AAR/IP E-mailed into HSEEP</t>
  </si>
  <si>
    <r>
      <t xml:space="preserve">Enter the date that the After Action Report (AAR) / Improvement Plan (IP) was e-mailed to </t>
    </r>
    <r>
      <rPr>
        <b/>
        <u/>
        <sz val="12"/>
        <color rgb="FF0125BF"/>
        <rFont val="Century Gothic"/>
        <family val="2"/>
      </rPr>
      <t>hseep@fema.dhs.gov</t>
    </r>
    <r>
      <rPr>
        <sz val="12"/>
        <rFont val="Century Gothic"/>
        <family val="2"/>
      </rPr>
      <t xml:space="preserve">. </t>
    </r>
  </si>
  <si>
    <t>This field auto-populates with the cumulative expenditures as of all cash request requests prior to the current request.  This value does not include any match amounts.</t>
  </si>
  <si>
    <t>Section 8:  EXERCISE</t>
  </si>
  <si>
    <t>Cash
Request #</t>
  </si>
  <si>
    <t xml:space="preserve">Use this ledger to submit funding information for projects, as well as submitting Cash Requests and Modifications. </t>
  </si>
  <si>
    <t>Cash Request Number</t>
  </si>
  <si>
    <t>If this is Cash Request, enter the Request Number for this Planning activity.  Otherwise, leave blank.</t>
  </si>
  <si>
    <t xml:space="preserve">Cash Request Number </t>
  </si>
  <si>
    <t>Enter the "Cash Request" or "Modification" number associated with this request.</t>
  </si>
  <si>
    <t>This field is for Cash Requests only:  Enter the requested dollar amount for this request.</t>
  </si>
  <si>
    <t>This field is for Cash Requests only:  Enter the match amount for the line item.</t>
  </si>
  <si>
    <t>This field is for Cash Requests only:  Enter the requested dollar amount for the line item.</t>
  </si>
  <si>
    <t>Under Penalty of Perjury, I certify that:</t>
  </si>
  <si>
    <t>I am the duly authorized officer of the claimant herein.  This claim is true, correct, and all expenditures were made in accordance with applicable laws, rules, regulations, and grant conditions and assurances.</t>
  </si>
  <si>
    <t>By signing this report, I certify, to the best of my knowledge and belief, that the report is true, complete, and accurate, and that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</si>
  <si>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Printed Name of Authorized Agent</t>
  </si>
  <si>
    <t>Title of Authorized Agent</t>
  </si>
  <si>
    <t>Date Signed by Authorized Agent</t>
  </si>
  <si>
    <r>
      <rPr>
        <b/>
        <u/>
        <sz val="14"/>
        <rFont val="Century Gothic"/>
        <family val="2"/>
      </rPr>
      <t>NOTE</t>
    </r>
    <r>
      <rPr>
        <b/>
        <sz val="14"/>
        <rFont val="Century Gothic"/>
        <family val="2"/>
      </rPr>
      <t xml:space="preserve">: </t>
    </r>
    <r>
      <rPr>
        <sz val="14"/>
        <rFont val="Century Gothic"/>
        <family val="2"/>
      </rPr>
      <t xml:space="preserve"> </t>
    </r>
    <r>
      <rPr>
        <b/>
        <sz val="14"/>
        <color rgb="FFC00000"/>
        <rFont val="Century Gothic"/>
        <family val="2"/>
      </rPr>
      <t>Unauthorized alterations will delay the approval of this request.</t>
    </r>
  </si>
  <si>
    <r>
      <rPr>
        <b/>
        <u/>
        <sz val="14"/>
        <rFont val="Century Gothic"/>
        <family val="2"/>
      </rPr>
      <t>NOTE</t>
    </r>
    <r>
      <rPr>
        <b/>
        <sz val="14"/>
        <rFont val="Century Gothic"/>
        <family val="2"/>
      </rPr>
      <t xml:space="preserve">:  </t>
    </r>
    <r>
      <rPr>
        <b/>
        <sz val="14"/>
        <color rgb="FFC00000"/>
        <rFont val="Century Gothic"/>
        <family val="2"/>
      </rPr>
      <t>Unauthorized alterations will delay the approval of this request.</t>
    </r>
  </si>
  <si>
    <r>
      <rPr>
        <b/>
        <u/>
        <sz val="14"/>
        <rFont val="Century Gothic"/>
        <family val="2"/>
      </rPr>
      <t>NOTE</t>
    </r>
    <r>
      <rPr>
        <b/>
        <sz val="14"/>
        <rFont val="Century Gothic"/>
        <family val="2"/>
      </rPr>
      <t>:</t>
    </r>
    <r>
      <rPr>
        <b/>
        <sz val="14"/>
        <color rgb="FFFF0000"/>
        <rFont val="Century Gothic"/>
        <family val="2"/>
      </rPr>
      <t xml:space="preserve">  </t>
    </r>
    <r>
      <rPr>
        <b/>
        <sz val="14"/>
        <color rgb="FFC00000"/>
        <rFont val="Century Gothic"/>
        <family val="2"/>
      </rPr>
      <t>Unauthorized alterations will delay the approval of this request.</t>
    </r>
  </si>
  <si>
    <r>
      <rPr>
        <b/>
        <u/>
        <sz val="14"/>
        <rFont val="Century Gothic"/>
        <family val="2"/>
      </rPr>
      <t>NOTE</t>
    </r>
    <r>
      <rPr>
        <b/>
        <sz val="14"/>
        <rFont val="Century Gothic"/>
        <family val="2"/>
      </rPr>
      <t xml:space="preserve">: </t>
    </r>
    <r>
      <rPr>
        <b/>
        <sz val="14"/>
        <color rgb="FFC00000"/>
        <rFont val="Century Gothic"/>
        <family val="2"/>
      </rPr>
      <t>Unauthorized alterations will delay the approval of this request.</t>
    </r>
  </si>
  <si>
    <r>
      <rPr>
        <b/>
        <u/>
        <sz val="14"/>
        <rFont val="Century Gothic"/>
        <family val="2"/>
      </rPr>
      <t>NOTE</t>
    </r>
    <r>
      <rPr>
        <b/>
        <sz val="14"/>
        <rFont val="Century Gothic"/>
        <family val="2"/>
      </rPr>
      <t xml:space="preserve">: </t>
    </r>
    <r>
      <rPr>
        <b/>
        <sz val="14"/>
        <color rgb="FFC00000"/>
        <rFont val="Century Gothic"/>
        <family val="2"/>
      </rPr>
      <t xml:space="preserve"> Unauthorized alterations will delay the approval of this request.</t>
    </r>
  </si>
  <si>
    <r>
      <rPr>
        <b/>
        <u/>
        <sz val="14"/>
        <rFont val="Century Gothic"/>
        <family val="2"/>
      </rPr>
      <t>NOTE</t>
    </r>
    <r>
      <rPr>
        <b/>
        <sz val="14"/>
        <rFont val="Century Gothic"/>
        <family val="2"/>
      </rPr>
      <t xml:space="preserve">: </t>
    </r>
    <r>
      <rPr>
        <b/>
        <sz val="14"/>
        <color rgb="FFFF0000"/>
        <rFont val="Century Gothic"/>
        <family val="2"/>
      </rPr>
      <t xml:space="preserve"> </t>
    </r>
    <r>
      <rPr>
        <b/>
        <sz val="14"/>
        <color rgb="FFC00000"/>
        <rFont val="Century Gothic"/>
        <family val="2"/>
      </rPr>
      <t>Unauthorized alterations will delay the approval of this request.</t>
    </r>
  </si>
  <si>
    <t>Other_Authorized</t>
  </si>
  <si>
    <t>***Equipment***</t>
  </si>
  <si>
    <t>6.  Performance /
Budget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</si>
</sst>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d/yy;@"/>
    <numFmt numFmtId="167" formatCode="[&lt;=9999999]###\-####;\(###\)\ ###\-####"/>
    <numFmt numFmtId="168" formatCode="[$-409]mmmm\ d\,\ yyyy;@"/>
    <numFmt numFmtId="169" formatCode="mm/dd/yy;@"/>
    <numFmt numFmtId="170" formatCode="[$-F800]dddd\,\ mmmm\ dd\,\ yyyy"/>
    <numFmt numFmtId="171" formatCode="&quot;$&quot;#,##0"/>
    <numFmt numFmtId="172" formatCode="00000\-0000"/>
    <numFmt numFmtId="173" formatCode="0."/>
    <numFmt numFmtId="174" formatCode="m/d/yyyy;@"/>
    <numFmt numFmtId="175" formatCode="mm/dd/yyyy"/>
    <numFmt numFmtId="176" formatCode="0;\-0;;@"/>
    <numFmt numFmtId="177" formatCode="000\-00000"/>
    <numFmt numFmtId="178" formatCode="0.0%"/>
    <numFmt numFmtId="179" formatCode="&quot;$&quot;#,##0;\-\ &quot;$&quot;#,##0;\-;"/>
    <numFmt numFmtId="180" formatCode="#"/>
    <numFmt numFmtId="181" formatCode="0000\-0000"/>
    <numFmt numFmtId="182" formatCode="&quot;$&quot;#,##0;\ \(&quot;$&quot;#,##0\)"/>
    <numFmt numFmtId="183" formatCode="00000"/>
    <numFmt numFmtId="184" formatCode="00\-0000000"/>
    <numFmt numFmtId="185" formatCode="&quot;$&quot;#,##0;\ \-&quot;$&quot;#,##0"/>
    <numFmt numFmtId="186" formatCode="&quot;$&quot;#,##0;[Red]\ \-&quot;$&quot;#,##0"/>
    <numFmt numFmtId="187" formatCode="#,##0;[Red]\ \-#,##0"/>
    <numFmt numFmtId="188" formatCode="&quot;$&quot;#,##0;[Red]\-&quot;$&quot;#,##0"/>
    <numFmt numFmtId="189" formatCode="000\-00000\-00"/>
    <numFmt numFmtId="190" formatCode="00"/>
    <numFmt numFmtId="191" formatCode="mmmm\ d\,\ yyyy"/>
    <numFmt numFmtId="192" formatCode="&quot;$&quot;#,##0;[Red]\-\ &quot;$&quot;#,##0;\-;"/>
  </numFmts>
  <fonts count="122" x14ac:knownFonts="1">
    <font>
      <sz val="10"/>
      <name val="Arial"/>
    </font>
    <font>
      <sz val="10"/>
      <name val="Arial"/>
      <family val="2"/>
    </font>
    <font>
      <sz val="8"/>
      <name val="Arial"/>
      <family val="2"/>
    </font>
    <font>
      <b/>
      <sz val="12"/>
      <color indexed="10"/>
      <name val="Tahoma"/>
      <family val="2"/>
    </font>
    <font>
      <sz val="16"/>
      <name val="Tahoma"/>
      <family val="2"/>
    </font>
    <font>
      <sz val="10"/>
      <name val="Tahoma"/>
      <family val="2"/>
    </font>
    <font>
      <b/>
      <sz val="10"/>
      <name val="Tahoma"/>
      <family val="2"/>
    </font>
    <font>
      <sz val="12"/>
      <name val="Tahoma"/>
      <family val="2"/>
    </font>
    <font>
      <b/>
      <sz val="14"/>
      <name val="Tahoma"/>
      <family val="2"/>
    </font>
    <font>
      <sz val="11"/>
      <name val="Tahoma"/>
      <family val="2"/>
    </font>
    <font>
      <b/>
      <sz val="10"/>
      <color indexed="10"/>
      <name val="Tahoma"/>
      <family val="2"/>
    </font>
    <font>
      <sz val="14"/>
      <color indexed="10"/>
      <name val="Tahoma"/>
      <family val="2"/>
    </font>
    <font>
      <sz val="10"/>
      <color indexed="10"/>
      <name val="Tahoma"/>
      <family val="2"/>
    </font>
    <font>
      <sz val="12"/>
      <color indexed="10"/>
      <name val="Tahoma"/>
      <family val="2"/>
    </font>
    <font>
      <sz val="10"/>
      <name val="Arial"/>
      <family val="2"/>
    </font>
    <font>
      <sz val="11"/>
      <color indexed="12"/>
      <name val="Tahoma"/>
      <family val="2"/>
    </font>
    <font>
      <sz val="8"/>
      <name val="Arial"/>
      <family val="2"/>
    </font>
    <font>
      <sz val="10"/>
      <color indexed="8"/>
      <name val="Tahoma"/>
      <family val="2"/>
    </font>
    <font>
      <sz val="18"/>
      <name val="Arial"/>
      <family val="2"/>
    </font>
    <font>
      <sz val="12"/>
      <name val="Arial"/>
      <family val="2"/>
    </font>
    <font>
      <b/>
      <sz val="10"/>
      <name val="Arial"/>
      <family val="2"/>
    </font>
    <font>
      <sz val="10"/>
      <color indexed="9"/>
      <name val="Tahoma"/>
      <family val="2"/>
    </font>
    <font>
      <sz val="14"/>
      <name val="Arial"/>
      <family val="2"/>
    </font>
    <font>
      <sz val="9"/>
      <color indexed="81"/>
      <name val="Tahoma"/>
      <family val="2"/>
    </font>
    <font>
      <b/>
      <sz val="9"/>
      <color indexed="81"/>
      <name val="Tahoma"/>
      <family val="2"/>
    </font>
    <font>
      <sz val="10"/>
      <name val="Arial"/>
      <family val="2"/>
    </font>
    <font>
      <b/>
      <sz val="10"/>
      <color indexed="10"/>
      <name val="Arial"/>
      <family val="2"/>
    </font>
    <font>
      <sz val="10"/>
      <name val="Century Gothic"/>
      <family val="2"/>
    </font>
    <font>
      <sz val="11"/>
      <name val="Century Gothic"/>
      <family val="2"/>
    </font>
    <font>
      <sz val="14"/>
      <color indexed="10"/>
      <name val="Century Gothic"/>
      <family val="2"/>
    </font>
    <font>
      <sz val="12"/>
      <name val="Century Gothic"/>
      <family val="2"/>
    </font>
    <font>
      <sz val="16"/>
      <name val="Century Gothic"/>
      <family val="2"/>
    </font>
    <font>
      <b/>
      <sz val="12"/>
      <name val="Century Gothic"/>
      <family val="2"/>
    </font>
    <font>
      <sz val="14"/>
      <name val="Century Gothic"/>
      <family val="2"/>
    </font>
    <font>
      <b/>
      <sz val="18"/>
      <name val="Century Gothic"/>
      <family val="2"/>
    </font>
    <font>
      <sz val="17"/>
      <name val="Century Gothic"/>
      <family val="2"/>
    </font>
    <font>
      <sz val="18"/>
      <name val="Century Gothic"/>
      <family val="2"/>
    </font>
    <font>
      <b/>
      <sz val="16"/>
      <name val="Century Gothic"/>
      <family val="2"/>
    </font>
    <font>
      <sz val="10"/>
      <color indexed="9"/>
      <name val="Century Gothic"/>
      <family val="2"/>
    </font>
    <font>
      <b/>
      <sz val="14"/>
      <name val="Century Gothic"/>
      <family val="2"/>
    </font>
    <font>
      <i/>
      <sz val="14"/>
      <name val="Century Gothic"/>
      <family val="2"/>
    </font>
    <font>
      <b/>
      <sz val="11"/>
      <name val="Century Gothic"/>
      <family val="2"/>
    </font>
    <font>
      <sz val="11"/>
      <color indexed="12"/>
      <name val="Century Gothic"/>
      <family val="2"/>
    </font>
    <font>
      <sz val="12"/>
      <color indexed="12"/>
      <name val="Century Gothic"/>
      <family val="2"/>
    </font>
    <font>
      <strike/>
      <sz val="12"/>
      <color indexed="10"/>
      <name val="Century Gothic"/>
      <family val="2"/>
    </font>
    <font>
      <b/>
      <sz val="20"/>
      <name val="Century Gothic"/>
      <family val="2"/>
    </font>
    <font>
      <sz val="11"/>
      <color theme="1"/>
      <name val="Calibri"/>
      <family val="2"/>
      <scheme val="minor"/>
    </font>
    <font>
      <sz val="11"/>
      <color rgb="FF3F3F76"/>
      <name val="Calibri"/>
      <family val="2"/>
      <scheme val="minor"/>
    </font>
    <font>
      <b/>
      <sz val="10"/>
      <color rgb="FFFF0000"/>
      <name val="Tahoma"/>
      <family val="2"/>
    </font>
    <font>
      <sz val="10"/>
      <color theme="1"/>
      <name val="Calibri"/>
      <family val="2"/>
      <scheme val="minor"/>
    </font>
    <font>
      <sz val="12"/>
      <color rgb="FFFF0000"/>
      <name val="Tahoma"/>
      <family val="2"/>
    </font>
    <font>
      <sz val="10"/>
      <color rgb="FFFF0000"/>
      <name val="Tahoma"/>
      <family val="2"/>
    </font>
    <font>
      <sz val="10"/>
      <color theme="1"/>
      <name val="Tahoma"/>
      <family val="2"/>
    </font>
    <font>
      <b/>
      <sz val="12"/>
      <color rgb="FFFF0000"/>
      <name val="Tahoma"/>
      <family val="2"/>
    </font>
    <font>
      <sz val="12"/>
      <color theme="1"/>
      <name val="Tahoma"/>
      <family val="2"/>
    </font>
    <font>
      <b/>
      <sz val="12"/>
      <color rgb="FFFF0000"/>
      <name val="Century Gothic"/>
      <family val="2"/>
    </font>
    <font>
      <sz val="14"/>
      <color rgb="FFFF0000"/>
      <name val="Century Gothic"/>
      <family val="2"/>
    </font>
    <font>
      <sz val="10"/>
      <color rgb="FFFF0000"/>
      <name val="Century Gothic"/>
      <family val="2"/>
    </font>
    <font>
      <b/>
      <sz val="12"/>
      <color indexed="81"/>
      <name val="Century Gothic"/>
      <family val="2"/>
    </font>
    <font>
      <sz val="12"/>
      <color indexed="81"/>
      <name val="Century Gothic"/>
      <family val="2"/>
    </font>
    <font>
      <b/>
      <sz val="16"/>
      <color indexed="10"/>
      <name val="Century Gothic"/>
      <family val="2"/>
    </font>
    <font>
      <b/>
      <u/>
      <sz val="16"/>
      <color indexed="81"/>
      <name val="Century Gothic"/>
      <family val="2"/>
    </font>
    <font>
      <b/>
      <sz val="10"/>
      <color rgb="FFFF0000"/>
      <name val="Century Gothic"/>
      <family val="2"/>
    </font>
    <font>
      <b/>
      <sz val="16"/>
      <color indexed="81"/>
      <name val="Century Gothic"/>
      <family val="2"/>
    </font>
    <font>
      <sz val="9"/>
      <color indexed="81"/>
      <name val="Century Gothic"/>
      <family val="2"/>
    </font>
    <font>
      <b/>
      <sz val="9"/>
      <color indexed="81"/>
      <name val="Century Gothic"/>
      <family val="2"/>
    </font>
    <font>
      <b/>
      <sz val="18"/>
      <color indexed="81"/>
      <name val="Century Gothic"/>
      <family val="2"/>
    </font>
    <font>
      <b/>
      <u/>
      <sz val="18"/>
      <color indexed="81"/>
      <name val="Century Gothic"/>
      <family val="2"/>
    </font>
    <font>
      <sz val="16"/>
      <color indexed="81"/>
      <name val="Century Gothic"/>
      <family val="2"/>
    </font>
    <font>
      <sz val="13"/>
      <color indexed="81"/>
      <name val="Century Gothic"/>
      <family val="2"/>
    </font>
    <font>
      <b/>
      <sz val="14"/>
      <color indexed="81"/>
      <name val="Century Gothic"/>
      <family val="2"/>
    </font>
    <font>
      <sz val="14"/>
      <color indexed="81"/>
      <name val="Century Gothic"/>
      <family val="2"/>
    </font>
    <font>
      <sz val="10"/>
      <name val="Calibri"/>
      <family val="2"/>
    </font>
    <font>
      <b/>
      <sz val="18"/>
      <color indexed="10"/>
      <name val="Century Gothic"/>
      <family val="2"/>
    </font>
    <font>
      <b/>
      <sz val="44"/>
      <color theme="4" tint="-0.24994659260841701"/>
      <name val="Cambria"/>
      <family val="2"/>
      <scheme val="major"/>
    </font>
    <font>
      <b/>
      <sz val="12"/>
      <color theme="3"/>
      <name val="Calibri"/>
      <family val="2"/>
      <scheme val="minor"/>
    </font>
    <font>
      <b/>
      <sz val="14"/>
      <color theme="5"/>
      <name val="Calibri"/>
      <family val="2"/>
      <scheme val="minor"/>
    </font>
    <font>
      <b/>
      <i/>
      <sz val="16"/>
      <name val="Century Gothic"/>
      <family val="2"/>
    </font>
    <font>
      <b/>
      <u/>
      <sz val="12"/>
      <color indexed="81"/>
      <name val="Century Gothic"/>
      <family val="2"/>
    </font>
    <font>
      <u/>
      <sz val="12"/>
      <name val="Century Gothic"/>
      <family val="2"/>
    </font>
    <font>
      <sz val="12"/>
      <color indexed="9"/>
      <name val="Century Gothic"/>
      <family val="2"/>
    </font>
    <font>
      <b/>
      <u/>
      <sz val="12"/>
      <name val="Century Gothic"/>
      <family val="2"/>
    </font>
    <font>
      <b/>
      <i/>
      <sz val="12"/>
      <name val="Century Gothic"/>
      <family val="2"/>
    </font>
    <font>
      <i/>
      <sz val="12"/>
      <name val="Century Gothic"/>
      <family val="2"/>
    </font>
    <font>
      <b/>
      <sz val="14"/>
      <color rgb="FFFF0000"/>
      <name val="Century Gothic"/>
      <family val="2"/>
    </font>
    <font>
      <b/>
      <sz val="13"/>
      <name val="Century Gothic"/>
      <family val="2"/>
    </font>
    <font>
      <b/>
      <sz val="22"/>
      <name val="Century Gothic"/>
      <family val="2"/>
    </font>
    <font>
      <sz val="20"/>
      <name val="Arial"/>
      <family val="2"/>
    </font>
    <font>
      <sz val="16"/>
      <name val="Arial"/>
      <family val="2"/>
    </font>
    <font>
      <b/>
      <sz val="14"/>
      <name val="Arial"/>
      <family val="2"/>
    </font>
    <font>
      <b/>
      <u/>
      <sz val="14"/>
      <name val="Century Gothic"/>
      <family val="2"/>
    </font>
    <font>
      <u/>
      <sz val="14"/>
      <name val="Century Gothic"/>
      <family val="2"/>
    </font>
    <font>
      <b/>
      <sz val="18"/>
      <color indexed="9"/>
      <name val="Century Gothic"/>
      <family val="2"/>
    </font>
    <font>
      <b/>
      <sz val="15"/>
      <color indexed="9"/>
      <name val="Century Gothic"/>
      <family val="2"/>
    </font>
    <font>
      <b/>
      <u/>
      <sz val="15"/>
      <color indexed="9"/>
      <name val="Century Gothic"/>
      <family val="2"/>
    </font>
    <font>
      <sz val="15"/>
      <name val="Century Gothic"/>
      <family val="2"/>
    </font>
    <font>
      <sz val="13"/>
      <name val="Century Gothic"/>
      <family val="2"/>
    </font>
    <font>
      <b/>
      <u/>
      <sz val="15"/>
      <color theme="0"/>
      <name val="Century Gothic"/>
      <family val="2"/>
    </font>
    <font>
      <b/>
      <sz val="15"/>
      <color theme="0"/>
      <name val="Century Gothic"/>
      <family val="2"/>
    </font>
    <font>
      <b/>
      <sz val="17"/>
      <name val="Century Gothic"/>
      <family val="2"/>
    </font>
    <font>
      <b/>
      <sz val="18"/>
      <color indexed="30"/>
      <name val="Century Gothic"/>
      <family val="2"/>
    </font>
    <font>
      <u/>
      <sz val="14"/>
      <color indexed="12"/>
      <name val="Century Gothic"/>
      <family val="2"/>
    </font>
    <font>
      <sz val="12"/>
      <color theme="0"/>
      <name val="Century Gothic"/>
      <family val="2"/>
    </font>
    <font>
      <sz val="16"/>
      <color theme="0"/>
      <name val="Century Gothic"/>
      <family val="2"/>
    </font>
    <font>
      <sz val="10"/>
      <color theme="0"/>
      <name val="Century Gothic"/>
      <family val="2"/>
    </font>
    <font>
      <b/>
      <u/>
      <sz val="15"/>
      <color indexed="12"/>
      <name val="Century Gothic"/>
      <family val="2"/>
    </font>
    <font>
      <u/>
      <sz val="15"/>
      <color indexed="12"/>
      <name val="Century Gothic"/>
      <family val="2"/>
    </font>
    <font>
      <u/>
      <sz val="12"/>
      <color rgb="FF0070C0"/>
      <name val="Century Gothic"/>
      <family val="2"/>
    </font>
    <font>
      <u/>
      <sz val="12"/>
      <color rgb="FF0000FF"/>
      <name val="Century Gothic"/>
      <family val="2"/>
    </font>
    <font>
      <sz val="14"/>
      <color indexed="12"/>
      <name val="Century Gothic"/>
      <family val="2"/>
    </font>
    <font>
      <b/>
      <u/>
      <sz val="12"/>
      <color theme="0"/>
      <name val="Century Gothic"/>
      <family val="2"/>
    </font>
    <font>
      <b/>
      <sz val="13"/>
      <color theme="1"/>
      <name val="Century Gothic"/>
      <family val="2"/>
    </font>
    <font>
      <sz val="16"/>
      <color indexed="42"/>
      <name val="Century Gothic"/>
      <family val="2"/>
    </font>
    <font>
      <b/>
      <sz val="16"/>
      <name val="Tahoma"/>
      <family val="2"/>
    </font>
    <font>
      <strike/>
      <sz val="14"/>
      <color indexed="10"/>
      <name val="Century Gothic"/>
      <family val="2"/>
    </font>
    <font>
      <sz val="16"/>
      <color indexed="12"/>
      <name val="Century Gothic"/>
      <family val="2"/>
    </font>
    <font>
      <sz val="14"/>
      <name val="Century Gothic"/>
      <family val="2"/>
    </font>
    <font>
      <b/>
      <u/>
      <sz val="12"/>
      <color rgb="FF0125BF"/>
      <name val="Century Gothic"/>
      <family val="2"/>
    </font>
    <font>
      <sz val="16"/>
      <color rgb="FF0000FF"/>
      <name val="Century Gothic"/>
      <family val="2"/>
    </font>
    <font>
      <b/>
      <sz val="16"/>
      <color theme="1"/>
      <name val="Century Gothic"/>
      <family val="2"/>
    </font>
    <font>
      <b/>
      <sz val="20"/>
      <color theme="1"/>
      <name val="Century Gothic"/>
      <family val="2"/>
    </font>
    <font>
      <b/>
      <sz val="14"/>
      <color rgb="FFC00000"/>
      <name val="Century Gothic"/>
      <family val="2"/>
    </font>
  </fonts>
  <fills count="6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4"/>
        <bgColor indexed="64"/>
      </patternFill>
    </fill>
    <fill>
      <patternFill patternType="solid">
        <fgColor indexed="31"/>
        <bgColor indexed="64"/>
      </patternFill>
    </fill>
    <fill>
      <patternFill patternType="solid">
        <fgColor rgb="FFFFCC99"/>
      </patternFill>
    </fill>
    <fill>
      <patternFill patternType="solid">
        <fgColor theme="2" tint="-0.2499465926084170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CCFFFF"/>
        <bgColor indexed="64"/>
      </patternFill>
    </fill>
    <fill>
      <patternFill patternType="solid">
        <fgColor rgb="FFCCFFCC"/>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8DB4E3"/>
        <bgColor indexed="64"/>
      </patternFill>
    </fill>
    <fill>
      <patternFill patternType="solid">
        <fgColor rgb="FFFFFF00"/>
        <bgColor indexed="64"/>
      </patternFill>
    </fill>
    <fill>
      <patternFill patternType="solid">
        <fgColor rgb="FFFFFFCC"/>
        <bgColor indexed="64"/>
      </patternFill>
    </fill>
    <fill>
      <patternFill patternType="solid">
        <fgColor theme="8" tint="0.79998168889431442"/>
        <bgColor indexed="64"/>
      </patternFill>
    </fill>
    <fill>
      <patternFill patternType="solid">
        <fgColor rgb="FFDBEEF3"/>
        <bgColor indexed="64"/>
      </patternFill>
    </fill>
    <fill>
      <patternFill patternType="solid">
        <fgColor rgb="FF538ED5"/>
        <bgColor indexed="64"/>
      </patternFill>
    </fill>
    <fill>
      <patternFill patternType="solid">
        <fgColor rgb="FF00B050"/>
        <bgColor indexed="64"/>
      </patternFill>
    </fill>
    <fill>
      <patternFill patternType="solid">
        <fgColor rgb="FF8DB4E2"/>
        <bgColor indexed="64"/>
      </patternFill>
    </fill>
    <fill>
      <patternFill patternType="solid">
        <fgColor rgb="FFCCC0DA"/>
        <bgColor indexed="64"/>
      </patternFill>
    </fill>
    <fill>
      <patternFill patternType="solid">
        <fgColor rgb="FFFFCC99"/>
        <bgColor indexed="64"/>
      </patternFill>
    </fill>
    <fill>
      <patternFill patternType="solid">
        <fgColor rgb="FFCCCCFF"/>
        <bgColor indexed="64"/>
      </patternFill>
    </fill>
    <fill>
      <patternFill patternType="solid">
        <fgColor rgb="FFDDD9C3"/>
        <bgColor indexed="64"/>
      </patternFill>
    </fill>
    <fill>
      <patternFill patternType="solid">
        <fgColor rgb="FFCDF2FF"/>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1"/>
        <bgColor indexed="64"/>
      </patternFill>
    </fill>
    <fill>
      <patternFill patternType="solid">
        <fgColor rgb="FFFFFF66"/>
        <bgColor indexed="64"/>
      </patternFill>
    </fill>
    <fill>
      <patternFill patternType="solid">
        <fgColor rgb="FFFFCCCC"/>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6337778862885"/>
        <bgColor indexed="64"/>
      </patternFill>
    </fill>
    <fill>
      <patternFill patternType="solid">
        <fgColor rgb="FF85D5BA"/>
        <bgColor indexed="64"/>
      </patternFill>
    </fill>
    <fill>
      <patternFill patternType="solid">
        <fgColor rgb="FF92CDDC"/>
        <bgColor indexed="64"/>
      </patternFill>
    </fill>
    <fill>
      <patternFill patternType="solid">
        <fgColor theme="4" tint="0.59996337778862885"/>
        <bgColor indexed="64"/>
      </patternFill>
    </fill>
    <fill>
      <patternFill patternType="solid">
        <fgColor rgb="FFE6B8B7"/>
        <bgColor indexed="64"/>
      </patternFill>
    </fill>
    <fill>
      <patternFill patternType="solid">
        <fgColor theme="6" tint="0.59999389629810485"/>
        <bgColor indexed="64"/>
      </patternFill>
    </fill>
  </fills>
  <borders count="9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bottom/>
      <diagonal/>
    </border>
    <border>
      <left/>
      <right style="thin">
        <color indexed="17"/>
      </right>
      <top/>
      <bottom/>
      <diagonal/>
    </border>
    <border>
      <left style="thin">
        <color rgb="FF7F7F7F"/>
      </left>
      <right style="thin">
        <color rgb="FF7F7F7F"/>
      </right>
      <top style="thin">
        <color rgb="FF7F7F7F"/>
      </top>
      <bottom style="thin">
        <color rgb="FF7F7F7F"/>
      </bottom>
      <diagonal/>
    </border>
    <border>
      <left style="thin">
        <color rgb="FF17375D"/>
      </left>
      <right style="thin">
        <color rgb="FF17375D"/>
      </right>
      <top style="thin">
        <color rgb="FF17375D"/>
      </top>
      <bottom style="thin">
        <color rgb="FF17375D"/>
      </bottom>
      <diagonal/>
    </border>
    <border>
      <left/>
      <right/>
      <top/>
      <bottom style="thin">
        <color rgb="FF17375D"/>
      </bottom>
      <diagonal/>
    </border>
    <border>
      <left style="thin">
        <color rgb="FF17375D"/>
      </left>
      <right/>
      <top/>
      <bottom style="thin">
        <color rgb="FF17375D"/>
      </bottom>
      <diagonal/>
    </border>
    <border>
      <left/>
      <right style="thin">
        <color rgb="FF17375D"/>
      </right>
      <top/>
      <bottom style="thin">
        <color rgb="FF17375D"/>
      </bottom>
      <diagonal/>
    </border>
    <border>
      <left style="thin">
        <color rgb="FF17375D"/>
      </left>
      <right style="thin">
        <color rgb="FF17375D"/>
      </right>
      <top style="thin">
        <color rgb="FF17375D"/>
      </top>
      <bottom/>
      <diagonal/>
    </border>
    <border>
      <left/>
      <right style="thin">
        <color rgb="FF17375D"/>
      </right>
      <top/>
      <bottom/>
      <diagonal/>
    </border>
    <border>
      <left style="thin">
        <color rgb="FF17375D"/>
      </left>
      <right/>
      <top style="thin">
        <color rgb="FF17375D"/>
      </top>
      <bottom style="thin">
        <color rgb="FF17375D"/>
      </bottom>
      <diagonal/>
    </border>
    <border>
      <left/>
      <right/>
      <top/>
      <bottom style="medium">
        <color rgb="FF0000FF"/>
      </bottom>
      <diagonal/>
    </border>
    <border>
      <left/>
      <right/>
      <top/>
      <bottom style="thin">
        <color indexed="64"/>
      </bottom>
      <diagonal/>
    </border>
    <border>
      <left/>
      <right/>
      <top style="medium">
        <color rgb="FF0000F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indexed="64"/>
      </bottom>
      <diagonal/>
    </border>
    <border>
      <left style="thin">
        <color auto="1"/>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ck">
        <color indexed="10"/>
      </right>
      <top/>
      <bottom style="thin">
        <color indexed="64"/>
      </bottom>
      <diagonal/>
    </border>
    <border>
      <left style="thin">
        <color indexed="64"/>
      </left>
      <right style="thick">
        <color indexed="10"/>
      </right>
      <top style="thin">
        <color auto="1"/>
      </top>
      <bottom style="thin">
        <color indexed="64"/>
      </bottom>
      <diagonal/>
    </border>
    <border>
      <left style="thin">
        <color indexed="64"/>
      </left>
      <right style="thin">
        <color indexed="64"/>
      </right>
      <top style="thin">
        <color indexed="64"/>
      </top>
      <bottom style="double">
        <color rgb="FFFF0000"/>
      </bottom>
      <diagonal/>
    </border>
    <border>
      <left style="thin">
        <color auto="1"/>
      </left>
      <right style="thick">
        <color indexed="10"/>
      </right>
      <top style="thin">
        <color indexed="64"/>
      </top>
      <bottom style="double">
        <color rgb="FFFF0000"/>
      </bottom>
      <diagonal/>
    </border>
    <border>
      <left/>
      <right style="thick">
        <color indexed="10"/>
      </right>
      <top/>
      <bottom style="thin">
        <color indexed="64"/>
      </bottom>
      <diagonal/>
    </border>
    <border>
      <left/>
      <right style="thick">
        <color indexed="10"/>
      </right>
      <top style="thin">
        <color auto="1"/>
      </top>
      <bottom style="thin">
        <color indexed="64"/>
      </bottom>
      <diagonal/>
    </border>
  </borders>
  <cellStyleXfs count="230">
    <xf numFmtId="0" fontId="0" fillId="0" borderId="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7" fillId="0" borderId="0" applyNumberFormat="0" applyFill="0" applyBorder="0" applyAlignment="0" applyProtection="0">
      <alignment vertical="top"/>
      <protection locked="0"/>
    </xf>
    <xf numFmtId="0" fontId="47" fillId="12" borderId="10" applyNumberFormat="0" applyAlignment="0" applyProtection="0"/>
    <xf numFmtId="0" fontId="14" fillId="0" borderId="0"/>
    <xf numFmtId="0" fontId="14" fillId="0" borderId="0"/>
    <xf numFmtId="0" fontId="98"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4" fillId="0" borderId="0" applyNumberFormat="0" applyFill="0" applyProtection="0">
      <alignment vertical="top"/>
    </xf>
    <xf numFmtId="0" fontId="75" fillId="46" borderId="0">
      <alignment vertical="center" wrapText="1"/>
    </xf>
    <xf numFmtId="0" fontId="76" fillId="0" borderId="0" applyNumberFormat="0" applyFill="0" applyBorder="0" applyProtection="0">
      <alignment horizontal="center" vertical="center"/>
    </xf>
    <xf numFmtId="0" fontId="120" fillId="0" borderId="0" applyNumberFormat="0" applyFill="0" applyAlignment="0" applyProtection="0"/>
  </cellStyleXfs>
  <cellXfs count="1265">
    <xf numFmtId="0" fontId="0" fillId="0" borderId="0" xfId="0"/>
    <xf numFmtId="0" fontId="5" fillId="0" borderId="0" xfId="0" applyFont="1"/>
    <xf numFmtId="0" fontId="5" fillId="0" borderId="0" xfId="0" applyFont="1" applyBorder="1"/>
    <xf numFmtId="0" fontId="5" fillId="0" borderId="0" xfId="0" applyFont="1" applyFill="1"/>
    <xf numFmtId="0" fontId="5" fillId="0" borderId="0" xfId="0" applyFont="1" applyBorder="1" applyProtection="1"/>
    <xf numFmtId="0" fontId="5" fillId="0" borderId="0" xfId="0" applyFont="1" applyFill="1" applyBorder="1" applyProtection="1"/>
    <xf numFmtId="0" fontId="5" fillId="0" borderId="0" xfId="0" applyFont="1" applyFill="1" applyBorder="1" applyAlignment="1" applyProtection="1"/>
    <xf numFmtId="0" fontId="12" fillId="0" borderId="0" xfId="0" applyFont="1" applyProtection="1"/>
    <xf numFmtId="0" fontId="12" fillId="0" borderId="0" xfId="0" applyFont="1"/>
    <xf numFmtId="0" fontId="12" fillId="0" borderId="0" xfId="0" applyFont="1" applyBorder="1"/>
    <xf numFmtId="0" fontId="10" fillId="0" borderId="0" xfId="0" applyFont="1" applyBorder="1" applyAlignment="1" applyProtection="1">
      <alignment horizontal="left" vertical="top"/>
    </xf>
    <xf numFmtId="0" fontId="12" fillId="0" borderId="0" xfId="0" applyFont="1" applyBorder="1" applyAlignment="1" applyProtection="1">
      <alignment horizontal="left" vertical="top"/>
    </xf>
    <xf numFmtId="0" fontId="13" fillId="0" borderId="0" xfId="0" applyFont="1" applyProtection="1"/>
    <xf numFmtId="0" fontId="13" fillId="0" borderId="0" xfId="0" applyFont="1"/>
    <xf numFmtId="0" fontId="12" fillId="0" borderId="1" xfId="0" applyFont="1" applyBorder="1"/>
    <xf numFmtId="0" fontId="12" fillId="0" borderId="2" xfId="0" applyFont="1" applyBorder="1"/>
    <xf numFmtId="0" fontId="12" fillId="0" borderId="3" xfId="0" applyFont="1" applyBorder="1"/>
    <xf numFmtId="0" fontId="5" fillId="0" borderId="0" xfId="0" applyFont="1" applyFill="1" applyBorder="1"/>
    <xf numFmtId="0" fontId="7" fillId="0" borderId="0" xfId="0" applyFont="1"/>
    <xf numFmtId="0" fontId="7" fillId="0" borderId="0" xfId="0" applyFont="1" applyFill="1"/>
    <xf numFmtId="0" fontId="5" fillId="2" borderId="0" xfId="0" applyFont="1" applyFill="1"/>
    <xf numFmtId="0" fontId="7" fillId="0" borderId="0" xfId="0" applyFont="1" applyFill="1" applyBorder="1"/>
    <xf numFmtId="0" fontId="6" fillId="0" borderId="0" xfId="0" applyFont="1" applyBorder="1" applyProtection="1"/>
    <xf numFmtId="0" fontId="5" fillId="0" borderId="0" xfId="0" applyFont="1" applyBorder="1" applyAlignment="1" applyProtection="1">
      <alignment vertical="top"/>
    </xf>
    <xf numFmtId="0" fontId="5" fillId="0" borderId="0" xfId="0" applyFont="1" applyBorder="1" applyAlignment="1" applyProtection="1">
      <alignment horizontal="left" vertical="top"/>
    </xf>
    <xf numFmtId="0" fontId="5" fillId="0" borderId="0" xfId="0" applyFont="1" applyFill="1" applyBorder="1" applyAlignment="1" applyProtection="1">
      <alignment horizontal="left"/>
    </xf>
    <xf numFmtId="0" fontId="6" fillId="0" borderId="0" xfId="0" applyFont="1" applyBorder="1" applyAlignment="1" applyProtection="1"/>
    <xf numFmtId="0" fontId="5" fillId="0" borderId="0" xfId="0" applyNumberFormat="1" applyFont="1" applyBorder="1" applyAlignment="1" applyProtection="1">
      <alignment vertical="top"/>
    </xf>
    <xf numFmtId="0" fontId="13" fillId="3" borderId="0" xfId="0" applyFont="1" applyFill="1"/>
    <xf numFmtId="0" fontId="5" fillId="3" borderId="0" xfId="0" applyFont="1" applyFill="1"/>
    <xf numFmtId="0" fontId="3" fillId="3" borderId="0" xfId="0" applyFont="1" applyFill="1"/>
    <xf numFmtId="0" fontId="13" fillId="4" borderId="0" xfId="0" applyFont="1" applyFill="1"/>
    <xf numFmtId="0" fontId="5" fillId="4" borderId="0" xfId="0" applyFont="1" applyFill="1"/>
    <xf numFmtId="0" fontId="3" fillId="4" borderId="0" xfId="0" applyFont="1" applyFill="1"/>
    <xf numFmtId="0" fontId="7" fillId="4" borderId="0" xfId="0" applyFont="1" applyFill="1"/>
    <xf numFmtId="0" fontId="13" fillId="4" borderId="0" xfId="0" applyFont="1" applyFill="1" applyBorder="1"/>
    <xf numFmtId="0" fontId="13" fillId="5" borderId="0" xfId="0" applyFont="1" applyFill="1"/>
    <xf numFmtId="0" fontId="5" fillId="5" borderId="0" xfId="0" applyFont="1" applyFill="1"/>
    <xf numFmtId="0" fontId="13" fillId="5" borderId="0" xfId="0" applyFont="1" applyFill="1" applyBorder="1"/>
    <xf numFmtId="0" fontId="3" fillId="5" borderId="0" xfId="0" applyFont="1" applyFill="1"/>
    <xf numFmtId="0" fontId="7" fillId="5" borderId="0" xfId="0" applyFont="1" applyFill="1" applyAlignment="1" applyProtection="1"/>
    <xf numFmtId="0" fontId="13" fillId="2" borderId="0" xfId="0" applyFont="1" applyFill="1"/>
    <xf numFmtId="0" fontId="3" fillId="2" borderId="0" xfId="0" applyFont="1" applyFill="1"/>
    <xf numFmtId="0" fontId="7" fillId="3" borderId="0" xfId="0" applyFont="1" applyFill="1" applyAlignment="1" applyProtection="1">
      <alignment horizontal="left"/>
      <protection hidden="1"/>
    </xf>
    <xf numFmtId="0" fontId="3" fillId="4" borderId="0" xfId="0" applyFont="1" applyFill="1" applyProtection="1">
      <protection hidden="1"/>
    </xf>
    <xf numFmtId="0" fontId="7" fillId="4" borderId="0" xfId="0" applyFont="1" applyFill="1" applyAlignment="1" applyProtection="1">
      <alignment horizontal="left"/>
      <protection hidden="1"/>
    </xf>
    <xf numFmtId="0" fontId="7" fillId="5" borderId="0" xfId="0" applyFont="1" applyFill="1" applyAlignment="1" applyProtection="1">
      <alignment horizontal="left"/>
      <protection hidden="1"/>
    </xf>
    <xf numFmtId="0" fontId="13" fillId="6" borderId="0" xfId="0" applyFont="1" applyFill="1"/>
    <xf numFmtId="0" fontId="3" fillId="6" borderId="0" xfId="0" applyFont="1" applyFill="1"/>
    <xf numFmtId="0" fontId="7" fillId="6" borderId="0" xfId="0" applyFont="1" applyFill="1" applyProtection="1"/>
    <xf numFmtId="0" fontId="12" fillId="6" borderId="0" xfId="0" applyFont="1" applyFill="1"/>
    <xf numFmtId="0" fontId="12" fillId="6" borderId="0" xfId="0" applyFont="1" applyFill="1" applyBorder="1"/>
    <xf numFmtId="0" fontId="5" fillId="6" borderId="0" xfId="0" applyFont="1" applyFill="1"/>
    <xf numFmtId="0" fontId="10" fillId="6" borderId="0" xfId="0" applyFont="1" applyFill="1" applyBorder="1" applyAlignment="1" applyProtection="1">
      <alignment horizontal="left" vertical="top"/>
    </xf>
    <xf numFmtId="0" fontId="12" fillId="6" borderId="0" xfId="0" applyFont="1" applyFill="1" applyBorder="1" applyAlignment="1" applyProtection="1">
      <alignment horizontal="left" vertical="top"/>
    </xf>
    <xf numFmtId="0" fontId="13" fillId="4" borderId="0" xfId="0" applyFont="1" applyFill="1" applyProtection="1"/>
    <xf numFmtId="0" fontId="3" fillId="4" borderId="0" xfId="0" applyFont="1" applyFill="1" applyProtection="1"/>
    <xf numFmtId="0" fontId="12" fillId="4" borderId="0" xfId="0" applyFont="1" applyFill="1"/>
    <xf numFmtId="0" fontId="7" fillId="4" borderId="0" xfId="0" applyFont="1" applyFill="1" applyProtection="1">
      <protection hidden="1"/>
    </xf>
    <xf numFmtId="0" fontId="7" fillId="4" borderId="0" xfId="0" applyFont="1" applyFill="1" applyAlignment="1" applyProtection="1">
      <protection hidden="1"/>
    </xf>
    <xf numFmtId="0" fontId="7" fillId="4" borderId="0" xfId="0" applyFont="1" applyFill="1" applyBorder="1"/>
    <xf numFmtId="0" fontId="12" fillId="4" borderId="0" xfId="0" applyFont="1" applyFill="1" applyBorder="1"/>
    <xf numFmtId="0" fontId="7" fillId="5" borderId="0" xfId="0" applyFont="1" applyFill="1" applyProtection="1">
      <protection hidden="1"/>
    </xf>
    <xf numFmtId="0" fontId="12" fillId="5" borderId="0" xfId="0" applyFont="1" applyFill="1"/>
    <xf numFmtId="0" fontId="12" fillId="5" borderId="0" xfId="0" applyFont="1" applyFill="1" applyBorder="1"/>
    <xf numFmtId="0" fontId="12" fillId="3" borderId="0" xfId="0" applyFont="1" applyFill="1" applyProtection="1">
      <protection hidden="1"/>
    </xf>
    <xf numFmtId="0" fontId="12" fillId="3" borderId="0" xfId="0" applyFont="1" applyFill="1"/>
    <xf numFmtId="0" fontId="13" fillId="3" borderId="0" xfId="0" applyFont="1" applyFill="1" applyAlignment="1" applyProtection="1">
      <alignment horizontal="left"/>
      <protection hidden="1"/>
    </xf>
    <xf numFmtId="0" fontId="12" fillId="3" borderId="0" xfId="0" applyFont="1" applyFill="1" applyBorder="1" applyProtection="1"/>
    <xf numFmtId="0" fontId="10" fillId="3" borderId="0" xfId="0" applyFont="1" applyFill="1" applyBorder="1" applyAlignment="1" applyProtection="1">
      <alignment vertical="top"/>
    </xf>
    <xf numFmtId="0" fontId="12" fillId="3" borderId="0" xfId="0" applyFont="1" applyFill="1" applyBorder="1" applyAlignment="1" applyProtection="1">
      <alignment vertical="top"/>
    </xf>
    <xf numFmtId="0" fontId="12" fillId="3" borderId="0" xfId="0" applyFont="1" applyFill="1" applyProtection="1"/>
    <xf numFmtId="0" fontId="7" fillId="3" borderId="0" xfId="0" applyFont="1" applyFill="1" applyProtection="1">
      <protection hidden="1"/>
    </xf>
    <xf numFmtId="0" fontId="7" fillId="3" borderId="0" xfId="0" applyFont="1" applyFill="1" applyBorder="1" applyAlignment="1">
      <alignment horizontal="center"/>
    </xf>
    <xf numFmtId="0" fontId="13" fillId="3" borderId="0" xfId="0" applyFont="1" applyFill="1" applyBorder="1" applyAlignment="1">
      <alignment horizontal="center"/>
    </xf>
    <xf numFmtId="0" fontId="10" fillId="0" borderId="0" xfId="0" applyFont="1"/>
    <xf numFmtId="0" fontId="12" fillId="0" borderId="0" xfId="0" applyFont="1" applyAlignment="1">
      <alignment shrinkToFit="1"/>
    </xf>
    <xf numFmtId="14" fontId="12" fillId="0" borderId="0" xfId="0" applyNumberFormat="1" applyFont="1" applyAlignment="1">
      <alignment shrinkToFit="1"/>
    </xf>
    <xf numFmtId="0" fontId="12" fillId="0" borderId="0" xfId="0" applyFont="1" applyFill="1"/>
    <xf numFmtId="0" fontId="5" fillId="0" borderId="0" xfId="0" quotePrefix="1" applyFont="1"/>
    <xf numFmtId="0" fontId="5" fillId="3" borderId="0" xfId="0" applyFont="1" applyFill="1" applyBorder="1" applyProtection="1"/>
    <xf numFmtId="0" fontId="7" fillId="5" borderId="0" xfId="0" quotePrefix="1" applyFont="1" applyFill="1" applyAlignment="1" applyProtection="1">
      <alignment horizontal="left"/>
      <protection hidden="1"/>
    </xf>
    <xf numFmtId="0" fontId="7" fillId="5" borderId="0" xfId="0" applyFont="1" applyFill="1"/>
    <xf numFmtId="0" fontId="17" fillId="0" borderId="0" xfId="0" applyFont="1"/>
    <xf numFmtId="0" fontId="48" fillId="13" borderId="0" xfId="0" applyFont="1" applyFill="1"/>
    <xf numFmtId="0" fontId="5" fillId="13" borderId="0" xfId="0" applyFont="1" applyFill="1"/>
    <xf numFmtId="0" fontId="7" fillId="3" borderId="0" xfId="0" applyFont="1" applyFill="1"/>
    <xf numFmtId="0" fontId="5" fillId="14" borderId="0" xfId="0" applyFont="1" applyFill="1"/>
    <xf numFmtId="0" fontId="7" fillId="14" borderId="0" xfId="0" applyFont="1" applyFill="1"/>
    <xf numFmtId="0" fontId="5" fillId="15" borderId="0" xfId="0" applyFont="1" applyFill="1"/>
    <xf numFmtId="0" fontId="18" fillId="0" borderId="0" xfId="0" applyFont="1" applyBorder="1" applyAlignment="1">
      <alignment horizontal="center"/>
    </xf>
    <xf numFmtId="0" fontId="5" fillId="16" borderId="0" xfId="0" applyFont="1" applyFill="1"/>
    <xf numFmtId="0" fontId="7" fillId="2" borderId="0" xfId="0" applyFont="1" applyFill="1" applyProtection="1">
      <protection locked="0"/>
    </xf>
    <xf numFmtId="0" fontId="9" fillId="4" borderId="0" xfId="0" applyFont="1" applyFill="1"/>
    <xf numFmtId="0" fontId="48" fillId="17" borderId="0" xfId="0" applyFont="1" applyFill="1"/>
    <xf numFmtId="0" fontId="5" fillId="17" borderId="0" xfId="0" applyFont="1" applyFill="1"/>
    <xf numFmtId="0" fontId="48" fillId="18" borderId="0" xfId="0" applyFont="1" applyFill="1"/>
    <xf numFmtId="0" fontId="5" fillId="18" borderId="0" xfId="0" applyFont="1" applyFill="1"/>
    <xf numFmtId="0" fontId="9" fillId="17" borderId="0" xfId="0" applyFont="1" applyFill="1"/>
    <xf numFmtId="0" fontId="9" fillId="18" borderId="0" xfId="0" applyFont="1" applyFill="1"/>
    <xf numFmtId="0" fontId="0" fillId="20" borderId="0" xfId="0" applyFill="1"/>
    <xf numFmtId="0" fontId="14" fillId="20" borderId="0" xfId="0" applyFont="1" applyFill="1"/>
    <xf numFmtId="0" fontId="0" fillId="21" borderId="0" xfId="0" applyFill="1"/>
    <xf numFmtId="0" fontId="14" fillId="21" borderId="0" xfId="0" applyFont="1" applyFill="1"/>
    <xf numFmtId="0" fontId="0" fillId="22" borderId="0" xfId="0" applyFill="1"/>
    <xf numFmtId="0" fontId="14" fillId="22" borderId="0" xfId="0" applyFont="1" applyFill="1"/>
    <xf numFmtId="0" fontId="12" fillId="0" borderId="0" xfId="0" applyFont="1" applyFill="1" applyBorder="1"/>
    <xf numFmtId="0" fontId="5" fillId="23" borderId="0" xfId="0" applyFont="1" applyFill="1"/>
    <xf numFmtId="0" fontId="5" fillId="24" borderId="0" xfId="0" applyFont="1" applyFill="1"/>
    <xf numFmtId="0" fontId="5" fillId="24" borderId="0" xfId="0" applyFont="1" applyFill="1" applyAlignment="1">
      <alignment horizontal="left"/>
    </xf>
    <xf numFmtId="0" fontId="5" fillId="25" borderId="0" xfId="0" applyFont="1" applyFill="1"/>
    <xf numFmtId="0" fontId="7" fillId="0" borderId="0" xfId="0" applyFont="1" applyFill="1" applyAlignment="1" applyProtection="1">
      <alignment horizontal="left"/>
      <protection hidden="1"/>
    </xf>
    <xf numFmtId="0" fontId="13" fillId="0" borderId="0" xfId="0" applyFont="1" applyFill="1"/>
    <xf numFmtId="0" fontId="7" fillId="0" borderId="0" xfId="0" applyFont="1" applyFill="1" applyProtection="1">
      <protection hidden="1"/>
    </xf>
    <xf numFmtId="0" fontId="7" fillId="0" borderId="0" xfId="0" applyFont="1" applyFill="1" applyAlignment="1" applyProtection="1">
      <protection hidden="1"/>
    </xf>
    <xf numFmtId="0" fontId="7" fillId="26" borderId="0" xfId="0" applyFont="1" applyFill="1"/>
    <xf numFmtId="0" fontId="5" fillId="26" borderId="0" xfId="0" applyFont="1" applyFill="1"/>
    <xf numFmtId="0" fontId="5" fillId="7" borderId="0" xfId="83" applyFont="1" applyFill="1"/>
    <xf numFmtId="0" fontId="12" fillId="7" borderId="0" xfId="83" applyFont="1" applyFill="1"/>
    <xf numFmtId="0" fontId="5" fillId="16" borderId="0" xfId="83" applyFont="1" applyFill="1"/>
    <xf numFmtId="0" fontId="12" fillId="16" borderId="0" xfId="83" applyFont="1" applyFill="1"/>
    <xf numFmtId="0" fontId="10" fillId="7" borderId="0" xfId="83" applyFont="1" applyFill="1"/>
    <xf numFmtId="0" fontId="6" fillId="7" borderId="0" xfId="83" quotePrefix="1" applyFont="1" applyFill="1" applyAlignment="1" applyProtection="1">
      <protection hidden="1"/>
    </xf>
    <xf numFmtId="0" fontId="5" fillId="7" borderId="0" xfId="83" applyFont="1" applyFill="1" applyAlignment="1" applyProtection="1">
      <protection hidden="1"/>
    </xf>
    <xf numFmtId="0" fontId="5" fillId="16" borderId="0" xfId="83" applyFont="1" applyFill="1" applyAlignment="1" applyProtection="1">
      <protection hidden="1"/>
    </xf>
    <xf numFmtId="0" fontId="6" fillId="16" borderId="0" xfId="83" quotePrefix="1" applyFont="1" applyFill="1" applyAlignment="1" applyProtection="1">
      <protection hidden="1"/>
    </xf>
    <xf numFmtId="0" fontId="5" fillId="7" borderId="0" xfId="83" applyFont="1" applyFill="1" applyAlignment="1" applyProtection="1">
      <alignment horizontal="left"/>
      <protection hidden="1"/>
    </xf>
    <xf numFmtId="0" fontId="49" fillId="16" borderId="0" xfId="136" applyFont="1" applyFill="1"/>
    <xf numFmtId="0" fontId="5" fillId="27" borderId="0" xfId="0" applyFont="1" applyFill="1"/>
    <xf numFmtId="0" fontId="9" fillId="27" borderId="0" xfId="0" applyFont="1" applyFill="1"/>
    <xf numFmtId="0" fontId="5" fillId="0" borderId="0" xfId="0" applyFont="1" applyAlignment="1">
      <alignment horizontal="left" vertical="center" wrapText="1"/>
    </xf>
    <xf numFmtId="0" fontId="5" fillId="0" borderId="0" xfId="0" applyFont="1" applyBorder="1" applyAlignment="1">
      <alignment horizontal="center" vertical="center" wrapText="1" readingOrder="1"/>
    </xf>
    <xf numFmtId="0" fontId="7" fillId="16" borderId="0" xfId="0" applyFont="1" applyFill="1"/>
    <xf numFmtId="0" fontId="7" fillId="16" borderId="0" xfId="0" applyFont="1" applyFill="1" applyAlignment="1" applyProtection="1">
      <protection hidden="1"/>
    </xf>
    <xf numFmtId="0" fontId="12" fillId="16" borderId="0" xfId="0" applyFont="1" applyFill="1"/>
    <xf numFmtId="0" fontId="7" fillId="27" borderId="0" xfId="0" applyFont="1" applyFill="1"/>
    <xf numFmtId="0" fontId="50" fillId="29" borderId="0" xfId="0" applyFont="1" applyFill="1"/>
    <xf numFmtId="0" fontId="51" fillId="29" borderId="0" xfId="0" applyFont="1" applyFill="1"/>
    <xf numFmtId="0" fontId="52" fillId="29" borderId="0" xfId="0" applyFont="1" applyFill="1"/>
    <xf numFmtId="0" fontId="53" fillId="29" borderId="0" xfId="0" applyFont="1" applyFill="1"/>
    <xf numFmtId="0" fontId="7" fillId="29" borderId="0" xfId="83" applyFont="1" applyFill="1" applyAlignment="1" applyProtection="1">
      <protection hidden="1"/>
    </xf>
    <xf numFmtId="0" fontId="7" fillId="29" borderId="0" xfId="83" applyFont="1" applyFill="1"/>
    <xf numFmtId="0" fontId="5" fillId="30" borderId="0" xfId="0" applyFont="1" applyFill="1"/>
    <xf numFmtId="0" fontId="7" fillId="30" borderId="0" xfId="0" applyFont="1" applyFill="1" applyAlignment="1" applyProtection="1">
      <alignment horizontal="left"/>
      <protection hidden="1"/>
    </xf>
    <xf numFmtId="0" fontId="7" fillId="30" borderId="0" xfId="0" applyFont="1" applyFill="1"/>
    <xf numFmtId="0" fontId="7" fillId="30" borderId="0" xfId="0" applyFont="1" applyFill="1" applyProtection="1">
      <protection hidden="1"/>
    </xf>
    <xf numFmtId="0" fontId="7" fillId="30" borderId="0" xfId="0" applyFont="1" applyFill="1" applyAlignment="1" applyProtection="1">
      <protection hidden="1"/>
    </xf>
    <xf numFmtId="0" fontId="7" fillId="30" borderId="0" xfId="0" applyFont="1" applyFill="1" applyBorder="1"/>
    <xf numFmtId="0" fontId="5" fillId="31" borderId="0" xfId="0" applyFont="1" applyFill="1"/>
    <xf numFmtId="0" fontId="5" fillId="32" borderId="0" xfId="0" applyFont="1" applyFill="1" applyBorder="1"/>
    <xf numFmtId="0" fontId="5" fillId="32" borderId="0" xfId="0" applyFont="1" applyFill="1"/>
    <xf numFmtId="0" fontId="5" fillId="33" borderId="0" xfId="0" applyFont="1" applyFill="1"/>
    <xf numFmtId="0" fontId="3" fillId="33" borderId="0" xfId="0" applyFont="1" applyFill="1"/>
    <xf numFmtId="0" fontId="13" fillId="33" borderId="0" xfId="0" applyFont="1" applyFill="1"/>
    <xf numFmtId="0" fontId="7" fillId="33" borderId="0" xfId="0" applyFont="1" applyFill="1"/>
    <xf numFmtId="0" fontId="12" fillId="33" borderId="0" xfId="0" applyFont="1" applyFill="1"/>
    <xf numFmtId="0" fontId="5" fillId="29" borderId="0" xfId="0" applyFont="1" applyFill="1" applyBorder="1"/>
    <xf numFmtId="0" fontId="54" fillId="5" borderId="0" xfId="0" applyFont="1" applyFill="1"/>
    <xf numFmtId="0" fontId="54" fillId="26" borderId="0" xfId="0" applyFont="1" applyFill="1"/>
    <xf numFmtId="0" fontId="13" fillId="27" borderId="0" xfId="0" applyFont="1" applyFill="1" applyBorder="1"/>
    <xf numFmtId="0" fontId="50" fillId="34" borderId="0" xfId="0" applyFont="1" applyFill="1"/>
    <xf numFmtId="0" fontId="7" fillId="34" borderId="0" xfId="0" applyFont="1" applyFill="1"/>
    <xf numFmtId="0" fontId="53" fillId="34" borderId="0" xfId="0" applyFont="1" applyFill="1"/>
    <xf numFmtId="0" fontId="7" fillId="35" borderId="0" xfId="0" applyFont="1" applyFill="1"/>
    <xf numFmtId="0" fontId="5" fillId="0" borderId="0" xfId="0" applyFont="1" applyFill="1" applyBorder="1" applyAlignment="1"/>
    <xf numFmtId="0" fontId="13" fillId="27" borderId="0" xfId="0" applyFont="1" applyFill="1"/>
    <xf numFmtId="0" fontId="54" fillId="27" borderId="0" xfId="0" applyFont="1" applyFill="1"/>
    <xf numFmtId="0" fontId="7" fillId="36" borderId="0" xfId="0" applyFont="1" applyFill="1"/>
    <xf numFmtId="0" fontId="7" fillId="36" borderId="0" xfId="83" applyFont="1" applyFill="1" applyAlignment="1" applyProtection="1">
      <protection hidden="1"/>
    </xf>
    <xf numFmtId="0" fontId="7" fillId="36" borderId="0" xfId="83" applyFont="1" applyFill="1"/>
    <xf numFmtId="0" fontId="5" fillId="36" borderId="0" xfId="0" applyFont="1" applyFill="1" applyBorder="1"/>
    <xf numFmtId="0" fontId="48" fillId="0" borderId="0" xfId="0" applyFont="1"/>
    <xf numFmtId="0" fontId="50" fillId="33" borderId="0" xfId="0" applyFont="1" applyFill="1"/>
    <xf numFmtId="0" fontId="53" fillId="33" borderId="0" xfId="0" applyFont="1" applyFill="1"/>
    <xf numFmtId="0" fontId="7" fillId="0" borderId="0" xfId="83" applyFont="1" applyFill="1"/>
    <xf numFmtId="0" fontId="3" fillId="0" borderId="0" xfId="0" applyFont="1" applyFill="1"/>
    <xf numFmtId="0" fontId="7" fillId="27" borderId="0" xfId="0" applyFont="1" applyFill="1" applyAlignment="1" applyProtection="1">
      <alignment horizontal="left"/>
      <protection hidden="1"/>
    </xf>
    <xf numFmtId="0" fontId="7" fillId="33" borderId="0" xfId="0" applyFont="1" applyFill="1" applyAlignment="1" applyProtection="1"/>
    <xf numFmtId="0" fontId="7" fillId="33" borderId="0" xfId="0" applyFont="1" applyFill="1" applyAlignment="1" applyProtection="1">
      <alignment horizontal="left"/>
      <protection hidden="1"/>
    </xf>
    <xf numFmtId="0" fontId="9" fillId="33" borderId="0" xfId="0" applyFont="1" applyFill="1"/>
    <xf numFmtId="0" fontId="7" fillId="33" borderId="0" xfId="83" applyFont="1" applyFill="1" applyAlignment="1" applyProtection="1">
      <protection hidden="1"/>
    </xf>
    <xf numFmtId="0" fontId="5" fillId="24" borderId="0" xfId="82" applyFont="1" applyFill="1"/>
    <xf numFmtId="0" fontId="7" fillId="0" borderId="0" xfId="82" applyFont="1"/>
    <xf numFmtId="0" fontId="5" fillId="33" borderId="0" xfId="0" applyFont="1" applyFill="1" applyBorder="1"/>
    <xf numFmtId="0" fontId="0" fillId="0" borderId="0" xfId="0" applyFill="1"/>
    <xf numFmtId="0" fontId="5" fillId="0" borderId="0" xfId="82" applyFont="1" applyFill="1"/>
    <xf numFmtId="0" fontId="51" fillId="27" borderId="0" xfId="0" applyFont="1" applyFill="1"/>
    <xf numFmtId="0" fontId="51" fillId="4" borderId="0" xfId="0" applyFont="1" applyFill="1"/>
    <xf numFmtId="0" fontId="50" fillId="29" borderId="0" xfId="83" applyFont="1" applyFill="1"/>
    <xf numFmtId="0" fontId="50" fillId="36" borderId="0" xfId="0" applyFont="1" applyFill="1"/>
    <xf numFmtId="0" fontId="51" fillId="29" borderId="0" xfId="0" applyFont="1" applyFill="1" applyBorder="1"/>
    <xf numFmtId="0" fontId="51" fillId="5" borderId="0" xfId="0" applyFont="1" applyFill="1"/>
    <xf numFmtId="0" fontId="51" fillId="0" borderId="0" xfId="0" applyFont="1" applyFill="1"/>
    <xf numFmtId="0" fontId="51" fillId="0" borderId="0" xfId="0" applyFont="1"/>
    <xf numFmtId="0" fontId="53" fillId="26" borderId="0" xfId="0" applyFont="1" applyFill="1"/>
    <xf numFmtId="0" fontId="5" fillId="26" borderId="0" xfId="0" applyFont="1" applyFill="1" applyProtection="1">
      <protection locked="0"/>
    </xf>
    <xf numFmtId="0" fontId="5" fillId="5" borderId="0" xfId="0" applyFont="1" applyFill="1" applyProtection="1">
      <protection hidden="1"/>
    </xf>
    <xf numFmtId="0" fontId="53" fillId="27" borderId="0" xfId="0" applyFont="1" applyFill="1"/>
    <xf numFmtId="0" fontId="21" fillId="0" borderId="0" xfId="0" applyFont="1" applyFill="1" applyBorder="1" applyAlignment="1" applyProtection="1">
      <alignment horizontal="left"/>
    </xf>
    <xf numFmtId="0" fontId="5" fillId="37" borderId="0" xfId="0" applyFont="1" applyFill="1"/>
    <xf numFmtId="0" fontId="52" fillId="27" borderId="0" xfId="0" applyFont="1" applyFill="1"/>
    <xf numFmtId="0" fontId="5" fillId="38" borderId="0" xfId="0" applyFont="1" applyFill="1"/>
    <xf numFmtId="0" fontId="5" fillId="36" borderId="0" xfId="83" applyFont="1" applyFill="1"/>
    <xf numFmtId="0" fontId="5" fillId="36" borderId="0" xfId="0" applyFont="1" applyFill="1"/>
    <xf numFmtId="0" fontId="51" fillId="37" borderId="0" xfId="0" applyFont="1" applyFill="1"/>
    <xf numFmtId="9" fontId="5" fillId="0" borderId="0" xfId="0" applyNumberFormat="1" applyFont="1" applyAlignment="1"/>
    <xf numFmtId="0" fontId="27" fillId="0" borderId="0" xfId="0" applyFont="1" applyBorder="1"/>
    <xf numFmtId="0" fontId="36" fillId="0" borderId="0" xfId="0" applyFont="1" applyBorder="1" applyAlignment="1">
      <alignment horizontal="center"/>
    </xf>
    <xf numFmtId="0" fontId="38" fillId="0" borderId="0" xfId="0" applyFont="1" applyFill="1" applyBorder="1" applyAlignment="1" applyProtection="1">
      <alignment horizontal="left"/>
    </xf>
    <xf numFmtId="0" fontId="27" fillId="0" borderId="0" xfId="0" applyFont="1"/>
    <xf numFmtId="0" fontId="27" fillId="0" borderId="0" xfId="0" applyFont="1" applyFill="1"/>
    <xf numFmtId="0" fontId="3" fillId="3" borderId="0" xfId="0" applyFont="1" applyFill="1" applyAlignment="1">
      <alignment wrapText="1"/>
    </xf>
    <xf numFmtId="0" fontId="62" fillId="3" borderId="0" xfId="0" applyFont="1" applyFill="1"/>
    <xf numFmtId="0" fontId="27" fillId="3" borderId="0" xfId="0" applyFont="1" applyFill="1"/>
    <xf numFmtId="0" fontId="5" fillId="45" borderId="0" xfId="84" applyFont="1" applyFill="1"/>
    <xf numFmtId="0" fontId="5" fillId="45" borderId="0" xfId="208" applyFont="1" applyFill="1"/>
    <xf numFmtId="0" fontId="12" fillId="0" borderId="0" xfId="0" applyFont="1" applyFill="1" applyBorder="1" applyAlignment="1"/>
    <xf numFmtId="0" fontId="27" fillId="0" borderId="0" xfId="0" applyFont="1" applyBorder="1" applyAlignment="1">
      <alignment horizontal="left" indent="1"/>
    </xf>
    <xf numFmtId="0" fontId="27" fillId="0" borderId="0" xfId="0" applyFont="1" applyAlignment="1">
      <alignment horizontal="left" indent="1"/>
    </xf>
    <xf numFmtId="0" fontId="30" fillId="0" borderId="0" xfId="0" applyFont="1" applyFill="1" applyBorder="1" applyAlignment="1" applyProtection="1">
      <alignment horizontal="left" vertical="center" wrapText="1"/>
      <protection hidden="1"/>
    </xf>
    <xf numFmtId="0" fontId="5" fillId="0" borderId="30" xfId="0" applyFont="1" applyBorder="1"/>
    <xf numFmtId="0" fontId="5" fillId="33" borderId="30" xfId="0" applyFont="1" applyFill="1" applyBorder="1" applyAlignment="1">
      <alignment horizontal="center" vertical="center"/>
    </xf>
    <xf numFmtId="0" fontId="5" fillId="0" borderId="30" xfId="0" applyFont="1" applyBorder="1" applyAlignment="1">
      <alignment horizontal="center" vertical="center"/>
    </xf>
    <xf numFmtId="0" fontId="5" fillId="0" borderId="8" xfId="0" applyFont="1" applyFill="1" applyBorder="1"/>
    <xf numFmtId="0" fontId="5" fillId="0" borderId="5" xfId="0" applyFont="1" applyBorder="1"/>
    <xf numFmtId="0" fontId="5" fillId="0" borderId="6" xfId="0" applyFont="1" applyFill="1" applyBorder="1"/>
    <xf numFmtId="0" fontId="5" fillId="0" borderId="34" xfId="0" applyFont="1" applyBorder="1"/>
    <xf numFmtId="0" fontId="5" fillId="0" borderId="2" xfId="0" applyFont="1" applyFill="1" applyBorder="1"/>
    <xf numFmtId="0" fontId="5" fillId="0" borderId="3" xfId="0" applyFont="1" applyBorder="1"/>
    <xf numFmtId="0" fontId="5" fillId="0" borderId="2" xfId="0" applyFont="1" applyBorder="1"/>
    <xf numFmtId="0" fontId="5" fillId="0" borderId="31" xfId="0" applyFont="1" applyBorder="1" applyAlignment="1">
      <alignment horizontal="center" vertical="center"/>
    </xf>
    <xf numFmtId="0" fontId="27" fillId="0" borderId="0" xfId="0" applyFont="1" applyFill="1" applyProtection="1"/>
    <xf numFmtId="0" fontId="30" fillId="0" borderId="0" xfId="0" applyFont="1" applyFill="1" applyProtection="1"/>
    <xf numFmtId="0" fontId="5" fillId="0" borderId="0" xfId="0" applyFont="1" applyAlignment="1">
      <alignment wrapText="1"/>
    </xf>
    <xf numFmtId="0" fontId="12" fillId="0" borderId="0" xfId="0" applyFont="1" applyAlignment="1">
      <alignment wrapText="1"/>
    </xf>
    <xf numFmtId="0" fontId="27" fillId="0" borderId="0" xfId="0" applyFont="1" applyFill="1" applyAlignment="1">
      <alignment wrapText="1"/>
    </xf>
    <xf numFmtId="0" fontId="0" fillId="0" borderId="0" xfId="0" applyFill="1" applyAlignment="1">
      <alignment wrapText="1"/>
    </xf>
    <xf numFmtId="0" fontId="30" fillId="32" borderId="42" xfId="0" applyFont="1" applyFill="1" applyBorder="1" applyAlignment="1" applyProtection="1">
      <alignment horizontal="left" vertical="center" wrapText="1"/>
      <protection hidden="1"/>
    </xf>
    <xf numFmtId="0" fontId="32" fillId="32" borderId="42" xfId="0" applyFont="1" applyFill="1" applyBorder="1" applyAlignment="1" applyProtection="1">
      <alignment vertical="center" wrapText="1"/>
      <protection hidden="1"/>
    </xf>
    <xf numFmtId="0" fontId="30" fillId="0" borderId="43" xfId="0" applyFont="1" applyFill="1" applyBorder="1" applyAlignment="1" applyProtection="1">
      <alignment vertical="center" wrapText="1"/>
      <protection hidden="1"/>
    </xf>
    <xf numFmtId="0" fontId="9" fillId="0" borderId="0" xfId="0" applyFont="1" applyProtection="1"/>
    <xf numFmtId="0" fontId="9" fillId="0" borderId="0" xfId="0" applyFont="1" applyFill="1" applyAlignment="1" applyProtection="1"/>
    <xf numFmtId="0" fontId="9" fillId="0" borderId="0" xfId="0" applyFont="1" applyFill="1" applyProtection="1"/>
    <xf numFmtId="0" fontId="43" fillId="0" borderId="0" xfId="0" applyFont="1" applyFill="1" applyProtection="1"/>
    <xf numFmtId="0" fontId="30" fillId="0" borderId="0" xfId="0" applyFont="1" applyFill="1" applyBorder="1" applyAlignment="1" applyProtection="1">
      <alignment horizontal="left" vertical="center" wrapText="1"/>
    </xf>
    <xf numFmtId="0" fontId="30" fillId="0" borderId="43" xfId="0" applyFont="1" applyFill="1" applyBorder="1" applyAlignment="1" applyProtection="1">
      <alignment vertical="center" wrapText="1"/>
    </xf>
    <xf numFmtId="0" fontId="30" fillId="32" borderId="42" xfId="0" applyFont="1" applyFill="1" applyBorder="1" applyAlignment="1" applyProtection="1">
      <alignment horizontal="left" vertical="center" wrapText="1"/>
    </xf>
    <xf numFmtId="0" fontId="30" fillId="0" borderId="0" xfId="0" applyFont="1" applyFill="1" applyAlignment="1" applyProtection="1">
      <alignment wrapText="1"/>
    </xf>
    <xf numFmtId="0" fontId="30" fillId="0" borderId="0" xfId="0" applyFont="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Alignment="1" applyProtection="1">
      <alignment wrapText="1"/>
    </xf>
    <xf numFmtId="0" fontId="5" fillId="0" borderId="0" xfId="0" applyFont="1" applyAlignment="1" applyProtection="1">
      <alignment horizontal="center" vertical="center"/>
    </xf>
    <xf numFmtId="0" fontId="5" fillId="0" borderId="0" xfId="0" applyFont="1" applyAlignment="1" applyProtection="1">
      <alignment horizontal="center"/>
    </xf>
    <xf numFmtId="0" fontId="5" fillId="0" borderId="0" xfId="0" applyFont="1" applyAlignment="1" applyProtection="1">
      <alignment horizontal="left" vertical="center"/>
    </xf>
    <xf numFmtId="0" fontId="5" fillId="0" borderId="0" xfId="0" applyFont="1" applyProtection="1"/>
    <xf numFmtId="174" fontId="37" fillId="32" borderId="42" xfId="0" applyNumberFormat="1" applyFont="1" applyFill="1" applyBorder="1" applyAlignment="1" applyProtection="1">
      <alignment horizontal="center" vertical="center" wrapText="1"/>
      <protection locked="0"/>
    </xf>
    <xf numFmtId="0" fontId="5" fillId="0" borderId="0" xfId="0" applyFont="1" applyFill="1" applyProtection="1"/>
    <xf numFmtId="0" fontId="44" fillId="0" borderId="0" xfId="0" applyFont="1" applyProtection="1"/>
    <xf numFmtId="0" fontId="30" fillId="0" borderId="22" xfId="0" applyFont="1" applyFill="1" applyBorder="1" applyAlignment="1" applyProtection="1">
      <alignment vertical="center" wrapText="1"/>
    </xf>
    <xf numFmtId="0" fontId="44" fillId="0" borderId="0" xfId="0" applyFont="1" applyAlignment="1" applyProtection="1">
      <alignment horizontal="left" vertical="top" wrapText="1"/>
    </xf>
    <xf numFmtId="0" fontId="30" fillId="0" borderId="0" xfId="0" applyFont="1" applyProtection="1"/>
    <xf numFmtId="0" fontId="15" fillId="0" borderId="0" xfId="0" applyFont="1" applyProtection="1"/>
    <xf numFmtId="0" fontId="30" fillId="0" borderId="0" xfId="0" applyFont="1" applyFill="1" applyAlignment="1" applyProtection="1">
      <alignment horizontal="left" vertical="top" wrapText="1"/>
    </xf>
    <xf numFmtId="0" fontId="9" fillId="0" borderId="0" xfId="0" applyFont="1" applyAlignment="1" applyProtection="1">
      <alignment horizontal="left" vertical="top" wrapText="1"/>
    </xf>
    <xf numFmtId="0" fontId="5" fillId="0" borderId="0" xfId="0" applyNumberFormat="1" applyFont="1" applyProtection="1"/>
    <xf numFmtId="174" fontId="37" fillId="32" borderId="42" xfId="0" applyNumberFormat="1" applyFont="1" applyFill="1" applyBorder="1" applyAlignment="1" applyProtection="1">
      <alignment horizontal="center" vertical="center" wrapText="1"/>
      <protection locked="0" hidden="1"/>
    </xf>
    <xf numFmtId="0" fontId="30" fillId="0" borderId="0" xfId="0" applyNumberFormat="1" applyFont="1" applyFill="1" applyBorder="1" applyAlignment="1" applyProtection="1">
      <alignment vertical="center" wrapText="1"/>
    </xf>
    <xf numFmtId="14" fontId="5" fillId="0" borderId="0" xfId="0" applyNumberFormat="1" applyFont="1" applyProtection="1"/>
    <xf numFmtId="0" fontId="28" fillId="32" borderId="42" xfId="0" applyFont="1" applyFill="1" applyBorder="1" applyAlignment="1" applyProtection="1">
      <alignment horizontal="left" vertical="center" wrapText="1"/>
    </xf>
    <xf numFmtId="0" fontId="32" fillId="32" borderId="42" xfId="0" applyFont="1" applyFill="1" applyBorder="1" applyAlignment="1" applyProtection="1">
      <alignment horizontal="left" vertical="center" wrapText="1"/>
    </xf>
    <xf numFmtId="0" fontId="31" fillId="0" borderId="0" xfId="0" applyFont="1" applyProtection="1"/>
    <xf numFmtId="174" fontId="37" fillId="32" borderId="15"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2" fillId="0" borderId="0" xfId="84" applyFont="1" applyFill="1" applyBorder="1" applyAlignment="1" applyProtection="1"/>
    <xf numFmtId="0" fontId="1" fillId="0" borderId="0" xfId="84" applyFont="1" applyProtection="1"/>
    <xf numFmtId="0" fontId="1" fillId="0" borderId="0" xfId="84" applyFont="1" applyFill="1" applyBorder="1" applyAlignment="1" applyProtection="1"/>
    <xf numFmtId="0" fontId="1" fillId="0" borderId="0" xfId="84" applyFont="1" applyBorder="1" applyAlignment="1" applyProtection="1"/>
    <xf numFmtId="0" fontId="86" fillId="0" borderId="0" xfId="84" applyFont="1" applyBorder="1" applyAlignment="1" applyProtection="1"/>
    <xf numFmtId="0" fontId="86" fillId="0" borderId="0" xfId="84" applyFont="1" applyBorder="1" applyAlignment="1" applyProtection="1">
      <alignment vertical="center"/>
    </xf>
    <xf numFmtId="0" fontId="87" fillId="0" borderId="0" xfId="84" applyFont="1" applyProtection="1"/>
    <xf numFmtId="0" fontId="86" fillId="19" borderId="0" xfId="84" applyFont="1" applyFill="1" applyBorder="1" applyAlignment="1" applyProtection="1">
      <alignment vertical="center" wrapText="1"/>
    </xf>
    <xf numFmtId="0" fontId="87" fillId="0" borderId="0" xfId="84" applyFont="1" applyAlignment="1" applyProtection="1">
      <alignment vertical="top"/>
    </xf>
    <xf numFmtId="0" fontId="33" fillId="19" borderId="0" xfId="84" applyFont="1" applyFill="1" applyBorder="1" applyAlignment="1" applyProtection="1"/>
    <xf numFmtId="0" fontId="39" fillId="0" borderId="0" xfId="84" applyFont="1" applyFill="1" applyBorder="1" applyAlignment="1" applyProtection="1">
      <alignment horizontal="right" wrapText="1"/>
    </xf>
    <xf numFmtId="0" fontId="88" fillId="0" borderId="0" xfId="84" applyFont="1" applyAlignment="1" applyProtection="1">
      <alignment vertical="center"/>
    </xf>
    <xf numFmtId="0" fontId="30" fillId="0" borderId="0" xfId="84" applyFont="1" applyBorder="1" applyAlignment="1" applyProtection="1">
      <alignment vertical="center"/>
    </xf>
    <xf numFmtId="0" fontId="33" fillId="0" borderId="0" xfId="84" applyFont="1" applyBorder="1" applyAlignment="1" applyProtection="1">
      <alignment vertical="center"/>
    </xf>
    <xf numFmtId="0" fontId="1" fillId="0" borderId="0" xfId="84" applyFont="1" applyAlignment="1" applyProtection="1">
      <alignment vertical="center"/>
    </xf>
    <xf numFmtId="168" fontId="30" fillId="19" borderId="53" xfId="84" applyNumberFormat="1" applyFont="1" applyFill="1" applyBorder="1" applyAlignment="1" applyProtection="1"/>
    <xf numFmtId="0" fontId="30" fillId="0" borderId="0" xfId="84" applyFont="1" applyBorder="1" applyAlignment="1" applyProtection="1"/>
    <xf numFmtId="172" fontId="33" fillId="0" borderId="0" xfId="84" applyNumberFormat="1" applyFont="1" applyFill="1" applyBorder="1" applyAlignment="1" applyProtection="1"/>
    <xf numFmtId="0" fontId="30" fillId="0" borderId="0" xfId="84" applyFont="1" applyFill="1" applyBorder="1" applyAlignment="1" applyProtection="1">
      <alignment vertical="center"/>
    </xf>
    <xf numFmtId="0" fontId="1" fillId="0" borderId="0" xfId="84" applyFont="1" applyFill="1" applyBorder="1" applyAlignment="1" applyProtection="1">
      <alignment vertical="center"/>
    </xf>
    <xf numFmtId="0" fontId="1" fillId="0" borderId="0" xfId="84" applyFont="1" applyFill="1" applyAlignment="1" applyProtection="1">
      <alignment vertical="center"/>
    </xf>
    <xf numFmtId="0" fontId="30" fillId="0" borderId="0" xfId="84" applyFont="1" applyBorder="1" applyAlignment="1" applyProtection="1">
      <alignment vertical="top"/>
    </xf>
    <xf numFmtId="0" fontId="22" fillId="0" borderId="0" xfId="84" applyFont="1" applyAlignment="1" applyProtection="1">
      <alignment vertical="center"/>
    </xf>
    <xf numFmtId="0" fontId="89" fillId="0" borderId="0" xfId="84" applyFont="1" applyBorder="1" applyAlignment="1" applyProtection="1">
      <alignment horizontal="center"/>
    </xf>
    <xf numFmtId="14" fontId="33" fillId="0" borderId="0" xfId="84" applyNumberFormat="1" applyFont="1" applyBorder="1" applyAlignment="1" applyProtection="1"/>
    <xf numFmtId="0" fontId="33" fillId="0" borderId="0" xfId="84" applyFont="1" applyBorder="1" applyAlignment="1" applyProtection="1"/>
    <xf numFmtId="0" fontId="22" fillId="0" borderId="0" xfId="84" applyFont="1" applyBorder="1" applyAlignment="1" applyProtection="1">
      <alignment vertical="center"/>
    </xf>
    <xf numFmtId="0" fontId="1" fillId="0" borderId="0" xfId="84" applyFont="1" applyBorder="1" applyAlignment="1" applyProtection="1">
      <alignment horizontal="center" vertical="top"/>
    </xf>
    <xf numFmtId="0" fontId="1" fillId="0" borderId="0" xfId="84" applyFont="1" applyBorder="1" applyAlignment="1" applyProtection="1">
      <alignment vertical="center"/>
    </xf>
    <xf numFmtId="0" fontId="30" fillId="0" borderId="0" xfId="84" applyFont="1" applyFill="1" applyBorder="1" applyAlignment="1" applyProtection="1"/>
    <xf numFmtId="0" fontId="22" fillId="0" borderId="0" xfId="84" applyFont="1" applyFill="1" applyBorder="1" applyAlignment="1" applyProtection="1"/>
    <xf numFmtId="0" fontId="33" fillId="0" borderId="0" xfId="84" applyFont="1" applyFill="1" applyBorder="1" applyAlignment="1" applyProtection="1"/>
    <xf numFmtId="0" fontId="22" fillId="0" borderId="0" xfId="84" applyFont="1" applyAlignment="1" applyProtection="1"/>
    <xf numFmtId="0" fontId="31" fillId="0" borderId="0" xfId="84" applyFont="1" applyFill="1" applyBorder="1" applyAlignment="1" applyProtection="1">
      <alignment vertical="center" wrapText="1"/>
    </xf>
    <xf numFmtId="0" fontId="20" fillId="0" borderId="0" xfId="84" applyFont="1" applyFill="1" applyBorder="1" applyAlignment="1" applyProtection="1">
      <alignment vertical="center"/>
    </xf>
    <xf numFmtId="0" fontId="39" fillId="43" borderId="52" xfId="84" applyFont="1" applyFill="1" applyBorder="1" applyAlignment="1" applyProtection="1">
      <alignment horizontal="center" vertical="center" wrapText="1"/>
    </xf>
    <xf numFmtId="0" fontId="39" fillId="43" borderId="52" xfId="84" applyFont="1" applyFill="1" applyBorder="1" applyAlignment="1" applyProtection="1">
      <alignment horizontal="center" vertical="center" shrinkToFit="1"/>
    </xf>
    <xf numFmtId="0" fontId="39" fillId="43" borderId="52" xfId="84" applyFont="1" applyFill="1" applyBorder="1" applyAlignment="1" applyProtection="1">
      <alignment horizontal="center" vertical="center" wrapText="1" shrinkToFit="1"/>
    </xf>
    <xf numFmtId="0" fontId="20" fillId="0" borderId="0" xfId="84" applyFont="1" applyFill="1" applyBorder="1" applyProtection="1"/>
    <xf numFmtId="0" fontId="39" fillId="0" borderId="0" xfId="84" applyNumberFormat="1" applyFont="1" applyFill="1" applyBorder="1" applyAlignment="1" applyProtection="1">
      <alignment wrapText="1"/>
    </xf>
    <xf numFmtId="0" fontId="1" fillId="46" borderId="0" xfId="84" applyFont="1" applyFill="1" applyBorder="1" applyProtection="1"/>
    <xf numFmtId="0" fontId="39" fillId="46" borderId="0" xfId="84" applyNumberFormat="1" applyFont="1" applyFill="1" applyBorder="1" applyAlignment="1" applyProtection="1">
      <alignment vertical="center" wrapText="1"/>
    </xf>
    <xf numFmtId="0" fontId="39" fillId="0" borderId="0" xfId="84" applyFont="1" applyFill="1" applyBorder="1" applyAlignment="1" applyProtection="1"/>
    <xf numFmtId="0" fontId="1" fillId="0" borderId="0" xfId="84" applyFont="1" applyAlignment="1" applyProtection="1"/>
    <xf numFmtId="0" fontId="1" fillId="0" borderId="0" xfId="84" applyFont="1" applyFill="1" applyBorder="1" applyProtection="1"/>
    <xf numFmtId="0" fontId="33" fillId="0" borderId="0" xfId="84" applyFont="1" applyFill="1" applyBorder="1" applyAlignment="1" applyProtection="1">
      <alignment vertical="center"/>
    </xf>
    <xf numFmtId="0" fontId="33" fillId="0" borderId="0" xfId="84" applyFont="1" applyFill="1" applyBorder="1" applyAlignment="1" applyProtection="1">
      <alignment horizontal="right"/>
    </xf>
    <xf numFmtId="172" fontId="35" fillId="0" borderId="0" xfId="84" applyNumberFormat="1" applyFont="1" applyFill="1" applyBorder="1" applyAlignment="1" applyProtection="1"/>
    <xf numFmtId="175" fontId="33" fillId="0" borderId="0" xfId="84" applyNumberFormat="1" applyFont="1" applyFill="1" applyBorder="1" applyAlignment="1" applyProtection="1"/>
    <xf numFmtId="172" fontId="33" fillId="0" borderId="0" xfId="84" applyNumberFormat="1" applyFont="1" applyFill="1" applyBorder="1" applyAlignment="1" applyProtection="1">
      <alignment horizontal="right"/>
    </xf>
    <xf numFmtId="0" fontId="89" fillId="19" borderId="0" xfId="84" applyFont="1" applyFill="1" applyBorder="1" applyAlignment="1" applyProtection="1"/>
    <xf numFmtId="0" fontId="89" fillId="0" borderId="0" xfId="84" applyFont="1" applyFill="1" applyBorder="1" applyAlignment="1" applyProtection="1">
      <alignment horizontal="left"/>
    </xf>
    <xf numFmtId="0" fontId="89" fillId="19" borderId="0" xfId="84" applyFont="1" applyFill="1" applyBorder="1" applyAlignment="1" applyProtection="1">
      <alignment horizontal="left"/>
    </xf>
    <xf numFmtId="0" fontId="39" fillId="0" borderId="0" xfId="84" applyFont="1" applyFill="1" applyBorder="1" applyAlignment="1" applyProtection="1">
      <alignment vertical="center"/>
    </xf>
    <xf numFmtId="0" fontId="1" fillId="0" borderId="0" xfId="84" applyFont="1" applyBorder="1" applyProtection="1"/>
    <xf numFmtId="0" fontId="30" fillId="0" borderId="0" xfId="84" applyFont="1" applyFill="1" applyBorder="1" applyAlignment="1" applyProtection="1">
      <alignment vertical="top" wrapText="1"/>
    </xf>
    <xf numFmtId="0" fontId="33" fillId="8" borderId="0" xfId="84" applyFont="1" applyFill="1" applyBorder="1" applyAlignment="1" applyProtection="1">
      <alignment vertical="center" wrapText="1"/>
    </xf>
    <xf numFmtId="0" fontId="33" fillId="19" borderId="0" xfId="84" applyFont="1" applyFill="1" applyBorder="1" applyAlignment="1" applyProtection="1">
      <alignment vertical="center"/>
    </xf>
    <xf numFmtId="169" fontId="33" fillId="19" borderId="0" xfId="84" applyNumberFormat="1" applyFont="1" applyFill="1" applyBorder="1" applyAlignment="1" applyProtection="1">
      <alignment vertical="center"/>
    </xf>
    <xf numFmtId="0" fontId="32" fillId="19" borderId="0" xfId="84" applyFont="1" applyFill="1" applyBorder="1" applyAlignment="1" applyProtection="1">
      <alignment vertical="top"/>
    </xf>
    <xf numFmtId="0" fontId="32" fillId="0" borderId="0" xfId="84" applyFont="1" applyBorder="1" applyAlignment="1" applyProtection="1">
      <alignment horizontal="center" vertical="top"/>
    </xf>
    <xf numFmtId="0" fontId="32" fillId="19" borderId="53" xfId="84" applyFont="1" applyFill="1" applyBorder="1" applyAlignment="1" applyProtection="1">
      <alignment vertical="top"/>
    </xf>
    <xf numFmtId="0" fontId="32" fillId="0" borderId="53" xfId="84" applyFont="1" applyBorder="1" applyAlignment="1" applyProtection="1">
      <alignment horizontal="center" vertical="top"/>
    </xf>
    <xf numFmtId="0" fontId="19" fillId="0" borderId="0" xfId="84" applyFont="1" applyFill="1" applyBorder="1" applyProtection="1"/>
    <xf numFmtId="0" fontId="26" fillId="0" borderId="0" xfId="84" applyFont="1" applyFill="1" applyBorder="1" applyProtection="1"/>
    <xf numFmtId="173" fontId="37" fillId="30" borderId="55" xfId="84" applyNumberFormat="1" applyFont="1" applyFill="1" applyBorder="1" applyAlignment="1" applyProtection="1">
      <alignment horizontal="center" vertical="center"/>
    </xf>
    <xf numFmtId="0" fontId="37" fillId="30" borderId="54" xfId="84" applyFont="1" applyFill="1" applyBorder="1" applyAlignment="1">
      <alignment horizontal="center" vertical="center"/>
    </xf>
    <xf numFmtId="172" fontId="33" fillId="19" borderId="19" xfId="84" applyNumberFormat="1" applyFont="1" applyFill="1" applyBorder="1" applyAlignment="1" applyProtection="1">
      <alignment horizontal="left"/>
      <protection locked="0"/>
    </xf>
    <xf numFmtId="172" fontId="33" fillId="0" borderId="19" xfId="84" applyNumberFormat="1" applyFont="1" applyFill="1" applyBorder="1" applyAlignment="1" applyProtection="1">
      <alignment horizontal="left"/>
      <protection locked="0"/>
    </xf>
    <xf numFmtId="0" fontId="30" fillId="0" borderId="0" xfId="84" applyFont="1" applyProtection="1"/>
    <xf numFmtId="0" fontId="30" fillId="4" borderId="0" xfId="84" applyFont="1" applyFill="1" applyAlignment="1" applyProtection="1">
      <alignment horizontal="left"/>
      <protection hidden="1"/>
    </xf>
    <xf numFmtId="0" fontId="30" fillId="0" borderId="0" xfId="84" applyFont="1" applyBorder="1" applyProtection="1"/>
    <xf numFmtId="0" fontId="30" fillId="27" borderId="0" xfId="84" applyFont="1" applyFill="1" applyProtection="1"/>
    <xf numFmtId="0" fontId="30" fillId="27" borderId="0" xfId="0" applyFont="1" applyFill="1" applyProtection="1"/>
    <xf numFmtId="0" fontId="30" fillId="4" borderId="0" xfId="84" applyFont="1" applyFill="1" applyProtection="1"/>
    <xf numFmtId="0" fontId="30" fillId="4" borderId="0" xfId="84" applyFont="1" applyFill="1" applyProtection="1">
      <protection hidden="1"/>
    </xf>
    <xf numFmtId="0" fontId="30" fillId="0" borderId="0" xfId="84" applyFont="1" applyFill="1" applyAlignment="1" applyProtection="1">
      <alignment horizontal="left"/>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left" vertical="center"/>
    </xf>
    <xf numFmtId="0" fontId="27" fillId="0" borderId="0" xfId="84" applyFont="1" applyProtection="1">
      <protection hidden="1"/>
    </xf>
    <xf numFmtId="0" fontId="95" fillId="0" borderId="0" xfId="84" applyFont="1" applyProtection="1">
      <protection hidden="1"/>
    </xf>
    <xf numFmtId="0" fontId="96" fillId="0" borderId="0" xfId="84" applyFont="1" applyProtection="1">
      <protection hidden="1"/>
    </xf>
    <xf numFmtId="0" fontId="27" fillId="0" borderId="0" xfId="84" applyFont="1" applyAlignment="1" applyProtection="1">
      <alignment wrapText="1"/>
      <protection hidden="1"/>
    </xf>
    <xf numFmtId="0" fontId="27" fillId="0" borderId="0" xfId="84" applyFont="1" applyFill="1" applyProtection="1">
      <protection hidden="1"/>
    </xf>
    <xf numFmtId="0" fontId="27" fillId="0" borderId="0" xfId="84" applyFont="1" applyFill="1" applyBorder="1" applyProtection="1">
      <protection hidden="1"/>
    </xf>
    <xf numFmtId="0" fontId="95" fillId="0" borderId="0" xfId="84" applyFont="1" applyBorder="1" applyAlignment="1" applyProtection="1">
      <alignment vertical="center"/>
      <protection hidden="1"/>
    </xf>
    <xf numFmtId="0" fontId="27" fillId="0" borderId="0" xfId="84" applyFont="1" applyBorder="1" applyProtection="1">
      <protection hidden="1"/>
    </xf>
    <xf numFmtId="0" fontId="96" fillId="0" borderId="0" xfId="84" applyFont="1" applyBorder="1" applyProtection="1">
      <protection hidden="1"/>
    </xf>
    <xf numFmtId="0" fontId="27" fillId="0" borderId="0" xfId="84" applyFont="1" applyAlignment="1" applyProtection="1">
      <alignment vertical="center"/>
      <protection hidden="1"/>
    </xf>
    <xf numFmtId="0" fontId="95" fillId="0" borderId="0" xfId="84" applyFont="1" applyAlignment="1" applyProtection="1">
      <alignment vertical="center"/>
      <protection hidden="1"/>
    </xf>
    <xf numFmtId="0" fontId="95" fillId="0" borderId="0" xfId="84" applyFont="1" applyFill="1" applyBorder="1" applyAlignment="1" applyProtection="1">
      <alignment vertical="center"/>
      <protection hidden="1"/>
    </xf>
    <xf numFmtId="0" fontId="95" fillId="0" borderId="0" xfId="84" applyFont="1" applyBorder="1" applyProtection="1">
      <protection hidden="1"/>
    </xf>
    <xf numFmtId="0" fontId="96" fillId="0" borderId="0" xfId="84" applyFont="1" applyFill="1" applyBorder="1" applyProtection="1">
      <protection hidden="1"/>
    </xf>
    <xf numFmtId="0" fontId="95" fillId="0" borderId="0" xfId="84" applyFont="1" applyFill="1" applyProtection="1">
      <protection hidden="1"/>
    </xf>
    <xf numFmtId="0" fontId="96" fillId="0" borderId="0" xfId="84" applyFont="1" applyFill="1" applyProtection="1">
      <protection hidden="1"/>
    </xf>
    <xf numFmtId="0" fontId="57" fillId="0" borderId="0" xfId="84" applyFont="1" applyFill="1" applyProtection="1">
      <protection hidden="1"/>
    </xf>
    <xf numFmtId="0" fontId="95" fillId="0" borderId="0" xfId="84" applyFont="1" applyFill="1" applyAlignment="1" applyProtection="1">
      <alignment vertical="center"/>
      <protection hidden="1"/>
    </xf>
    <xf numFmtId="0" fontId="39" fillId="43" borderId="52" xfId="84" applyFont="1" applyFill="1" applyBorder="1" applyAlignment="1" applyProtection="1">
      <alignment horizontal="center" vertical="center"/>
    </xf>
    <xf numFmtId="0" fontId="30" fillId="0" borderId="0" xfId="0" applyFont="1" applyAlignment="1" applyProtection="1">
      <alignment horizontal="center" vertical="center" wrapText="1"/>
    </xf>
    <xf numFmtId="0" fontId="30" fillId="0" borderId="53" xfId="84" applyFont="1" applyBorder="1" applyAlignment="1" applyProtection="1">
      <alignment horizontal="left"/>
    </xf>
    <xf numFmtId="2" fontId="33" fillId="0" borderId="19" xfId="84" applyNumberFormat="1" applyFont="1" applyFill="1" applyBorder="1" applyAlignment="1" applyProtection="1">
      <alignment horizontal="center" shrinkToFit="1"/>
      <protection locked="0"/>
    </xf>
    <xf numFmtId="173" fontId="99" fillId="19" borderId="52" xfId="84" applyNumberFormat="1" applyFont="1" applyFill="1" applyBorder="1" applyAlignment="1" applyProtection="1">
      <alignment horizontal="center" vertical="center"/>
    </xf>
    <xf numFmtId="0" fontId="35" fillId="0" borderId="52" xfId="84" applyFont="1" applyBorder="1" applyAlignment="1" applyProtection="1">
      <alignment horizontal="center" vertical="center"/>
      <protection locked="0"/>
    </xf>
    <xf numFmtId="171" fontId="35" fillId="0" borderId="55" xfId="84" applyNumberFormat="1" applyFont="1" applyFill="1" applyBorder="1" applyAlignment="1" applyProtection="1">
      <alignment horizontal="center" vertical="center" shrinkToFit="1"/>
      <protection locked="0"/>
    </xf>
    <xf numFmtId="171" fontId="35" fillId="0" borderId="52" xfId="84" applyNumberFormat="1" applyFont="1" applyFill="1" applyBorder="1" applyAlignment="1" applyProtection="1">
      <alignment horizontal="center" vertical="center" shrinkToFit="1"/>
      <protection locked="0"/>
    </xf>
    <xf numFmtId="171" fontId="35" fillId="19" borderId="64" xfId="84" applyNumberFormat="1" applyFont="1" applyFill="1" applyBorder="1" applyAlignment="1" applyProtection="1">
      <alignment horizontal="center" vertical="center" shrinkToFit="1"/>
      <protection locked="0"/>
    </xf>
    <xf numFmtId="172" fontId="33" fillId="0" borderId="19" xfId="84" applyNumberFormat="1" applyFont="1" applyFill="1" applyBorder="1" applyAlignment="1" applyProtection="1">
      <alignment horizontal="center"/>
      <protection locked="0"/>
    </xf>
    <xf numFmtId="0" fontId="98" fillId="30" borderId="63" xfId="84" applyFill="1" applyBorder="1" applyAlignment="1">
      <alignment horizontal="center" vertical="center"/>
    </xf>
    <xf numFmtId="0" fontId="98" fillId="30" borderId="2" xfId="84" applyFill="1" applyBorder="1" applyAlignment="1">
      <alignment horizontal="center" vertical="center"/>
    </xf>
    <xf numFmtId="0" fontId="98" fillId="30" borderId="49" xfId="84" applyFill="1" applyBorder="1" applyAlignment="1">
      <alignment horizontal="center" vertical="center"/>
    </xf>
    <xf numFmtId="171" fontId="35" fillId="30" borderId="52" xfId="84" applyNumberFormat="1" applyFont="1" applyFill="1" applyBorder="1" applyAlignment="1">
      <alignment horizontal="center" vertical="center"/>
    </xf>
    <xf numFmtId="0" fontId="37" fillId="30" borderId="64" xfId="84" applyFont="1" applyFill="1" applyBorder="1" applyAlignment="1">
      <alignment horizontal="center" vertical="center"/>
    </xf>
    <xf numFmtId="0" fontId="35" fillId="0" borderId="52" xfId="84" applyFont="1" applyBorder="1" applyAlignment="1" applyProtection="1">
      <alignment horizontal="center" vertical="center"/>
    </xf>
    <xf numFmtId="0" fontId="30" fillId="0" borderId="0" xfId="0" applyFont="1" applyProtection="1"/>
    <xf numFmtId="0" fontId="39" fillId="32" borderId="15" xfId="0" applyFont="1" applyFill="1" applyBorder="1" applyAlignment="1" applyProtection="1">
      <alignment horizontal="center" vertical="center" wrapText="1"/>
      <protection locked="0"/>
    </xf>
    <xf numFmtId="0" fontId="30" fillId="0" borderId="0" xfId="0" applyFont="1" applyAlignment="1"/>
    <xf numFmtId="0" fontId="33" fillId="28" borderId="3" xfId="0" applyFont="1" applyFill="1" applyBorder="1" applyAlignment="1" applyProtection="1">
      <alignment horizontal="center" vertical="center" wrapText="1" shrinkToFit="1"/>
      <protection hidden="1"/>
    </xf>
    <xf numFmtId="0" fontId="33" fillId="0" borderId="0" xfId="0" applyFont="1" applyFill="1" applyBorder="1" applyAlignment="1" applyProtection="1">
      <alignment horizontal="right" vertical="center"/>
      <protection hidden="1"/>
    </xf>
    <xf numFmtId="0" fontId="33" fillId="0" borderId="0" xfId="0" applyFont="1" applyAlignment="1">
      <alignment wrapText="1"/>
    </xf>
    <xf numFmtId="175" fontId="39" fillId="32" borderId="42" xfId="0" applyNumberFormat="1" applyFont="1" applyFill="1" applyBorder="1" applyAlignment="1" applyProtection="1">
      <alignment horizontal="center" vertical="center"/>
      <protection locked="0"/>
    </xf>
    <xf numFmtId="175" fontId="39" fillId="32" borderId="42" xfId="0" applyNumberFormat="1" applyFont="1" applyFill="1" applyBorder="1" applyAlignment="1" applyProtection="1">
      <alignment horizontal="center" vertical="center" wrapText="1"/>
      <protection locked="0" hidden="1"/>
    </xf>
    <xf numFmtId="0" fontId="27" fillId="0" borderId="0" xfId="0" applyFont="1" applyProtection="1"/>
    <xf numFmtId="0" fontId="28" fillId="0" borderId="0" xfId="0" applyFont="1" applyProtection="1"/>
    <xf numFmtId="0" fontId="30" fillId="0" borderId="67" xfId="0" applyFont="1" applyFill="1" applyBorder="1" applyAlignment="1" applyProtection="1">
      <alignment horizontal="left" vertical="center" wrapText="1"/>
    </xf>
    <xf numFmtId="0" fontId="30" fillId="0" borderId="67" xfId="0" applyFont="1" applyBorder="1" applyAlignment="1" applyProtection="1">
      <alignment horizontal="center" vertical="center" wrapText="1"/>
      <protection locked="0"/>
    </xf>
    <xf numFmtId="0" fontId="30" fillId="0" borderId="67" xfId="0" applyFont="1" applyBorder="1" applyAlignment="1" applyProtection="1">
      <alignment horizontal="center" vertical="center" wrapText="1"/>
      <protection hidden="1"/>
    </xf>
    <xf numFmtId="171" fontId="37" fillId="17" borderId="67" xfId="0" applyNumberFormat="1" applyFont="1" applyFill="1" applyBorder="1" applyAlignment="1" applyProtection="1">
      <alignment horizontal="center" vertical="center" wrapText="1"/>
    </xf>
    <xf numFmtId="0" fontId="30" fillId="49" borderId="67" xfId="0" applyFont="1" applyFill="1" applyBorder="1" applyAlignment="1" applyProtection="1">
      <alignment horizontal="center" vertical="center" wrapText="1"/>
    </xf>
    <xf numFmtId="0" fontId="30" fillId="49" borderId="67" xfId="1" applyNumberFormat="1" applyFont="1" applyFill="1" applyBorder="1" applyAlignment="1" applyProtection="1">
      <alignment horizontal="center" vertical="center" wrapText="1"/>
    </xf>
    <xf numFmtId="171" fontId="30" fillId="49" borderId="67" xfId="1" applyNumberFormat="1" applyFont="1" applyFill="1" applyBorder="1" applyAlignment="1" applyProtection="1">
      <alignment horizontal="center" vertical="center" wrapText="1" shrinkToFit="1"/>
    </xf>
    <xf numFmtId="38" fontId="30" fillId="49" borderId="67" xfId="1" applyNumberFormat="1" applyFont="1" applyFill="1" applyBorder="1" applyAlignment="1" applyProtection="1">
      <alignment horizontal="center" vertical="center" wrapText="1" shrinkToFit="1"/>
    </xf>
    <xf numFmtId="0" fontId="30" fillId="0" borderId="67" xfId="1" applyNumberFormat="1" applyFont="1" applyBorder="1" applyAlignment="1" applyProtection="1">
      <alignment horizontal="center" vertical="center" wrapText="1"/>
      <protection locked="0"/>
    </xf>
    <xf numFmtId="14" fontId="30" fillId="0" borderId="67" xfId="1" applyNumberFormat="1" applyFont="1" applyBorder="1" applyAlignment="1" applyProtection="1">
      <alignment horizontal="center" vertical="center" wrapText="1"/>
      <protection locked="0"/>
    </xf>
    <xf numFmtId="170" fontId="30" fillId="0" borderId="0" xfId="0" applyNumberFormat="1" applyFont="1" applyFill="1" applyBorder="1" applyAlignment="1" applyProtection="1">
      <alignment horizontal="left" vertical="center" wrapText="1"/>
    </xf>
    <xf numFmtId="0" fontId="41" fillId="32" borderId="42" xfId="0" applyFont="1" applyFill="1" applyBorder="1" applyAlignment="1" applyProtection="1">
      <alignment horizontal="left" vertical="center" wrapText="1"/>
    </xf>
    <xf numFmtId="49" fontId="30" fillId="0" borderId="67" xfId="1" applyNumberFormat="1" applyFont="1" applyBorder="1" applyAlignment="1" applyProtection="1">
      <alignment horizontal="center" vertical="center" wrapText="1"/>
      <protection locked="0"/>
    </xf>
    <xf numFmtId="38" fontId="30" fillId="0" borderId="67" xfId="0" applyNumberFormat="1" applyFont="1" applyBorder="1" applyAlignment="1" applyProtection="1">
      <alignment horizontal="center" vertical="center" wrapText="1"/>
      <protection locked="0"/>
    </xf>
    <xf numFmtId="166" fontId="30" fillId="0" borderId="67" xfId="1" applyNumberFormat="1" applyFont="1" applyBorder="1" applyAlignment="1" applyProtection="1">
      <alignment horizontal="center" vertical="center" wrapText="1"/>
      <protection locked="0"/>
    </xf>
    <xf numFmtId="166" fontId="30" fillId="0" borderId="67" xfId="0" applyNumberFormat="1" applyFont="1" applyBorder="1" applyAlignment="1" applyProtection="1">
      <alignment horizontal="center" vertical="center" wrapText="1"/>
      <protection locked="0"/>
    </xf>
    <xf numFmtId="166" fontId="30" fillId="0" borderId="67" xfId="1" applyNumberFormat="1" applyFont="1" applyFill="1" applyBorder="1" applyAlignment="1" applyProtection="1">
      <alignment horizontal="center" vertical="center" wrapText="1"/>
      <protection locked="0"/>
    </xf>
    <xf numFmtId="10" fontId="30" fillId="0" borderId="67" xfId="1" applyNumberFormat="1" applyFont="1" applyBorder="1" applyAlignment="1" applyProtection="1">
      <alignment horizontal="center" vertical="center" wrapText="1"/>
      <protection locked="0"/>
    </xf>
    <xf numFmtId="0" fontId="30" fillId="0" borderId="67" xfId="0" applyFont="1" applyFill="1" applyBorder="1" applyAlignment="1" applyProtection="1">
      <alignment horizontal="center" vertical="center" wrapText="1"/>
      <protection locked="0"/>
    </xf>
    <xf numFmtId="0" fontId="30" fillId="0" borderId="67" xfId="1" applyNumberFormat="1" applyFont="1" applyFill="1" applyBorder="1" applyAlignment="1" applyProtection="1">
      <alignment horizontal="center" vertical="center" wrapText="1"/>
      <protection locked="0"/>
    </xf>
    <xf numFmtId="164" fontId="30" fillId="0" borderId="67" xfId="1" applyNumberFormat="1" applyFont="1" applyFill="1" applyBorder="1" applyAlignment="1" applyProtection="1">
      <alignment horizontal="center" vertical="center" wrapText="1"/>
      <protection locked="0"/>
    </xf>
    <xf numFmtId="164" fontId="30" fillId="0" borderId="67" xfId="1" applyNumberFormat="1" applyFont="1" applyFill="1" applyBorder="1" applyAlignment="1" applyProtection="1">
      <alignment horizontal="center" vertical="center" wrapText="1"/>
      <protection hidden="1"/>
    </xf>
    <xf numFmtId="14" fontId="30" fillId="0" borderId="67" xfId="1" applyNumberFormat="1" applyFont="1" applyFill="1" applyBorder="1" applyAlignment="1" applyProtection="1">
      <alignment horizontal="center" vertical="center" wrapText="1"/>
      <protection hidden="1"/>
    </xf>
    <xf numFmtId="9" fontId="30" fillId="0" borderId="67" xfId="1" applyNumberFormat="1" applyFont="1" applyFill="1" applyBorder="1" applyAlignment="1" applyProtection="1">
      <alignment horizontal="center" vertical="center" wrapText="1"/>
      <protection locked="0"/>
    </xf>
    <xf numFmtId="1" fontId="30" fillId="0" borderId="67" xfId="1" applyNumberFormat="1" applyFont="1" applyFill="1" applyBorder="1" applyAlignment="1" applyProtection="1">
      <alignment horizontal="center" vertical="center" wrapText="1"/>
      <protection locked="0"/>
    </xf>
    <xf numFmtId="0" fontId="33" fillId="0" borderId="68" xfId="0" applyFont="1" applyFill="1" applyBorder="1" applyAlignment="1" applyProtection="1">
      <alignment horizontal="left" vertical="center" wrapText="1" indent="1"/>
      <protection hidden="1"/>
    </xf>
    <xf numFmtId="0" fontId="33" fillId="0" borderId="68" xfId="0" applyFont="1" applyBorder="1" applyAlignment="1" applyProtection="1">
      <alignment horizontal="left" vertical="center" wrapText="1" indent="1"/>
      <protection hidden="1"/>
    </xf>
    <xf numFmtId="0" fontId="33" fillId="0" borderId="68" xfId="0" applyFont="1" applyBorder="1" applyAlignment="1" applyProtection="1">
      <alignment horizontal="left" vertical="center" indent="1"/>
      <protection locked="0"/>
    </xf>
    <xf numFmtId="0" fontId="30" fillId="32" borderId="73" xfId="0" applyFont="1" applyFill="1" applyBorder="1" applyAlignment="1" applyProtection="1">
      <alignment horizontal="left" vertical="center" wrapText="1"/>
    </xf>
    <xf numFmtId="174" fontId="37" fillId="32" borderId="73" xfId="0" applyNumberFormat="1" applyFont="1" applyFill="1" applyBorder="1" applyAlignment="1" applyProtection="1">
      <alignment horizontal="center" vertical="center" wrapText="1"/>
      <protection locked="0"/>
    </xf>
    <xf numFmtId="175" fontId="39" fillId="32" borderId="73" xfId="0" applyNumberFormat="1" applyFont="1" applyFill="1" applyBorder="1" applyAlignment="1" applyProtection="1">
      <alignment horizontal="center" vertical="center" wrapText="1"/>
      <protection locked="0"/>
    </xf>
    <xf numFmtId="0" fontId="30" fillId="0" borderId="67" xfId="0" applyFont="1" applyFill="1" applyBorder="1" applyAlignment="1" applyProtection="1">
      <alignment horizontal="center" vertical="center" wrapText="1"/>
      <protection hidden="1"/>
    </xf>
    <xf numFmtId="0" fontId="30" fillId="49" borderId="68" xfId="0" applyFont="1" applyFill="1" applyBorder="1" applyAlignment="1" applyProtection="1">
      <alignment horizontal="center" vertical="center" wrapText="1"/>
    </xf>
    <xf numFmtId="0" fontId="33" fillId="28" borderId="74" xfId="0" applyFont="1" applyFill="1" applyBorder="1" applyAlignment="1" applyProtection="1">
      <alignment horizontal="center" vertical="center"/>
      <protection hidden="1"/>
    </xf>
    <xf numFmtId="0" fontId="30" fillId="44" borderId="67" xfId="0" applyFont="1" applyFill="1" applyBorder="1" applyAlignment="1" applyProtection="1">
      <alignment horizontal="center" vertical="center" wrapText="1"/>
      <protection hidden="1"/>
    </xf>
    <xf numFmtId="0" fontId="30" fillId="44" borderId="67" xfId="0" applyFont="1" applyFill="1" applyBorder="1" applyAlignment="1" applyProtection="1">
      <alignment horizontal="center" vertical="center" wrapText="1" shrinkToFit="1"/>
      <protection hidden="1"/>
    </xf>
    <xf numFmtId="171" fontId="30" fillId="44" borderId="67" xfId="1" applyNumberFormat="1" applyFont="1" applyFill="1" applyBorder="1" applyAlignment="1" applyProtection="1">
      <alignment horizontal="center" vertical="center" wrapText="1" shrinkToFit="1"/>
      <protection hidden="1"/>
    </xf>
    <xf numFmtId="171" fontId="30" fillId="44" borderId="67" xfId="1" applyNumberFormat="1" applyFont="1" applyFill="1" applyBorder="1" applyAlignment="1" applyProtection="1">
      <alignment horizontal="center" vertical="center" wrapText="1"/>
      <protection hidden="1"/>
    </xf>
    <xf numFmtId="37" fontId="30" fillId="44" borderId="67" xfId="1" applyNumberFormat="1" applyFont="1" applyFill="1" applyBorder="1" applyAlignment="1" applyProtection="1">
      <alignment horizontal="center" vertical="center" wrapText="1"/>
      <protection hidden="1"/>
    </xf>
    <xf numFmtId="38" fontId="30" fillId="44" borderId="67" xfId="1" applyNumberFormat="1" applyFont="1" applyFill="1" applyBorder="1" applyAlignment="1" applyProtection="1">
      <alignment horizontal="center" vertical="center" wrapText="1" shrinkToFit="1"/>
      <protection hidden="1"/>
    </xf>
    <xf numFmtId="14" fontId="30" fillId="49" borderId="67" xfId="1" applyNumberFormat="1" applyFont="1" applyFill="1" applyBorder="1" applyAlignment="1" applyProtection="1">
      <alignment horizontal="center" vertical="center" wrapText="1"/>
    </xf>
    <xf numFmtId="0" fontId="28" fillId="49" borderId="68" xfId="0" applyFont="1" applyFill="1" applyBorder="1" applyAlignment="1" applyProtection="1">
      <alignment horizontal="center" vertical="center" wrapText="1"/>
    </xf>
    <xf numFmtId="0" fontId="28" fillId="49" borderId="67" xfId="0" applyFont="1" applyFill="1" applyBorder="1" applyAlignment="1" applyProtection="1">
      <alignment horizontal="center" vertical="center" wrapText="1"/>
    </xf>
    <xf numFmtId="164" fontId="28" fillId="49" borderId="67" xfId="1" applyNumberFormat="1" applyFont="1" applyFill="1" applyBorder="1" applyAlignment="1" applyProtection="1">
      <alignment horizontal="center" vertical="center" wrapText="1"/>
    </xf>
    <xf numFmtId="14" fontId="28" fillId="49" borderId="67" xfId="1" applyNumberFormat="1" applyFont="1" applyFill="1" applyBorder="1" applyAlignment="1" applyProtection="1">
      <alignment horizontal="center" vertical="center" wrapText="1"/>
    </xf>
    <xf numFmtId="0" fontId="28" fillId="49" borderId="67" xfId="1" applyNumberFormat="1" applyFont="1" applyFill="1" applyBorder="1" applyAlignment="1" applyProtection="1">
      <alignment horizontal="center" vertical="center" wrapText="1"/>
    </xf>
    <xf numFmtId="9" fontId="28" fillId="49" borderId="67" xfId="1" applyNumberFormat="1" applyFont="1" applyFill="1" applyBorder="1" applyAlignment="1" applyProtection="1">
      <alignment horizontal="center" vertical="center" wrapText="1"/>
    </xf>
    <xf numFmtId="1" fontId="28" fillId="49" borderId="67" xfId="1" applyNumberFormat="1" applyFont="1" applyFill="1" applyBorder="1" applyAlignment="1" applyProtection="1">
      <alignment horizontal="center" vertical="center" wrapText="1" shrinkToFit="1"/>
    </xf>
    <xf numFmtId="1" fontId="28" fillId="49" borderId="67" xfId="1" applyNumberFormat="1" applyFont="1" applyFill="1" applyBorder="1" applyAlignment="1" applyProtection="1">
      <alignment horizontal="center" vertical="center" wrapText="1"/>
    </xf>
    <xf numFmtId="166" fontId="28" fillId="49" borderId="67" xfId="1" applyNumberFormat="1" applyFont="1" applyFill="1" applyBorder="1" applyAlignment="1" applyProtection="1">
      <alignment horizontal="center" vertical="center" wrapText="1"/>
    </xf>
    <xf numFmtId="171" fontId="28" fillId="49" borderId="67" xfId="1" applyNumberFormat="1" applyFont="1" applyFill="1" applyBorder="1" applyAlignment="1" applyProtection="1">
      <alignment horizontal="center" vertical="center" wrapText="1" shrinkToFit="1"/>
    </xf>
    <xf numFmtId="37" fontId="28" fillId="49" borderId="67" xfId="1" applyNumberFormat="1" applyFont="1" applyFill="1" applyBorder="1" applyAlignment="1" applyProtection="1">
      <alignment horizontal="center" vertical="center" wrapText="1"/>
    </xf>
    <xf numFmtId="171" fontId="28" fillId="49" borderId="67" xfId="1" applyNumberFormat="1" applyFont="1" applyFill="1" applyBorder="1" applyAlignment="1" applyProtection="1">
      <alignment horizontal="center" vertical="center" wrapText="1"/>
    </xf>
    <xf numFmtId="171" fontId="28" fillId="49" borderId="70" xfId="1" applyNumberFormat="1" applyFont="1" applyFill="1" applyBorder="1" applyAlignment="1" applyProtection="1">
      <alignment horizontal="center" vertical="center" wrapText="1"/>
    </xf>
    <xf numFmtId="49" fontId="30" fillId="49" borderId="67" xfId="1" applyNumberFormat="1" applyFont="1" applyFill="1" applyBorder="1" applyAlignment="1" applyProtection="1">
      <alignment horizontal="center" vertical="center" wrapText="1"/>
    </xf>
    <xf numFmtId="49" fontId="30" fillId="49" borderId="67" xfId="0" applyNumberFormat="1" applyFont="1" applyFill="1" applyBorder="1" applyAlignment="1" applyProtection="1">
      <alignment horizontal="center" vertical="center" wrapText="1"/>
    </xf>
    <xf numFmtId="171" fontId="30" fillId="49" borderId="67" xfId="1" applyNumberFormat="1" applyFont="1" applyFill="1" applyBorder="1" applyAlignment="1" applyProtection="1">
      <alignment horizontal="center" vertical="center" wrapText="1"/>
    </xf>
    <xf numFmtId="38" fontId="30" fillId="49" borderId="67" xfId="1" applyNumberFormat="1" applyFont="1" applyFill="1" applyBorder="1" applyAlignment="1" applyProtection="1">
      <alignment horizontal="center" vertical="center" wrapText="1"/>
    </xf>
    <xf numFmtId="38" fontId="30" fillId="49" borderId="67" xfId="0" applyNumberFormat="1" applyFont="1" applyFill="1" applyBorder="1" applyAlignment="1" applyProtection="1">
      <alignment horizontal="center" vertical="center" wrapText="1"/>
    </xf>
    <xf numFmtId="166" fontId="30" fillId="49" borderId="67" xfId="1" applyNumberFormat="1" applyFont="1" applyFill="1" applyBorder="1" applyAlignment="1" applyProtection="1">
      <alignment horizontal="center" vertical="center" wrapText="1"/>
    </xf>
    <xf numFmtId="166" fontId="28" fillId="49" borderId="67" xfId="210" applyNumberFormat="1" applyFont="1" applyFill="1" applyBorder="1" applyAlignment="1" applyProtection="1">
      <alignment horizontal="center" vertical="center" wrapText="1"/>
    </xf>
    <xf numFmtId="38" fontId="28" fillId="49" borderId="67" xfId="1" applyNumberFormat="1" applyFont="1" applyFill="1" applyBorder="1" applyAlignment="1" applyProtection="1">
      <alignment horizontal="center" vertical="center" wrapText="1"/>
    </xf>
    <xf numFmtId="10" fontId="30" fillId="49" borderId="67" xfId="1" applyNumberFormat="1" applyFont="1" applyFill="1" applyBorder="1" applyAlignment="1" applyProtection="1">
      <alignment horizontal="center" vertical="center" wrapText="1"/>
    </xf>
    <xf numFmtId="38" fontId="28" fillId="49" borderId="67" xfId="1" applyNumberFormat="1" applyFont="1" applyFill="1" applyBorder="1" applyAlignment="1" applyProtection="1">
      <alignment horizontal="center" vertical="center" wrapText="1" shrinkToFit="1"/>
    </xf>
    <xf numFmtId="14" fontId="27" fillId="0" borderId="0" xfId="0" applyNumberFormat="1" applyFont="1" applyProtection="1">
      <protection hidden="1"/>
    </xf>
    <xf numFmtId="176" fontId="31" fillId="0" borderId="0" xfId="0" applyNumberFormat="1" applyFont="1" applyFill="1" applyBorder="1" applyAlignment="1" applyProtection="1">
      <protection hidden="1"/>
    </xf>
    <xf numFmtId="171" fontId="37" fillId="51" borderId="67" xfId="1" applyNumberFormat="1" applyFont="1" applyFill="1" applyBorder="1" applyAlignment="1" applyProtection="1">
      <alignment horizontal="center" vertical="center" wrapText="1" shrinkToFit="1"/>
    </xf>
    <xf numFmtId="171" fontId="37" fillId="52" borderId="67" xfId="1" applyNumberFormat="1" applyFont="1" applyFill="1" applyBorder="1" applyAlignment="1" applyProtection="1">
      <alignment horizontal="center" vertical="center" wrapText="1" shrinkToFit="1"/>
    </xf>
    <xf numFmtId="0" fontId="27" fillId="0" borderId="0" xfId="84" applyFont="1" applyAlignment="1" applyProtection="1">
      <alignment horizontal="left" wrapText="1"/>
      <protection hidden="1"/>
    </xf>
    <xf numFmtId="0" fontId="96" fillId="6" borderId="77" xfId="0" applyFont="1" applyFill="1" applyBorder="1" applyAlignment="1" applyProtection="1">
      <alignment horizontal="center" vertical="center" wrapText="1"/>
    </xf>
    <xf numFmtId="0" fontId="96" fillId="6" borderId="49" xfId="0" applyFont="1" applyFill="1" applyBorder="1" applyAlignment="1" applyProtection="1">
      <alignment horizontal="center" vertical="center" wrapText="1"/>
    </xf>
    <xf numFmtId="0" fontId="85" fillId="4" borderId="74" xfId="0" applyFont="1" applyFill="1" applyBorder="1" applyAlignment="1" applyProtection="1">
      <alignment horizontal="center" vertical="center"/>
    </xf>
    <xf numFmtId="0" fontId="85" fillId="4" borderId="3" xfId="0" applyFont="1" applyFill="1" applyBorder="1" applyAlignment="1" applyProtection="1">
      <alignment horizontal="center" vertical="center" wrapText="1"/>
    </xf>
    <xf numFmtId="0" fontId="85" fillId="4" borderId="3" xfId="0" applyFont="1" applyFill="1" applyBorder="1" applyAlignment="1" applyProtection="1">
      <alignment horizontal="center" vertical="center" wrapText="1" shrinkToFit="1"/>
    </xf>
    <xf numFmtId="0" fontId="85" fillId="28" borderId="74" xfId="0" applyFont="1" applyFill="1" applyBorder="1" applyAlignment="1" applyProtection="1">
      <alignment horizontal="center" vertical="center"/>
    </xf>
    <xf numFmtId="0" fontId="85" fillId="28" borderId="3" xfId="0" applyFont="1" applyFill="1" applyBorder="1" applyAlignment="1" applyProtection="1">
      <alignment horizontal="center" vertical="center" wrapText="1"/>
    </xf>
    <xf numFmtId="0" fontId="85" fillId="28" borderId="3" xfId="0" applyFont="1" applyFill="1" applyBorder="1" applyAlignment="1" applyProtection="1">
      <alignment horizontal="center" vertical="center"/>
    </xf>
    <xf numFmtId="0" fontId="85" fillId="28" borderId="3" xfId="0" applyFont="1" applyFill="1" applyBorder="1" applyAlignment="1" applyProtection="1">
      <alignment horizontal="center" vertical="center" wrapText="1" shrinkToFit="1"/>
    </xf>
    <xf numFmtId="0" fontId="96" fillId="11" borderId="74" xfId="0" applyFont="1" applyFill="1" applyBorder="1" applyAlignment="1" applyProtection="1">
      <alignment horizontal="center" vertical="center" wrapText="1"/>
    </xf>
    <xf numFmtId="0" fontId="96" fillId="11" borderId="3" xfId="0" applyFont="1" applyFill="1" applyBorder="1" applyAlignment="1" applyProtection="1">
      <alignment horizontal="center" vertical="center" wrapText="1"/>
    </xf>
    <xf numFmtId="0" fontId="96" fillId="11" borderId="3" xfId="0" applyFont="1" applyFill="1" applyBorder="1" applyAlignment="1" applyProtection="1">
      <alignment horizontal="center" vertical="center" wrapText="1" shrinkToFit="1"/>
    </xf>
    <xf numFmtId="0" fontId="85" fillId="11" borderId="3" xfId="0" applyFont="1" applyFill="1" applyBorder="1" applyAlignment="1" applyProtection="1">
      <alignment horizontal="center" vertical="center" wrapText="1"/>
    </xf>
    <xf numFmtId="0" fontId="96" fillId="11" borderId="50" xfId="0" applyFont="1" applyFill="1" applyBorder="1" applyAlignment="1" applyProtection="1">
      <alignment horizontal="center" vertical="center" wrapText="1"/>
    </xf>
    <xf numFmtId="178" fontId="31" fillId="17" borderId="68" xfId="0" applyNumberFormat="1" applyFont="1" applyFill="1" applyBorder="1" applyAlignment="1" applyProtection="1">
      <alignment horizontal="center" vertical="center" wrapText="1"/>
    </xf>
    <xf numFmtId="0" fontId="4" fillId="17" borderId="67" xfId="0" applyFont="1" applyFill="1" applyBorder="1" applyAlignment="1" applyProtection="1">
      <alignment horizontal="center" vertical="center" wrapText="1"/>
    </xf>
    <xf numFmtId="0" fontId="31" fillId="17" borderId="67" xfId="0" applyFont="1" applyFill="1" applyBorder="1" applyAlignment="1" applyProtection="1">
      <alignment horizontal="center" vertical="center" wrapText="1"/>
    </xf>
    <xf numFmtId="0" fontId="31" fillId="4" borderId="68" xfId="0" applyFont="1" applyFill="1" applyBorder="1" applyAlignment="1" applyProtection="1">
      <alignment horizontal="center" textRotation="90" wrapText="1"/>
    </xf>
    <xf numFmtId="0" fontId="31" fillId="4" borderId="67" xfId="0" applyFont="1" applyFill="1" applyBorder="1" applyAlignment="1" applyProtection="1">
      <alignment horizontal="center" textRotation="90" wrapText="1"/>
    </xf>
    <xf numFmtId="0" fontId="31" fillId="4" borderId="67" xfId="0" applyFont="1" applyFill="1" applyBorder="1" applyAlignment="1" applyProtection="1">
      <alignment horizontal="center" wrapText="1"/>
    </xf>
    <xf numFmtId="0" fontId="31" fillId="4" borderId="67" xfId="0" applyFont="1" applyFill="1" applyBorder="1" applyAlignment="1" applyProtection="1">
      <alignment horizontal="center" wrapText="1" shrinkToFit="1"/>
    </xf>
    <xf numFmtId="164" fontId="37" fillId="4" borderId="67" xfId="1" applyNumberFormat="1" applyFont="1" applyFill="1" applyBorder="1" applyAlignment="1" applyProtection="1">
      <alignment horizontal="center" vertical="center" wrapText="1" shrinkToFit="1"/>
    </xf>
    <xf numFmtId="0" fontId="31" fillId="28" borderId="68" xfId="0" applyFont="1" applyFill="1" applyBorder="1" applyAlignment="1" applyProtection="1">
      <alignment horizontal="center" vertical="center" textRotation="90" wrapText="1"/>
    </xf>
    <xf numFmtId="0" fontId="31" fillId="28" borderId="67" xfId="0" applyFont="1" applyFill="1" applyBorder="1" applyAlignment="1" applyProtection="1">
      <alignment horizontal="center" vertical="center" textRotation="90" wrapText="1"/>
    </xf>
    <xf numFmtId="0" fontId="31" fillId="28" borderId="67" xfId="0" applyFont="1" applyFill="1" applyBorder="1" applyAlignment="1" applyProtection="1">
      <alignment horizontal="center" vertical="center" wrapText="1"/>
    </xf>
    <xf numFmtId="0" fontId="31" fillId="28" borderId="67" xfId="0" applyFont="1" applyFill="1" applyBorder="1" applyAlignment="1" applyProtection="1">
      <alignment horizontal="center" vertical="center" wrapText="1" shrinkToFit="1"/>
    </xf>
    <xf numFmtId="164" fontId="37" fillId="28" borderId="67" xfId="1" applyNumberFormat="1" applyFont="1" applyFill="1" applyBorder="1" applyAlignment="1" applyProtection="1">
      <alignment horizontal="center" vertical="center" wrapText="1" shrinkToFit="1"/>
    </xf>
    <xf numFmtId="38" fontId="37" fillId="28" borderId="67" xfId="1" applyNumberFormat="1" applyFont="1" applyFill="1" applyBorder="1" applyAlignment="1" applyProtection="1">
      <alignment horizontal="center" vertical="center" wrapText="1" shrinkToFit="1"/>
    </xf>
    <xf numFmtId="0" fontId="112" fillId="11" borderId="68" xfId="0" applyFont="1" applyFill="1" applyBorder="1" applyAlignment="1" applyProtection="1">
      <alignment horizontal="left" vertical="center" textRotation="90" wrapText="1"/>
    </xf>
    <xf numFmtId="0" fontId="112" fillId="11" borderId="67" xfId="0" applyFont="1" applyFill="1" applyBorder="1" applyAlignment="1" applyProtection="1">
      <alignment horizontal="left" vertical="center" textRotation="90" wrapText="1"/>
    </xf>
    <xf numFmtId="0" fontId="112" fillId="11" borderId="67" xfId="0" applyFont="1" applyFill="1" applyBorder="1" applyAlignment="1" applyProtection="1">
      <alignment horizontal="left" vertical="center" wrapText="1"/>
    </xf>
    <xf numFmtId="0" fontId="112" fillId="11" borderId="67" xfId="0" applyFont="1" applyFill="1" applyBorder="1" applyAlignment="1" applyProtection="1">
      <alignment horizontal="left" vertical="center" wrapText="1" shrinkToFit="1"/>
    </xf>
    <xf numFmtId="0" fontId="31" fillId="11" borderId="67" xfId="0" applyFont="1" applyFill="1" applyBorder="1" applyAlignment="1" applyProtection="1">
      <alignment horizontal="left" vertical="center" wrapText="1" shrinkToFit="1"/>
    </xf>
    <xf numFmtId="0" fontId="112" fillId="11" borderId="67" xfId="0" applyFont="1" applyFill="1" applyBorder="1" applyAlignment="1" applyProtection="1">
      <alignment vertical="center" wrapText="1"/>
    </xf>
    <xf numFmtId="164" fontId="37" fillId="11" borderId="67" xfId="1" applyNumberFormat="1" applyFont="1" applyFill="1" applyBorder="1" applyAlignment="1" applyProtection="1">
      <alignment horizontal="center" vertical="center" wrapText="1" shrinkToFit="1"/>
    </xf>
    <xf numFmtId="9" fontId="112" fillId="11" borderId="67" xfId="210" applyFont="1" applyFill="1" applyBorder="1" applyAlignment="1" applyProtection="1">
      <alignment horizontal="left" vertical="center" wrapText="1"/>
    </xf>
    <xf numFmtId="0" fontId="31" fillId="51" borderId="67" xfId="0" applyFont="1" applyFill="1" applyBorder="1" applyAlignment="1" applyProtection="1">
      <alignment horizontal="center" textRotation="90" wrapText="1"/>
    </xf>
    <xf numFmtId="0" fontId="31" fillId="51" borderId="67" xfId="0" applyFont="1" applyFill="1" applyBorder="1" applyAlignment="1" applyProtection="1">
      <alignment horizontal="center" wrapText="1" shrinkToFit="1"/>
    </xf>
    <xf numFmtId="164" fontId="37" fillId="51" borderId="67" xfId="1" applyNumberFormat="1" applyFont="1" applyFill="1" applyBorder="1" applyAlignment="1" applyProtection="1">
      <alignment horizontal="left" vertical="center" wrapText="1" shrinkToFit="1"/>
    </xf>
    <xf numFmtId="0" fontId="31" fillId="52" borderId="67" xfId="0" applyFont="1" applyFill="1" applyBorder="1" applyAlignment="1" applyProtection="1">
      <alignment horizontal="center" vertical="center" wrapText="1"/>
    </xf>
    <xf numFmtId="0" fontId="31" fillId="52" borderId="67" xfId="0" applyFont="1" applyFill="1" applyBorder="1" applyAlignment="1" applyProtection="1">
      <alignment horizontal="center" vertical="center" wrapText="1" shrinkToFit="1"/>
    </xf>
    <xf numFmtId="0" fontId="37" fillId="52" borderId="67" xfId="0" applyFont="1" applyFill="1" applyBorder="1" applyAlignment="1" applyProtection="1">
      <alignment horizontal="center" vertical="center" wrapText="1" shrinkToFit="1"/>
    </xf>
    <xf numFmtId="0" fontId="33" fillId="30" borderId="52" xfId="84" applyFont="1" applyFill="1" applyBorder="1" applyAlignment="1" applyProtection="1">
      <alignment horizontal="center" vertical="center"/>
    </xf>
    <xf numFmtId="177" fontId="39" fillId="0" borderId="52" xfId="84" applyNumberFormat="1" applyFont="1" applyFill="1" applyBorder="1" applyAlignment="1" applyProtection="1">
      <alignment horizontal="center" vertical="center"/>
      <protection locked="0"/>
    </xf>
    <xf numFmtId="0" fontId="27" fillId="0" borderId="0" xfId="0" applyFont="1" applyProtection="1">
      <protection hidden="1"/>
    </xf>
    <xf numFmtId="0" fontId="30" fillId="0" borderId="0" xfId="0" applyFont="1" applyProtection="1">
      <protection hidden="1"/>
    </xf>
    <xf numFmtId="0" fontId="42" fillId="0" borderId="0" xfId="0" applyFont="1" applyProtection="1">
      <protection hidden="1"/>
    </xf>
    <xf numFmtId="0" fontId="30" fillId="32" borderId="24" xfId="0" applyFont="1" applyFill="1" applyBorder="1" applyAlignment="1" applyProtection="1">
      <alignment horizontal="left" vertical="center" wrapText="1"/>
      <protection hidden="1"/>
    </xf>
    <xf numFmtId="14" fontId="30" fillId="0" borderId="0" xfId="0" applyNumberFormat="1" applyFont="1" applyFill="1" applyBorder="1" applyAlignment="1" applyProtection="1">
      <alignment horizontal="left" vertical="center" wrapText="1"/>
      <protection hidden="1"/>
    </xf>
    <xf numFmtId="0" fontId="30" fillId="32" borderId="73" xfId="0"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30" fillId="0" borderId="41" xfId="0" applyFont="1" applyFill="1" applyBorder="1" applyAlignment="1" applyProtection="1">
      <alignment vertical="center" wrapText="1"/>
      <protection hidden="1"/>
    </xf>
    <xf numFmtId="0" fontId="30" fillId="0" borderId="0" xfId="0" applyNumberFormat="1" applyFont="1" applyFill="1" applyBorder="1" applyAlignment="1" applyProtection="1">
      <alignment vertical="center" wrapText="1"/>
      <protection hidden="1"/>
    </xf>
    <xf numFmtId="0" fontId="32" fillId="32" borderId="73" xfId="0" applyFont="1" applyFill="1" applyBorder="1" applyAlignment="1" applyProtection="1">
      <alignment vertical="center" wrapText="1"/>
      <protection hidden="1"/>
    </xf>
    <xf numFmtId="0" fontId="32" fillId="32" borderId="42" xfId="0" applyFont="1" applyFill="1" applyBorder="1" applyAlignment="1" applyProtection="1">
      <alignment horizontal="left" vertical="center" wrapText="1"/>
      <protection hidden="1"/>
    </xf>
    <xf numFmtId="0" fontId="30" fillId="32" borderId="15" xfId="0" applyFont="1" applyFill="1" applyBorder="1" applyAlignment="1" applyProtection="1">
      <alignment horizontal="left" vertical="center" wrapText="1"/>
      <protection hidden="1"/>
    </xf>
    <xf numFmtId="0" fontId="32" fillId="32" borderId="15" xfId="0" applyFont="1" applyFill="1" applyBorder="1" applyAlignment="1" applyProtection="1">
      <alignment horizontal="left" vertical="center" wrapText="1"/>
      <protection hidden="1"/>
    </xf>
    <xf numFmtId="0" fontId="30" fillId="0" borderId="11" xfId="0" applyFont="1" applyFill="1" applyBorder="1" applyAlignment="1" applyProtection="1">
      <alignment vertical="center" wrapText="1"/>
      <protection hidden="1"/>
    </xf>
    <xf numFmtId="0" fontId="30" fillId="0" borderId="17" xfId="0" applyFont="1" applyFill="1" applyBorder="1" applyAlignment="1" applyProtection="1">
      <alignment vertical="center" wrapText="1"/>
      <protection hidden="1"/>
    </xf>
    <xf numFmtId="179" fontId="39" fillId="30" borderId="67" xfId="3" applyNumberFormat="1" applyFont="1" applyFill="1" applyBorder="1" applyAlignment="1" applyProtection="1">
      <alignment horizontal="center" vertical="center" wrapText="1" shrinkToFit="1"/>
      <protection locked="0"/>
    </xf>
    <xf numFmtId="0" fontId="33" fillId="21" borderId="85" xfId="0" applyFont="1" applyFill="1" applyBorder="1" applyAlignment="1" applyProtection="1">
      <alignment horizontal="left" vertical="center" indent="1"/>
    </xf>
    <xf numFmtId="179" fontId="33" fillId="21" borderId="86" xfId="0" applyNumberFormat="1" applyFont="1" applyFill="1" applyBorder="1" applyAlignment="1" applyProtection="1">
      <alignment horizontal="center" vertical="center" wrapText="1" shrinkToFit="1"/>
    </xf>
    <xf numFmtId="0" fontId="39" fillId="21" borderId="85" xfId="0" applyFont="1" applyFill="1" applyBorder="1" applyAlignment="1" applyProtection="1">
      <alignment horizontal="left" vertical="center" indent="1"/>
    </xf>
    <xf numFmtId="179" fontId="39" fillId="21" borderId="67" xfId="3" applyNumberFormat="1" applyFont="1" applyFill="1" applyBorder="1" applyAlignment="1" applyProtection="1">
      <alignment horizontal="center" vertical="center" wrapText="1" shrinkToFit="1"/>
    </xf>
    <xf numFmtId="0" fontId="0" fillId="0" borderId="0" xfId="0" applyProtection="1"/>
    <xf numFmtId="0" fontId="30" fillId="0" borderId="0" xfId="0" applyFont="1" applyAlignment="1" applyProtection="1"/>
    <xf numFmtId="0" fontId="33" fillId="0" borderId="0" xfId="0" applyFont="1" applyAlignment="1" applyProtection="1">
      <alignment wrapText="1"/>
    </xf>
    <xf numFmtId="0" fontId="114" fillId="0" borderId="0" xfId="0" applyFont="1" applyAlignment="1" applyProtection="1">
      <alignment wrapText="1"/>
    </xf>
    <xf numFmtId="0" fontId="30" fillId="0" borderId="0" xfId="0" applyFont="1" applyAlignment="1" applyProtection="1">
      <alignment wrapText="1"/>
    </xf>
    <xf numFmtId="0" fontId="33" fillId="0" borderId="0" xfId="0" applyFont="1" applyProtection="1"/>
    <xf numFmtId="0" fontId="109" fillId="0" borderId="0" xfId="0" applyFont="1" applyProtection="1"/>
    <xf numFmtId="49" fontId="30" fillId="0" borderId="67" xfId="0" applyNumberFormat="1" applyFont="1" applyBorder="1" applyAlignment="1" applyProtection="1">
      <alignment horizontal="center" vertical="center" wrapText="1"/>
      <protection locked="0"/>
    </xf>
    <xf numFmtId="0" fontId="30" fillId="0" borderId="67" xfId="0" applyNumberFormat="1" applyFont="1" applyBorder="1" applyAlignment="1" applyProtection="1">
      <alignment horizontal="center" vertical="center" wrapText="1"/>
      <protection locked="0"/>
    </xf>
    <xf numFmtId="0" fontId="30" fillId="0" borderId="67" xfId="0" applyNumberFormat="1" applyFont="1" applyFill="1" applyBorder="1" applyAlignment="1" applyProtection="1">
      <alignment horizontal="center" vertical="center" wrapText="1"/>
      <protection locked="0"/>
    </xf>
    <xf numFmtId="185" fontId="37" fillId="4" borderId="67" xfId="1" applyNumberFormat="1" applyFont="1" applyFill="1" applyBorder="1" applyAlignment="1" applyProtection="1">
      <alignment horizontal="center" vertical="center" wrapText="1" shrinkToFit="1"/>
    </xf>
    <xf numFmtId="186" fontId="37" fillId="4" borderId="67" xfId="1" applyNumberFormat="1" applyFont="1" applyFill="1" applyBorder="1" applyAlignment="1" applyProtection="1">
      <alignment horizontal="center" vertical="center" wrapText="1" shrinkToFit="1"/>
    </xf>
    <xf numFmtId="186" fontId="37" fillId="52" borderId="67" xfId="1" applyNumberFormat="1" applyFont="1" applyFill="1" applyBorder="1" applyAlignment="1" applyProtection="1">
      <alignment horizontal="center" vertical="center" wrapText="1" shrinkToFit="1"/>
    </xf>
    <xf numFmtId="188" fontId="37" fillId="17" borderId="67" xfId="0" applyNumberFormat="1" applyFont="1" applyFill="1" applyBorder="1" applyAlignment="1" applyProtection="1">
      <alignment horizontal="center" vertical="center" wrapText="1"/>
    </xf>
    <xf numFmtId="185" fontId="37" fillId="28" borderId="67" xfId="1" applyNumberFormat="1" applyFont="1" applyFill="1" applyBorder="1" applyAlignment="1" applyProtection="1">
      <alignment horizontal="center" vertical="center" wrapText="1" shrinkToFit="1"/>
    </xf>
    <xf numFmtId="186" fontId="37" fillId="28" borderId="67" xfId="1" applyNumberFormat="1" applyFont="1" applyFill="1" applyBorder="1" applyAlignment="1" applyProtection="1">
      <alignment horizontal="center" vertical="center" wrapText="1" shrinkToFit="1"/>
    </xf>
    <xf numFmtId="187" fontId="30" fillId="0" borderId="67" xfId="0" applyNumberFormat="1" applyFont="1" applyBorder="1" applyAlignment="1" applyProtection="1">
      <alignment horizontal="center" vertical="center" wrapText="1"/>
      <protection locked="0"/>
    </xf>
    <xf numFmtId="185" fontId="37" fillId="11" borderId="67" xfId="1" applyNumberFormat="1" applyFont="1" applyFill="1" applyBorder="1" applyAlignment="1" applyProtection="1">
      <alignment horizontal="center" vertical="center" wrapText="1" shrinkToFit="1"/>
    </xf>
    <xf numFmtId="186" fontId="37" fillId="11" borderId="67" xfId="1" applyNumberFormat="1" applyFont="1" applyFill="1" applyBorder="1" applyAlignment="1" applyProtection="1">
      <alignment horizontal="center" vertical="center" wrapText="1" shrinkToFit="1"/>
    </xf>
    <xf numFmtId="185" fontId="37" fillId="11" borderId="70" xfId="1" applyNumberFormat="1" applyFont="1" applyFill="1" applyBorder="1" applyAlignment="1" applyProtection="1">
      <alignment horizontal="center" vertical="center" wrapText="1" shrinkToFit="1"/>
    </xf>
    <xf numFmtId="186" fontId="37" fillId="51" borderId="67" xfId="1" applyNumberFormat="1" applyFont="1" applyFill="1" applyBorder="1" applyAlignment="1" applyProtection="1">
      <alignment horizontal="center" vertical="center" wrapText="1" shrinkToFit="1"/>
    </xf>
    <xf numFmtId="182" fontId="30" fillId="53" borderId="67" xfId="1" applyNumberFormat="1" applyFont="1" applyFill="1" applyBorder="1" applyAlignment="1" applyProtection="1">
      <alignment horizontal="center" vertical="center" wrapText="1"/>
    </xf>
    <xf numFmtId="168" fontId="33" fillId="0" borderId="19" xfId="84" applyNumberFormat="1" applyFont="1" applyFill="1" applyBorder="1" applyAlignment="1" applyProtection="1">
      <alignment horizontal="center"/>
    </xf>
    <xf numFmtId="168" fontId="33" fillId="19" borderId="19" xfId="84" applyNumberFormat="1" applyFont="1" applyFill="1" applyBorder="1" applyAlignment="1" applyProtection="1">
      <alignment horizontal="center"/>
    </xf>
    <xf numFmtId="38" fontId="30" fillId="53" borderId="67" xfId="0" applyNumberFormat="1" applyFont="1" applyFill="1" applyBorder="1" applyAlignment="1" applyProtection="1">
      <alignment horizontal="center" vertical="center" wrapText="1"/>
    </xf>
    <xf numFmtId="171" fontId="35" fillId="19" borderId="64" xfId="84" applyNumberFormat="1" applyFont="1" applyFill="1" applyBorder="1" applyAlignment="1" applyProtection="1">
      <alignment horizontal="center" vertical="top" shrinkToFit="1"/>
      <protection locked="0"/>
    </xf>
    <xf numFmtId="181" fontId="39" fillId="0" borderId="52" xfId="84" applyNumberFormat="1" applyFont="1" applyBorder="1" applyAlignment="1" applyProtection="1">
      <alignment horizontal="center" vertical="center"/>
      <protection locked="0"/>
    </xf>
    <xf numFmtId="171" fontId="35" fillId="0" borderId="55" xfId="84" applyNumberFormat="1" applyFont="1" applyFill="1" applyBorder="1" applyAlignment="1" applyProtection="1">
      <alignment horizontal="center" vertical="center" shrinkToFit="1"/>
    </xf>
    <xf numFmtId="190" fontId="39" fillId="0" borderId="52" xfId="84" applyNumberFormat="1" applyFont="1" applyFill="1" applyBorder="1" applyAlignment="1" applyProtection="1">
      <alignment horizontal="center" vertical="center"/>
      <protection locked="0"/>
    </xf>
    <xf numFmtId="38" fontId="30" fillId="0" borderId="67" xfId="1" applyNumberFormat="1" applyFont="1" applyFill="1" applyBorder="1" applyAlignment="1" applyProtection="1">
      <alignment horizontal="center" vertical="center" wrapText="1"/>
      <protection locked="0"/>
    </xf>
    <xf numFmtId="37" fontId="31" fillId="0" borderId="67" xfId="1" applyNumberFormat="1" applyFont="1" applyBorder="1" applyAlignment="1" applyProtection="1">
      <alignment horizontal="center" vertical="center" wrapText="1"/>
      <protection locked="0"/>
    </xf>
    <xf numFmtId="171" fontId="31" fillId="0" borderId="67" xfId="1" applyNumberFormat="1" applyFont="1" applyBorder="1" applyAlignment="1" applyProtection="1">
      <alignment horizontal="center" vertical="center" wrapText="1"/>
      <protection locked="0"/>
    </xf>
    <xf numFmtId="171" fontId="31" fillId="0" borderId="67" xfId="1" applyNumberFormat="1" applyFont="1" applyFill="1" applyBorder="1" applyAlignment="1" applyProtection="1">
      <alignment horizontal="center" vertical="center" wrapText="1"/>
      <protection locked="0"/>
    </xf>
    <xf numFmtId="187" fontId="31" fillId="0" borderId="67" xfId="1" applyNumberFormat="1" applyFont="1" applyBorder="1" applyAlignment="1" applyProtection="1">
      <alignment horizontal="center" vertical="center" wrapText="1"/>
      <protection locked="0"/>
    </xf>
    <xf numFmtId="178" fontId="31" fillId="53" borderId="67" xfId="210" applyNumberFormat="1" applyFont="1" applyFill="1" applyBorder="1" applyAlignment="1" applyProtection="1">
      <alignment horizontal="center" vertical="center" wrapText="1"/>
    </xf>
    <xf numFmtId="187" fontId="31" fillId="0" borderId="67" xfId="1" applyNumberFormat="1" applyFont="1" applyFill="1" applyBorder="1" applyAlignment="1" applyProtection="1">
      <alignment horizontal="center" vertical="center" wrapText="1"/>
      <protection locked="0"/>
    </xf>
    <xf numFmtId="0" fontId="30" fillId="49" borderId="89" xfId="0" applyFont="1" applyFill="1" applyBorder="1" applyAlignment="1" applyProtection="1">
      <alignment horizontal="center" vertical="center" wrapText="1"/>
    </xf>
    <xf numFmtId="0" fontId="28" fillId="49" borderId="89" xfId="0" applyFont="1" applyFill="1" applyBorder="1" applyAlignment="1" applyProtection="1">
      <alignment horizontal="center" vertical="center" wrapText="1"/>
    </xf>
    <xf numFmtId="38" fontId="31" fillId="0" borderId="67" xfId="1" applyNumberFormat="1" applyFont="1" applyFill="1" applyBorder="1" applyAlignment="1" applyProtection="1">
      <alignment horizontal="center" vertical="center" wrapText="1"/>
      <protection locked="0"/>
    </xf>
    <xf numFmtId="171" fontId="28" fillId="49" borderId="49" xfId="1" applyNumberFormat="1" applyFont="1" applyFill="1" applyBorder="1" applyAlignment="1" applyProtection="1">
      <alignment horizontal="center" vertical="center" wrapText="1" shrinkToFit="1"/>
    </xf>
    <xf numFmtId="171" fontId="28" fillId="49" borderId="89" xfId="1" applyNumberFormat="1" applyFont="1" applyFill="1" applyBorder="1" applyAlignment="1" applyProtection="1">
      <alignment horizontal="center" vertical="center" wrapText="1" shrinkToFit="1"/>
    </xf>
    <xf numFmtId="38" fontId="28" fillId="49" borderId="88" xfId="1" applyNumberFormat="1" applyFont="1" applyFill="1" applyBorder="1" applyAlignment="1" applyProtection="1">
      <alignment horizontal="center" vertical="center" wrapText="1" shrinkToFit="1"/>
    </xf>
    <xf numFmtId="38" fontId="31" fillId="0" borderId="89" xfId="1" applyNumberFormat="1" applyFont="1" applyFill="1" applyBorder="1" applyAlignment="1" applyProtection="1">
      <alignment horizontal="center" vertical="center" wrapText="1"/>
      <protection locked="0"/>
    </xf>
    <xf numFmtId="180" fontId="28" fillId="49" borderId="88" xfId="1" applyNumberFormat="1" applyFont="1" applyFill="1" applyBorder="1" applyAlignment="1" applyProtection="1">
      <alignment horizontal="center" vertical="center" wrapText="1" shrinkToFit="1"/>
    </xf>
    <xf numFmtId="180" fontId="31" fillId="0" borderId="89" xfId="1" applyNumberFormat="1" applyFont="1" applyFill="1" applyBorder="1" applyAlignment="1" applyProtection="1">
      <alignment horizontal="center" vertical="center" wrapText="1"/>
      <protection locked="0"/>
    </xf>
    <xf numFmtId="37" fontId="31" fillId="0" borderId="67" xfId="1" applyNumberFormat="1" applyFont="1" applyFill="1" applyBorder="1" applyAlignment="1" applyProtection="1">
      <alignment horizontal="center" vertical="center" wrapText="1"/>
      <protection locked="0"/>
    </xf>
    <xf numFmtId="37" fontId="31" fillId="53" borderId="67" xfId="1" applyNumberFormat="1" applyFont="1" applyFill="1" applyBorder="1" applyAlignment="1" applyProtection="1">
      <alignment horizontal="center" vertical="center" wrapText="1"/>
    </xf>
    <xf numFmtId="0" fontId="31" fillId="0" borderId="67" xfId="1" applyNumberFormat="1" applyFont="1" applyBorder="1" applyAlignment="1" applyProtection="1">
      <alignment horizontal="center" vertical="center" wrapText="1"/>
      <protection locked="0"/>
    </xf>
    <xf numFmtId="171" fontId="33" fillId="0" borderId="67" xfId="3" applyNumberFormat="1" applyFont="1" applyFill="1" applyBorder="1" applyAlignment="1" applyProtection="1">
      <alignment horizontal="center" vertical="center" wrapText="1" shrinkToFit="1"/>
      <protection locked="0"/>
    </xf>
    <xf numFmtId="171" fontId="33" fillId="0" borderId="67" xfId="3" quotePrefix="1" applyNumberFormat="1" applyFont="1" applyFill="1" applyBorder="1" applyAlignment="1" applyProtection="1">
      <alignment horizontal="center" vertical="center" wrapText="1" shrinkToFit="1"/>
      <protection locked="0"/>
    </xf>
    <xf numFmtId="6" fontId="33" fillId="0" borderId="67" xfId="0" quotePrefix="1" applyNumberFormat="1" applyFont="1" applyBorder="1" applyAlignment="1" applyProtection="1">
      <alignment horizontal="center" vertical="center" wrapText="1"/>
      <protection locked="0"/>
    </xf>
    <xf numFmtId="6" fontId="33" fillId="0" borderId="67" xfId="0" quotePrefix="1" applyNumberFormat="1" applyFont="1" applyFill="1" applyBorder="1" applyAlignment="1" applyProtection="1">
      <alignment horizontal="center" vertical="center" wrapText="1" shrinkToFit="1"/>
      <protection locked="0"/>
    </xf>
    <xf numFmtId="6" fontId="33" fillId="0" borderId="67" xfId="0" applyNumberFormat="1" applyFont="1" applyFill="1" applyBorder="1" applyAlignment="1" applyProtection="1">
      <alignment horizontal="center" vertical="center" wrapText="1" shrinkToFit="1"/>
      <protection locked="0"/>
    </xf>
    <xf numFmtId="0" fontId="30" fillId="0" borderId="0" xfId="84" applyFont="1" applyFill="1" applyBorder="1" applyAlignment="1" applyProtection="1">
      <alignment horizontal="center" vertical="center"/>
    </xf>
    <xf numFmtId="0" fontId="30" fillId="0" borderId="53" xfId="84" applyFont="1" applyBorder="1" applyAlignment="1" applyProtection="1">
      <alignment vertical="center"/>
    </xf>
    <xf numFmtId="187" fontId="31" fillId="53" borderId="67" xfId="1" applyNumberFormat="1" applyFont="1" applyFill="1" applyBorder="1" applyAlignment="1" applyProtection="1">
      <alignment horizontal="center" vertical="center" wrapText="1"/>
    </xf>
    <xf numFmtId="185" fontId="37" fillId="54" borderId="67" xfId="1" applyNumberFormat="1" applyFont="1" applyFill="1" applyBorder="1" applyAlignment="1" applyProtection="1">
      <alignment horizontal="center" vertical="center" wrapText="1" shrinkToFit="1"/>
    </xf>
    <xf numFmtId="186" fontId="37" fillId="54" borderId="67" xfId="1" applyNumberFormat="1" applyFont="1" applyFill="1" applyBorder="1" applyAlignment="1" applyProtection="1">
      <alignment horizontal="center" vertical="center" wrapText="1" shrinkToFit="1"/>
    </xf>
    <xf numFmtId="38" fontId="31" fillId="53" borderId="67" xfId="1" applyNumberFormat="1" applyFont="1" applyFill="1" applyBorder="1" applyAlignment="1" applyProtection="1">
      <alignment horizontal="center" vertical="center" wrapText="1"/>
    </xf>
    <xf numFmtId="171" fontId="31" fillId="53" borderId="67" xfId="1" applyNumberFormat="1" applyFont="1" applyFill="1" applyBorder="1" applyAlignment="1" applyProtection="1">
      <alignment horizontal="center" vertical="center" wrapText="1"/>
    </xf>
    <xf numFmtId="38" fontId="31" fillId="0" borderId="67" xfId="1" applyNumberFormat="1" applyFont="1" applyBorder="1" applyAlignment="1" applyProtection="1">
      <alignment horizontal="center" vertical="center" wrapText="1"/>
      <protection locked="0"/>
    </xf>
    <xf numFmtId="0" fontId="85" fillId="56" borderId="74" xfId="0" applyFont="1" applyFill="1" applyBorder="1" applyAlignment="1" applyProtection="1">
      <alignment horizontal="center" vertical="center" wrapText="1"/>
    </xf>
    <xf numFmtId="0" fontId="85" fillId="56" borderId="3" xfId="0" applyFont="1" applyFill="1" applyBorder="1" applyAlignment="1" applyProtection="1">
      <alignment horizontal="center" vertical="center" wrapText="1" shrinkToFit="1"/>
    </xf>
    <xf numFmtId="0" fontId="85" fillId="56" borderId="3" xfId="0" applyNumberFormat="1" applyFont="1" applyFill="1" applyBorder="1" applyAlignment="1" applyProtection="1">
      <alignment horizontal="center" vertical="center" wrapText="1" shrinkToFit="1"/>
    </xf>
    <xf numFmtId="0" fontId="85" fillId="56" borderId="3" xfId="0" applyFont="1" applyFill="1" applyBorder="1" applyAlignment="1" applyProtection="1">
      <alignment horizontal="center" vertical="center" wrapText="1"/>
    </xf>
    <xf numFmtId="0" fontId="31" fillId="56" borderId="68" xfId="0" applyFont="1" applyFill="1" applyBorder="1" applyAlignment="1" applyProtection="1">
      <alignment horizontal="left" vertical="center" textRotation="90" wrapText="1"/>
    </xf>
    <xf numFmtId="0" fontId="31" fillId="56" borderId="67" xfId="0" applyFont="1" applyFill="1" applyBorder="1" applyAlignment="1" applyProtection="1">
      <alignment horizontal="left" vertical="center" textRotation="90" wrapText="1"/>
    </xf>
    <xf numFmtId="44" fontId="31" fillId="56" borderId="67" xfId="61" applyFont="1" applyFill="1" applyBorder="1" applyAlignment="1" applyProtection="1">
      <alignment horizontal="left" vertical="center" wrapText="1" shrinkToFit="1"/>
    </xf>
    <xf numFmtId="0" fontId="31" fillId="56" borderId="67" xfId="0" applyFont="1" applyFill="1" applyBorder="1" applyAlignment="1" applyProtection="1">
      <alignment horizontal="left" vertical="center" wrapText="1"/>
    </xf>
    <xf numFmtId="0" fontId="31" fillId="56" borderId="67" xfId="61" applyNumberFormat="1" applyFont="1" applyFill="1" applyBorder="1" applyAlignment="1" applyProtection="1">
      <alignment horizontal="left" vertical="center" wrapText="1" shrinkToFit="1"/>
    </xf>
    <xf numFmtId="164" fontId="37" fillId="56" borderId="67" xfId="1" applyNumberFormat="1" applyFont="1" applyFill="1" applyBorder="1" applyAlignment="1" applyProtection="1">
      <alignment horizontal="left" vertical="center" wrapText="1" shrinkToFit="1"/>
    </xf>
    <xf numFmtId="165" fontId="31" fillId="56" borderId="67" xfId="61" applyNumberFormat="1" applyFont="1" applyFill="1" applyBorder="1" applyAlignment="1" applyProtection="1">
      <alignment horizontal="left" vertical="center" wrapText="1" shrinkToFit="1"/>
    </xf>
    <xf numFmtId="186" fontId="37" fillId="56" borderId="67" xfId="1" applyNumberFormat="1" applyFont="1" applyFill="1" applyBorder="1" applyAlignment="1" applyProtection="1">
      <alignment horizontal="center" vertical="center" wrapText="1" shrinkToFit="1"/>
    </xf>
    <xf numFmtId="185" fontId="37" fillId="56" borderId="67" xfId="1" applyNumberFormat="1" applyFont="1" applyFill="1" applyBorder="1" applyAlignment="1" applyProtection="1">
      <alignment horizontal="center" vertical="center" wrapText="1" shrinkToFit="1"/>
    </xf>
    <xf numFmtId="0" fontId="85" fillId="54" borderId="74" xfId="0" applyFont="1" applyFill="1" applyBorder="1" applyAlignment="1" applyProtection="1">
      <alignment horizontal="center" vertical="center"/>
    </xf>
    <xf numFmtId="0" fontId="85" fillId="54" borderId="3" xfId="0" applyFont="1" applyFill="1" applyBorder="1" applyAlignment="1" applyProtection="1">
      <alignment horizontal="center" vertical="center" wrapText="1"/>
    </xf>
    <xf numFmtId="0" fontId="85" fillId="54" borderId="3" xfId="0" applyFont="1" applyFill="1" applyBorder="1" applyAlignment="1" applyProtection="1">
      <alignment horizontal="center" vertical="center" wrapText="1" shrinkToFit="1"/>
    </xf>
    <xf numFmtId="0" fontId="85" fillId="54" borderId="3" xfId="0" applyNumberFormat="1" applyFont="1" applyFill="1" applyBorder="1" applyAlignment="1" applyProtection="1">
      <alignment horizontal="center" vertical="center" wrapText="1" shrinkToFit="1"/>
    </xf>
    <xf numFmtId="0" fontId="31" fillId="54" borderId="68" xfId="0" applyFont="1" applyFill="1" applyBorder="1" applyAlignment="1" applyProtection="1">
      <alignment horizontal="center" textRotation="90" wrapText="1"/>
    </xf>
    <xf numFmtId="0" fontId="31" fillId="54" borderId="67" xfId="0" applyFont="1" applyFill="1" applyBorder="1" applyAlignment="1" applyProtection="1">
      <alignment horizontal="center" textRotation="90" wrapText="1"/>
    </xf>
    <xf numFmtId="0" fontId="31" fillId="54" borderId="67" xfId="0" applyFont="1" applyFill="1" applyBorder="1" applyAlignment="1" applyProtection="1">
      <alignment horizontal="center" wrapText="1"/>
    </xf>
    <xf numFmtId="0" fontId="31" fillId="54" borderId="67" xfId="0" applyFont="1" applyFill="1" applyBorder="1" applyAlignment="1" applyProtection="1">
      <alignment horizontal="center" wrapText="1" shrinkToFit="1"/>
    </xf>
    <xf numFmtId="164" fontId="37" fillId="54" borderId="67" xfId="1" applyNumberFormat="1" applyFont="1" applyFill="1" applyBorder="1" applyAlignment="1" applyProtection="1">
      <alignment horizontal="left" vertical="center" wrapText="1" shrinkToFit="1"/>
    </xf>
    <xf numFmtId="165" fontId="31" fillId="54" borderId="67" xfId="61" applyNumberFormat="1" applyFont="1" applyFill="1" applyBorder="1" applyAlignment="1" applyProtection="1">
      <alignment horizontal="center" wrapText="1" shrinkToFit="1"/>
    </xf>
    <xf numFmtId="49" fontId="31" fillId="54" borderId="67" xfId="0" applyNumberFormat="1" applyFont="1" applyFill="1" applyBorder="1" applyAlignment="1" applyProtection="1">
      <alignment horizontal="center" wrapText="1" shrinkToFit="1"/>
    </xf>
    <xf numFmtId="38" fontId="31" fillId="0" borderId="67" xfId="0" applyNumberFormat="1" applyFont="1" applyBorder="1" applyAlignment="1" applyProtection="1">
      <alignment horizontal="center" vertical="center" wrapText="1"/>
      <protection locked="0"/>
    </xf>
    <xf numFmtId="0" fontId="96" fillId="57" borderId="74" xfId="0" applyFont="1" applyFill="1" applyBorder="1" applyAlignment="1" applyProtection="1">
      <alignment horizontal="center" vertical="center"/>
    </xf>
    <xf numFmtId="0" fontId="96" fillId="57" borderId="3" xfId="0" applyFont="1" applyFill="1" applyBorder="1" applyAlignment="1" applyProtection="1">
      <alignment horizontal="center" vertical="center"/>
    </xf>
    <xf numFmtId="0" fontId="96" fillId="57" borderId="3" xfId="0" applyFont="1" applyFill="1" applyBorder="1" applyAlignment="1" applyProtection="1">
      <alignment horizontal="center" vertical="center" wrapText="1" shrinkToFit="1"/>
    </xf>
    <xf numFmtId="0" fontId="96" fillId="57" borderId="3" xfId="0" applyFont="1" applyFill="1" applyBorder="1" applyAlignment="1" applyProtection="1">
      <alignment horizontal="center" vertical="center" wrapText="1"/>
    </xf>
    <xf numFmtId="0" fontId="31" fillId="57" borderId="68" xfId="0" applyFont="1" applyFill="1" applyBorder="1" applyAlignment="1" applyProtection="1">
      <alignment horizontal="center" vertical="center" wrapText="1"/>
    </xf>
    <xf numFmtId="0" fontId="31" fillId="57" borderId="67" xfId="0" applyFont="1" applyFill="1" applyBorder="1" applyAlignment="1" applyProtection="1">
      <alignment horizontal="center" vertical="center" wrapText="1"/>
    </xf>
    <xf numFmtId="0" fontId="31" fillId="57" borderId="67" xfId="1" applyNumberFormat="1" applyFont="1" applyFill="1" applyBorder="1" applyAlignment="1" applyProtection="1">
      <alignment horizontal="center" vertical="center" wrapText="1"/>
    </xf>
    <xf numFmtId="186" fontId="37" fillId="57" borderId="67" xfId="1" applyNumberFormat="1" applyFont="1" applyFill="1" applyBorder="1" applyAlignment="1" applyProtection="1">
      <alignment horizontal="center" vertical="center" wrapText="1" shrinkToFit="1"/>
    </xf>
    <xf numFmtId="185" fontId="37" fillId="57" borderId="67" xfId="1" applyNumberFormat="1" applyFont="1" applyFill="1" applyBorder="1" applyAlignment="1" applyProtection="1">
      <alignment horizontal="center" vertical="center" wrapText="1" shrinkToFit="1"/>
    </xf>
    <xf numFmtId="0" fontId="96" fillId="55" borderId="74" xfId="0" applyFont="1" applyFill="1" applyBorder="1" applyAlignment="1" applyProtection="1">
      <alignment horizontal="center" vertical="center"/>
    </xf>
    <xf numFmtId="0" fontId="96" fillId="55" borderId="3" xfId="0" applyFont="1" applyFill="1" applyBorder="1" applyAlignment="1" applyProtection="1">
      <alignment horizontal="center" vertical="center" wrapText="1"/>
    </xf>
    <xf numFmtId="0" fontId="96" fillId="55" borderId="3" xfId="0" applyFont="1" applyFill="1" applyBorder="1" applyAlignment="1" applyProtection="1">
      <alignment horizontal="center" vertical="center" wrapText="1" shrinkToFit="1"/>
    </xf>
    <xf numFmtId="0" fontId="96" fillId="55" borderId="76" xfId="0" applyFont="1" applyFill="1" applyBorder="1" applyAlignment="1" applyProtection="1">
      <alignment horizontal="center" vertical="center" wrapText="1" shrinkToFit="1"/>
    </xf>
    <xf numFmtId="0" fontId="96" fillId="55" borderId="49" xfId="0" applyFont="1" applyFill="1" applyBorder="1" applyAlignment="1" applyProtection="1">
      <alignment horizontal="center" vertical="center" wrapText="1" shrinkToFit="1"/>
    </xf>
    <xf numFmtId="0" fontId="96" fillId="55" borderId="92" xfId="0" applyFont="1" applyFill="1" applyBorder="1" applyAlignment="1" applyProtection="1">
      <alignment horizontal="center" vertical="center" wrapText="1"/>
    </xf>
    <xf numFmtId="0" fontId="96" fillId="55" borderId="49" xfId="0" applyFont="1" applyFill="1" applyBorder="1" applyAlignment="1" applyProtection="1">
      <alignment horizontal="center" vertical="center" wrapText="1"/>
    </xf>
    <xf numFmtId="0" fontId="96" fillId="55" borderId="88" xfId="0" applyFont="1" applyFill="1" applyBorder="1" applyAlignment="1" applyProtection="1">
      <alignment horizontal="center" vertical="center" wrapText="1"/>
    </xf>
    <xf numFmtId="0" fontId="31" fillId="55" borderId="68" xfId="0" applyFont="1" applyFill="1" applyBorder="1" applyAlignment="1" applyProtection="1">
      <alignment horizontal="center" textRotation="90" wrapText="1"/>
    </xf>
    <xf numFmtId="0" fontId="31" fillId="55" borderId="67" xfId="0" applyFont="1" applyFill="1" applyBorder="1" applyAlignment="1" applyProtection="1">
      <alignment horizontal="center" wrapText="1"/>
    </xf>
    <xf numFmtId="0" fontId="31" fillId="55" borderId="67" xfId="0" applyFont="1" applyFill="1" applyBorder="1" applyAlignment="1" applyProtection="1">
      <alignment horizontal="center" wrapText="1" shrinkToFit="1"/>
    </xf>
    <xf numFmtId="164" fontId="37" fillId="55" borderId="67" xfId="1" applyNumberFormat="1" applyFont="1" applyFill="1" applyBorder="1" applyAlignment="1" applyProtection="1">
      <alignment horizontal="center" vertical="center" wrapText="1" shrinkToFit="1"/>
    </xf>
    <xf numFmtId="0" fontId="31" fillId="55" borderId="67" xfId="0" applyFont="1" applyFill="1" applyBorder="1" applyAlignment="1" applyProtection="1">
      <alignment wrapText="1" shrinkToFit="1"/>
    </xf>
    <xf numFmtId="0" fontId="31" fillId="55" borderId="83" xfId="0" applyFont="1" applyFill="1" applyBorder="1" applyAlignment="1" applyProtection="1">
      <alignment horizontal="center" wrapText="1" shrinkToFit="1"/>
    </xf>
    <xf numFmtId="171" fontId="37" fillId="55" borderId="93" xfId="1" applyNumberFormat="1" applyFont="1" applyFill="1" applyBorder="1" applyAlignment="1" applyProtection="1">
      <alignment horizontal="center" vertical="center" wrapText="1" shrinkToFit="1"/>
    </xf>
    <xf numFmtId="171" fontId="113" fillId="55" borderId="90" xfId="0" applyNumberFormat="1" applyFont="1" applyFill="1" applyBorder="1" applyAlignment="1" applyProtection="1">
      <alignment horizontal="center" vertical="center" wrapText="1"/>
    </xf>
    <xf numFmtId="0" fontId="4" fillId="55" borderId="90" xfId="0" applyFont="1" applyFill="1" applyBorder="1" applyAlignment="1" applyProtection="1">
      <alignment horizontal="center" vertical="center" wrapText="1"/>
    </xf>
    <xf numFmtId="180" fontId="113" fillId="55" borderId="91" xfId="0" applyNumberFormat="1" applyFont="1" applyFill="1" applyBorder="1" applyAlignment="1" applyProtection="1">
      <alignment horizontal="center" vertical="center" wrapText="1"/>
    </xf>
    <xf numFmtId="176" fontId="31" fillId="0" borderId="0" xfId="0" applyNumberFormat="1" applyFont="1" applyFill="1" applyBorder="1" applyAlignment="1" applyProtection="1">
      <alignment vertical="center"/>
      <protection hidden="1"/>
    </xf>
    <xf numFmtId="0" fontId="27" fillId="0" borderId="0" xfId="0" applyFont="1" applyAlignment="1" applyProtection="1">
      <alignment horizontal="left" vertical="top" wrapText="1"/>
    </xf>
    <xf numFmtId="38" fontId="31" fillId="53" borderId="67" xfId="0" applyNumberFormat="1" applyFont="1" applyFill="1" applyBorder="1" applyAlignment="1" applyProtection="1">
      <alignment horizontal="center" vertical="center" wrapText="1"/>
    </xf>
    <xf numFmtId="187" fontId="31" fillId="0" borderId="67" xfId="0" applyNumberFormat="1" applyFont="1" applyBorder="1" applyAlignment="1" applyProtection="1">
      <alignment horizontal="center" vertical="center" wrapText="1"/>
      <protection locked="0"/>
    </xf>
    <xf numFmtId="0" fontId="5" fillId="0" borderId="0" xfId="0" applyFont="1" applyAlignment="1" applyProtection="1">
      <alignment vertical="center" wrapText="1"/>
    </xf>
    <xf numFmtId="0" fontId="30" fillId="0" borderId="0" xfId="84" applyFont="1" applyFill="1" applyBorder="1" applyAlignment="1" applyProtection="1">
      <alignment horizontal="center" vertical="center"/>
    </xf>
    <xf numFmtId="0" fontId="85" fillId="3" borderId="48" xfId="84" applyFont="1" applyFill="1" applyBorder="1" applyAlignment="1" applyProtection="1">
      <alignment horizontal="center" vertical="center"/>
    </xf>
    <xf numFmtId="0" fontId="85" fillId="3" borderId="50" xfId="84" applyFont="1" applyFill="1" applyBorder="1" applyAlignment="1" applyProtection="1">
      <alignment horizontal="center" vertical="center"/>
    </xf>
    <xf numFmtId="0" fontId="32" fillId="0" borderId="54" xfId="84" applyFont="1" applyBorder="1" applyAlignment="1" applyProtection="1">
      <alignment horizontal="center" vertical="center" wrapText="1"/>
    </xf>
    <xf numFmtId="0" fontId="30" fillId="0" borderId="55" xfId="84" applyFont="1" applyBorder="1" applyAlignment="1" applyProtection="1">
      <alignment horizontal="left" vertical="center" wrapText="1" indent="1"/>
    </xf>
    <xf numFmtId="0" fontId="32" fillId="0" borderId="58" xfId="84" applyFont="1" applyBorder="1" applyAlignment="1" applyProtection="1">
      <alignment horizontal="center" vertical="center" wrapText="1"/>
    </xf>
    <xf numFmtId="0" fontId="30" fillId="0" borderId="57" xfId="84" applyFont="1" applyBorder="1" applyAlignment="1" applyProtection="1">
      <alignment horizontal="left" vertical="center" wrapText="1" indent="1"/>
    </xf>
    <xf numFmtId="0" fontId="39" fillId="14" borderId="48" xfId="84" applyFont="1" applyFill="1" applyBorder="1" applyAlignment="1" applyProtection="1">
      <alignment horizontal="center" vertical="center"/>
    </xf>
    <xf numFmtId="0" fontId="39" fillId="14" borderId="50" xfId="84" applyFont="1" applyFill="1" applyBorder="1" applyAlignment="1" applyProtection="1">
      <alignment horizontal="center" vertical="center"/>
    </xf>
    <xf numFmtId="0" fontId="30" fillId="0" borderId="54" xfId="84" applyFont="1" applyFill="1" applyBorder="1" applyAlignment="1" applyProtection="1">
      <alignment horizontal="left" vertical="center" indent="2"/>
    </xf>
    <xf numFmtId="0" fontId="30" fillId="0" borderId="55" xfId="84" applyFont="1" applyFill="1" applyBorder="1" applyAlignment="1" applyProtection="1">
      <alignment horizontal="left" vertical="center" indent="1"/>
    </xf>
    <xf numFmtId="0" fontId="30" fillId="0" borderId="55" xfId="84" applyFont="1" applyFill="1" applyBorder="1" applyAlignment="1" applyProtection="1">
      <alignment horizontal="left" vertical="center" wrapText="1" indent="1"/>
    </xf>
    <xf numFmtId="0" fontId="30" fillId="0" borderId="58" xfId="84" applyFont="1" applyFill="1" applyBorder="1" applyAlignment="1" applyProtection="1">
      <alignment horizontal="left" vertical="center" indent="2"/>
    </xf>
    <xf numFmtId="0" fontId="30" fillId="0" borderId="57" xfId="84" applyFont="1" applyFill="1" applyBorder="1" applyAlignment="1" applyProtection="1">
      <alignment horizontal="left" vertical="center" indent="1"/>
    </xf>
    <xf numFmtId="0" fontId="85" fillId="14" borderId="77" xfId="84" applyFont="1" applyFill="1" applyBorder="1" applyAlignment="1" applyProtection="1">
      <alignment horizontal="center" vertical="center"/>
    </xf>
    <xf numFmtId="0" fontId="85" fillId="14" borderId="76" xfId="84" applyFont="1" applyFill="1" applyBorder="1" applyAlignment="1" applyProtection="1">
      <alignment horizontal="center" vertical="center"/>
    </xf>
    <xf numFmtId="0" fontId="30" fillId="0" borderId="82" xfId="84" applyFont="1" applyFill="1" applyBorder="1" applyAlignment="1" applyProtection="1">
      <alignment horizontal="left" vertical="center" indent="4"/>
    </xf>
    <xf numFmtId="0" fontId="30" fillId="0" borderId="83" xfId="84" applyFont="1" applyFill="1" applyBorder="1" applyAlignment="1" applyProtection="1">
      <alignment horizontal="left" vertical="center" indent="1"/>
    </xf>
    <xf numFmtId="0" fontId="30" fillId="0" borderId="85" xfId="84" applyFont="1" applyFill="1" applyBorder="1" applyAlignment="1" applyProtection="1">
      <alignment horizontal="left" vertical="center" indent="4"/>
    </xf>
    <xf numFmtId="0" fontId="30" fillId="0" borderId="84" xfId="84" applyFont="1" applyFill="1" applyBorder="1" applyAlignment="1" applyProtection="1">
      <alignment horizontal="left" vertical="center" indent="1"/>
    </xf>
    <xf numFmtId="0" fontId="85" fillId="14" borderId="48" xfId="84" applyFont="1" applyFill="1" applyBorder="1" applyAlignment="1" applyProtection="1">
      <alignment horizontal="center" vertical="center" wrapText="1"/>
    </xf>
    <xf numFmtId="0" fontId="85" fillId="14" borderId="50" xfId="84" applyFont="1" applyFill="1" applyBorder="1" applyAlignment="1" applyProtection="1">
      <alignment horizontal="center" vertical="center" wrapText="1"/>
    </xf>
    <xf numFmtId="0" fontId="30" fillId="0" borderId="54" xfId="84" applyFont="1" applyBorder="1" applyAlignment="1" applyProtection="1">
      <alignment vertical="center" wrapText="1"/>
    </xf>
    <xf numFmtId="0" fontId="30" fillId="0" borderId="54" xfId="84" applyFont="1" applyFill="1" applyBorder="1" applyAlignment="1" applyProtection="1">
      <alignment vertical="center" wrapText="1"/>
    </xf>
    <xf numFmtId="0" fontId="30" fillId="0" borderId="58" xfId="84" applyFont="1" applyBorder="1" applyAlignment="1" applyProtection="1">
      <alignment vertical="center" wrapText="1"/>
    </xf>
    <xf numFmtId="0" fontId="85" fillId="14" borderId="48" xfId="84" applyFont="1" applyFill="1" applyBorder="1" applyAlignment="1" applyProtection="1">
      <alignment horizontal="center" vertical="center"/>
    </xf>
    <xf numFmtId="0" fontId="85" fillId="14" borderId="50" xfId="84" applyFont="1" applyFill="1" applyBorder="1" applyAlignment="1" applyProtection="1">
      <alignment horizontal="center" vertical="center"/>
    </xf>
    <xf numFmtId="0" fontId="30" fillId="0" borderId="54" xfId="84" applyFont="1" applyFill="1" applyBorder="1" applyAlignment="1" applyProtection="1">
      <alignment horizontal="left" vertical="center" wrapText="1" indent="2"/>
    </xf>
    <xf numFmtId="0" fontId="30" fillId="0" borderId="58" xfId="84" applyFont="1" applyFill="1" applyBorder="1" applyAlignment="1" applyProtection="1">
      <alignment horizontal="left" vertical="center" wrapText="1" indent="2"/>
    </xf>
    <xf numFmtId="0" fontId="30" fillId="0" borderId="55" xfId="84" applyFont="1" applyBorder="1" applyAlignment="1" applyProtection="1">
      <alignment horizontal="left" vertical="center" indent="1"/>
    </xf>
    <xf numFmtId="0" fontId="30" fillId="0" borderId="52" xfId="84" applyFont="1" applyBorder="1" applyAlignment="1" applyProtection="1">
      <alignment horizontal="left" vertical="center" indent="1"/>
    </xf>
    <xf numFmtId="0" fontId="30" fillId="0" borderId="82" xfId="84" applyFont="1" applyFill="1" applyBorder="1" applyAlignment="1" applyProtection="1">
      <alignment horizontal="left" vertical="center" indent="2"/>
    </xf>
    <xf numFmtId="0" fontId="30" fillId="0" borderId="83" xfId="84" applyFont="1" applyBorder="1" applyAlignment="1" applyProtection="1">
      <alignment horizontal="left" vertical="center" indent="1"/>
    </xf>
    <xf numFmtId="0" fontId="30" fillId="0" borderId="83" xfId="84" applyFont="1" applyBorder="1" applyAlignment="1" applyProtection="1">
      <alignment horizontal="left" vertical="top" wrapText="1" indent="1"/>
    </xf>
    <xf numFmtId="0" fontId="30" fillId="0" borderId="83" xfId="84" applyFont="1" applyBorder="1" applyAlignment="1" applyProtection="1">
      <alignment horizontal="left" vertical="center" wrapText="1" indent="1"/>
    </xf>
    <xf numFmtId="0" fontId="30" fillId="0" borderId="81" xfId="84" applyFont="1" applyFill="1" applyBorder="1" applyAlignment="1" applyProtection="1">
      <alignment horizontal="left" vertical="center" indent="2"/>
    </xf>
    <xf numFmtId="0" fontId="30" fillId="0" borderId="80" xfId="84" applyFont="1" applyBorder="1" applyAlignment="1" applyProtection="1">
      <alignment horizontal="left" vertical="center" wrapText="1" indent="1"/>
    </xf>
    <xf numFmtId="0" fontId="110" fillId="0" borderId="55" xfId="80" applyFont="1" applyBorder="1" applyAlignment="1" applyProtection="1">
      <alignment horizontal="left" vertical="center" wrapText="1" indent="1"/>
    </xf>
    <xf numFmtId="0" fontId="30" fillId="0" borderId="56" xfId="84" applyFont="1" applyBorder="1" applyAlignment="1" applyProtection="1">
      <alignment horizontal="left" vertical="center" wrapText="1" indent="1"/>
    </xf>
    <xf numFmtId="0" fontId="30" fillId="0" borderId="55" xfId="80" applyFont="1" applyBorder="1" applyAlignment="1" applyProtection="1">
      <alignment horizontal="left" vertical="center" wrapText="1" indent="1"/>
    </xf>
    <xf numFmtId="0" fontId="30" fillId="0" borderId="57" xfId="84" applyFont="1" applyBorder="1" applyAlignment="1" applyProtection="1">
      <alignment horizontal="left" vertical="center" indent="1"/>
    </xf>
    <xf numFmtId="0" fontId="30" fillId="0" borderId="55" xfId="84" applyFont="1" applyFill="1" applyBorder="1" applyAlignment="1" applyProtection="1">
      <alignment horizontal="left" vertical="top" indent="1"/>
    </xf>
    <xf numFmtId="0" fontId="30" fillId="0" borderId="57" xfId="84" applyFont="1" applyBorder="1" applyAlignment="1" applyProtection="1">
      <alignment horizontal="left" vertical="top" indent="1"/>
    </xf>
    <xf numFmtId="0" fontId="30" fillId="0" borderId="68" xfId="84" applyFont="1" applyFill="1" applyBorder="1" applyAlignment="1" applyProtection="1">
      <alignment horizontal="left" vertical="center" indent="2"/>
    </xf>
    <xf numFmtId="0" fontId="30" fillId="0" borderId="72" xfId="84" applyFont="1" applyBorder="1" applyAlignment="1" applyProtection="1">
      <alignment horizontal="left" vertical="center" indent="1"/>
    </xf>
    <xf numFmtId="188" fontId="30" fillId="0" borderId="67" xfId="210" applyNumberFormat="1" applyFont="1" applyBorder="1" applyAlignment="1" applyProtection="1">
      <alignment horizontal="center" vertical="center" wrapText="1"/>
      <protection locked="0"/>
    </xf>
    <xf numFmtId="188" fontId="30" fillId="0" borderId="67" xfId="0" applyNumberFormat="1" applyFont="1" applyBorder="1" applyAlignment="1" applyProtection="1">
      <alignment horizontal="center" vertical="center" wrapText="1"/>
      <protection locked="0"/>
    </xf>
    <xf numFmtId="188" fontId="30" fillId="0" borderId="67" xfId="210" applyNumberFormat="1" applyFont="1" applyFill="1" applyBorder="1" applyAlignment="1" applyProtection="1">
      <alignment horizontal="center" vertical="center" wrapText="1"/>
      <protection locked="0"/>
    </xf>
    <xf numFmtId="0" fontId="39" fillId="4" borderId="67" xfId="0" applyNumberFormat="1" applyFont="1" applyFill="1" applyBorder="1" applyAlignment="1" applyProtection="1">
      <alignment horizontal="center" vertical="center" wrapText="1"/>
      <protection locked="0"/>
    </xf>
    <xf numFmtId="0" fontId="33" fillId="0" borderId="67" xfId="0" applyNumberFormat="1" applyFont="1" applyBorder="1" applyAlignment="1" applyProtection="1">
      <alignment horizontal="center" vertical="center" wrapText="1"/>
      <protection locked="0"/>
    </xf>
    <xf numFmtId="0" fontId="37" fillId="27" borderId="67" xfId="0" applyNumberFormat="1" applyFont="1" applyFill="1" applyBorder="1" applyAlignment="1" applyProtection="1">
      <alignment horizontal="center" vertical="center" wrapText="1"/>
      <protection locked="0"/>
    </xf>
    <xf numFmtId="2" fontId="33" fillId="0" borderId="67" xfId="1" applyNumberFormat="1" applyFont="1" applyBorder="1" applyAlignment="1" applyProtection="1">
      <alignment horizontal="center" vertical="center" wrapText="1" shrinkToFit="1"/>
      <protection locked="0"/>
    </xf>
    <xf numFmtId="2" fontId="85" fillId="28" borderId="67" xfId="0" applyNumberFormat="1" applyFont="1" applyFill="1" applyBorder="1" applyAlignment="1" applyProtection="1">
      <alignment horizontal="center" vertical="center" wrapText="1"/>
      <protection locked="0"/>
    </xf>
    <xf numFmtId="2" fontId="37" fillId="28" borderId="67" xfId="1" applyNumberFormat="1" applyFont="1" applyFill="1" applyBorder="1" applyAlignment="1" applyProtection="1">
      <alignment horizontal="center" vertical="center" wrapText="1" shrinkToFit="1"/>
      <protection locked="0"/>
    </xf>
    <xf numFmtId="0" fontId="39" fillId="25" borderId="67" xfId="0" applyFont="1" applyFill="1" applyBorder="1" applyAlignment="1" applyProtection="1">
      <alignment horizontal="center" vertical="center" wrapText="1"/>
      <protection locked="0"/>
    </xf>
    <xf numFmtId="0" fontId="33" fillId="0" borderId="67" xfId="0" applyFont="1" applyBorder="1" applyAlignment="1" applyProtection="1">
      <alignment horizontal="center" vertical="center" wrapText="1"/>
      <protection locked="0"/>
    </xf>
    <xf numFmtId="0" fontId="33" fillId="0" borderId="67" xfId="0" applyFont="1" applyFill="1" applyBorder="1" applyAlignment="1" applyProtection="1">
      <alignment horizontal="center" vertical="center" wrapText="1"/>
      <protection locked="0"/>
    </xf>
    <xf numFmtId="0" fontId="39" fillId="54" borderId="67" xfId="0" applyNumberFormat="1" applyFont="1" applyFill="1" applyBorder="1" applyAlignment="1" applyProtection="1">
      <alignment horizontal="center" vertical="center" wrapText="1"/>
      <protection locked="0"/>
    </xf>
    <xf numFmtId="0" fontId="37" fillId="54" borderId="67" xfId="0" applyNumberFormat="1" applyFont="1" applyFill="1" applyBorder="1" applyAlignment="1" applyProtection="1">
      <alignment horizontal="center" vertical="center" wrapText="1"/>
      <protection locked="0"/>
    </xf>
    <xf numFmtId="14" fontId="96" fillId="57" borderId="76" xfId="0" applyNumberFormat="1" applyFont="1" applyFill="1" applyBorder="1" applyAlignment="1" applyProtection="1">
      <alignment horizontal="center" vertical="center" wrapText="1"/>
    </xf>
    <xf numFmtId="0" fontId="33" fillId="0" borderId="67" xfId="1" applyNumberFormat="1" applyFont="1" applyBorder="1" applyAlignment="1" applyProtection="1">
      <alignment horizontal="center" vertical="center" wrapText="1" shrinkToFit="1"/>
      <protection locked="0"/>
    </xf>
    <xf numFmtId="0" fontId="96" fillId="57" borderId="67" xfId="0" applyNumberFormat="1" applyFont="1" applyFill="1" applyBorder="1" applyAlignment="1" applyProtection="1">
      <alignment horizontal="center" vertical="center" wrapText="1"/>
      <protection locked="0"/>
    </xf>
    <xf numFmtId="0" fontId="37" fillId="57" borderId="67" xfId="1" applyNumberFormat="1" applyFont="1" applyFill="1" applyBorder="1" applyAlignment="1" applyProtection="1">
      <alignment horizontal="center" vertical="center" wrapText="1" shrinkToFit="1"/>
      <protection locked="0"/>
    </xf>
    <xf numFmtId="0" fontId="37" fillId="51" borderId="67" xfId="1" applyNumberFormat="1" applyFont="1" applyFill="1" applyBorder="1" applyAlignment="1" applyProtection="1">
      <alignment horizontal="center" vertical="center" wrapText="1" shrinkToFit="1"/>
      <protection locked="0"/>
    </xf>
    <xf numFmtId="0" fontId="96" fillId="55" borderId="76" xfId="0" applyFont="1" applyFill="1" applyBorder="1" applyAlignment="1" applyProtection="1">
      <alignment horizontal="center" vertical="center" wrapText="1"/>
    </xf>
    <xf numFmtId="0" fontId="96" fillId="55" borderId="67" xfId="0" applyFont="1" applyFill="1" applyBorder="1" applyAlignment="1" applyProtection="1">
      <alignment horizontal="center" vertical="center" wrapText="1"/>
      <protection locked="0"/>
    </xf>
    <xf numFmtId="0" fontId="37" fillId="55" borderId="67" xfId="0" applyFont="1" applyFill="1" applyBorder="1" applyAlignment="1" applyProtection="1">
      <alignment horizontal="center" vertical="center" wrapText="1"/>
      <protection locked="0"/>
    </xf>
    <xf numFmtId="0" fontId="37" fillId="44" borderId="67" xfId="1" applyNumberFormat="1" applyFont="1" applyFill="1" applyBorder="1" applyAlignment="1" applyProtection="1">
      <alignment horizontal="center" vertical="center" wrapText="1" shrinkToFit="1"/>
      <protection locked="0"/>
    </xf>
    <xf numFmtId="164" fontId="33" fillId="0" borderId="67" xfId="0" applyNumberFormat="1" applyFont="1" applyBorder="1" applyAlignment="1" applyProtection="1">
      <alignment horizontal="center" vertical="center" wrapText="1"/>
      <protection locked="0"/>
    </xf>
    <xf numFmtId="164" fontId="37" fillId="58" borderId="67" xfId="61" applyNumberFormat="1" applyFont="1" applyFill="1" applyBorder="1" applyAlignment="1" applyProtection="1">
      <alignment horizontal="center" vertical="center" wrapText="1" shrinkToFit="1"/>
      <protection locked="0"/>
    </xf>
    <xf numFmtId="0" fontId="31" fillId="58" borderId="67" xfId="0" applyFont="1" applyFill="1" applyBorder="1" applyAlignment="1" applyProtection="1">
      <alignment horizontal="center" vertical="center" wrapText="1"/>
      <protection locked="0"/>
    </xf>
    <xf numFmtId="178" fontId="37" fillId="17" borderId="67" xfId="0" applyNumberFormat="1" applyFont="1" applyFill="1" applyBorder="1" applyAlignment="1" applyProtection="1">
      <alignment horizontal="center" vertical="center" wrapText="1"/>
    </xf>
    <xf numFmtId="171" fontId="37" fillId="55" borderId="67" xfId="1" applyNumberFormat="1" applyFont="1" applyFill="1" applyBorder="1" applyAlignment="1" applyProtection="1">
      <alignment horizontal="center" vertical="center" wrapText="1" shrinkToFit="1"/>
    </xf>
    <xf numFmtId="0" fontId="32" fillId="32" borderId="67" xfId="0" applyFont="1" applyFill="1" applyBorder="1" applyAlignment="1" applyProtection="1">
      <alignment vertical="center" wrapText="1"/>
      <protection hidden="1"/>
    </xf>
    <xf numFmtId="174" fontId="37" fillId="32" borderId="67" xfId="0" applyNumberFormat="1" applyFont="1" applyFill="1" applyBorder="1" applyAlignment="1" applyProtection="1">
      <alignment horizontal="center" vertical="center" wrapText="1"/>
      <protection locked="0"/>
    </xf>
    <xf numFmtId="175" fontId="39" fillId="32" borderId="67" xfId="0" applyNumberFormat="1" applyFont="1" applyFill="1" applyBorder="1" applyAlignment="1" applyProtection="1">
      <alignment horizontal="center" vertical="center" wrapText="1"/>
      <protection locked="0"/>
    </xf>
    <xf numFmtId="178" fontId="37" fillId="52" borderId="67" xfId="210" applyNumberFormat="1" applyFont="1" applyFill="1" applyBorder="1" applyAlignment="1" applyProtection="1">
      <alignment horizontal="center" vertical="center" wrapText="1" shrinkToFit="1"/>
    </xf>
    <xf numFmtId="10" fontId="30" fillId="44" borderId="67" xfId="210" applyNumberFormat="1" applyFont="1" applyFill="1" applyBorder="1" applyAlignment="1" applyProtection="1">
      <alignment horizontal="center" vertical="center" wrapText="1" shrinkToFit="1"/>
      <protection hidden="1"/>
    </xf>
    <xf numFmtId="0" fontId="33" fillId="28" borderId="67" xfId="0" applyFont="1" applyFill="1" applyBorder="1" applyAlignment="1" applyProtection="1">
      <alignment horizontal="center" vertical="center" wrapText="1" shrinkToFit="1"/>
      <protection hidden="1"/>
    </xf>
    <xf numFmtId="0" fontId="0" fillId="0" borderId="0" xfId="0" applyProtection="1">
      <protection locked="0"/>
    </xf>
    <xf numFmtId="0" fontId="30" fillId="0" borderId="0" xfId="0" applyFont="1" applyProtection="1">
      <protection locked="0"/>
    </xf>
    <xf numFmtId="0" fontId="30" fillId="0" borderId="0" xfId="0" applyFont="1" applyAlignment="1" applyProtection="1">
      <protection locked="0"/>
    </xf>
    <xf numFmtId="0" fontId="33" fillId="28" borderId="67" xfId="0" applyFont="1" applyFill="1" applyBorder="1" applyAlignment="1" applyProtection="1">
      <alignment horizontal="center" vertical="center" wrapText="1" shrinkToFit="1"/>
      <protection locked="0"/>
    </xf>
    <xf numFmtId="0" fontId="33" fillId="0" borderId="67" xfId="0" applyFont="1" applyBorder="1" applyAlignment="1" applyProtection="1">
      <alignment wrapText="1"/>
      <protection locked="0"/>
    </xf>
    <xf numFmtId="0" fontId="30" fillId="21" borderId="67" xfId="0" applyFont="1" applyFill="1" applyBorder="1" applyProtection="1">
      <protection locked="0"/>
    </xf>
    <xf numFmtId="0" fontId="33" fillId="0" borderId="0" xfId="0" applyFont="1" applyAlignment="1" applyProtection="1">
      <alignment wrapText="1"/>
      <protection locked="0"/>
    </xf>
    <xf numFmtId="0" fontId="39" fillId="28" borderId="67" xfId="0" applyFont="1" applyFill="1" applyBorder="1" applyAlignment="1" applyProtection="1">
      <alignment horizontal="center" vertical="center" wrapText="1" shrinkToFit="1"/>
      <protection locked="0"/>
    </xf>
    <xf numFmtId="0" fontId="30" fillId="0" borderId="67" xfId="0" applyFont="1" applyBorder="1" applyAlignment="1" applyProtection="1">
      <alignment wrapText="1"/>
      <protection locked="0"/>
    </xf>
    <xf numFmtId="0" fontId="30" fillId="0" borderId="67" xfId="0" applyFont="1" applyBorder="1" applyProtection="1">
      <protection locked="0"/>
    </xf>
    <xf numFmtId="0" fontId="33" fillId="21" borderId="67" xfId="0" applyFont="1" applyFill="1" applyBorder="1" applyProtection="1">
      <protection locked="0"/>
    </xf>
    <xf numFmtId="0" fontId="33" fillId="0" borderId="0" xfId="0" applyFont="1" applyProtection="1">
      <protection locked="0"/>
    </xf>
    <xf numFmtId="0" fontId="109" fillId="0" borderId="0" xfId="0" applyFont="1" applyProtection="1">
      <protection locked="0"/>
    </xf>
    <xf numFmtId="0" fontId="33" fillId="21" borderId="67" xfId="0" applyFont="1" applyFill="1" applyBorder="1" applyAlignment="1" applyProtection="1">
      <alignment horizontal="center" vertical="center"/>
      <protection locked="0"/>
    </xf>
    <xf numFmtId="0" fontId="39" fillId="28" borderId="82" xfId="0" applyFont="1" applyFill="1" applyBorder="1" applyAlignment="1" applyProtection="1">
      <alignment horizontal="center" vertical="center" wrapText="1" shrinkToFit="1"/>
      <protection locked="0"/>
    </xf>
    <xf numFmtId="0" fontId="33" fillId="0" borderId="82" xfId="0" applyFont="1" applyBorder="1" applyAlignment="1" applyProtection="1">
      <alignment horizontal="center" vertical="center" wrapText="1"/>
      <protection locked="0"/>
    </xf>
    <xf numFmtId="0" fontId="33" fillId="21" borderId="82" xfId="0" applyFont="1" applyFill="1" applyBorder="1" applyAlignment="1" applyProtection="1">
      <alignment horizontal="center" vertical="center"/>
      <protection locked="0"/>
    </xf>
    <xf numFmtId="0" fontId="30" fillId="0" borderId="82" xfId="0" applyFont="1" applyBorder="1" applyAlignment="1" applyProtection="1">
      <alignment wrapText="1"/>
      <protection locked="0"/>
    </xf>
    <xf numFmtId="0" fontId="30" fillId="0" borderId="82" xfId="0" applyFont="1" applyBorder="1" applyProtection="1">
      <protection locked="0"/>
    </xf>
    <xf numFmtId="0" fontId="33" fillId="21" borderId="82" xfId="0" applyFont="1" applyFill="1" applyBorder="1" applyProtection="1">
      <protection locked="0"/>
    </xf>
    <xf numFmtId="179" fontId="33" fillId="0" borderId="67" xfId="0" quotePrefix="1" applyNumberFormat="1" applyFont="1" applyFill="1" applyBorder="1" applyAlignment="1" applyProtection="1">
      <alignment horizontal="center" vertical="center" wrapText="1" shrinkToFit="1"/>
      <protection hidden="1"/>
    </xf>
    <xf numFmtId="179" fontId="33" fillId="21" borderId="67" xfId="0" applyNumberFormat="1" applyFont="1" applyFill="1" applyBorder="1" applyAlignment="1" applyProtection="1">
      <alignment horizontal="center" vertical="center" wrapText="1" shrinkToFit="1"/>
    </xf>
    <xf numFmtId="176" fontId="33" fillId="0" borderId="67" xfId="0" applyNumberFormat="1" applyFont="1" applyFill="1" applyBorder="1" applyAlignment="1" applyProtection="1">
      <alignment horizontal="center" vertical="center"/>
      <protection locked="0" hidden="1"/>
    </xf>
    <xf numFmtId="10" fontId="33" fillId="0" borderId="67" xfId="0" applyNumberFormat="1" applyFont="1" applyFill="1" applyBorder="1" applyAlignment="1" applyProtection="1">
      <alignment horizontal="center" vertical="center"/>
      <protection locked="0" hidden="1"/>
    </xf>
    <xf numFmtId="192" fontId="33" fillId="0" borderId="67" xfId="3" applyNumberFormat="1" applyFont="1" applyFill="1" applyBorder="1" applyAlignment="1" applyProtection="1">
      <alignment horizontal="center" vertical="center" wrapText="1" shrinkToFit="1"/>
      <protection hidden="1"/>
    </xf>
    <xf numFmtId="0" fontId="33" fillId="0" borderId="82" xfId="0" applyFont="1" applyBorder="1" applyAlignment="1" applyProtection="1">
      <alignment wrapText="1"/>
      <protection locked="0"/>
    </xf>
    <xf numFmtId="0" fontId="30" fillId="0" borderId="67" xfId="0" applyFont="1" applyBorder="1" applyAlignment="1" applyProtection="1">
      <alignment horizontal="center" vertical="center" wrapText="1"/>
    </xf>
    <xf numFmtId="175" fontId="39" fillId="32" borderId="86" xfId="0" applyNumberFormat="1" applyFont="1" applyFill="1" applyBorder="1" applyAlignment="1" applyProtection="1">
      <alignment horizontal="center" vertical="center" wrapText="1"/>
      <protection locked="0"/>
    </xf>
    <xf numFmtId="0" fontId="96" fillId="6" borderId="67" xfId="0" applyFont="1" applyFill="1" applyBorder="1" applyAlignment="1" applyProtection="1">
      <alignment horizontal="center" vertical="center" wrapText="1"/>
    </xf>
    <xf numFmtId="0" fontId="96" fillId="6" borderId="67" xfId="0" applyFont="1" applyFill="1" applyBorder="1" applyAlignment="1" applyProtection="1">
      <alignment horizontal="center" vertical="center" wrapText="1"/>
      <protection locked="0"/>
    </xf>
    <xf numFmtId="0" fontId="39" fillId="17" borderId="67" xfId="0" applyNumberFormat="1" applyFont="1" applyFill="1" applyBorder="1" applyAlignment="1" applyProtection="1">
      <alignment vertical="center" wrapText="1"/>
      <protection locked="0"/>
    </xf>
    <xf numFmtId="0" fontId="9" fillId="0" borderId="0" xfId="0" applyFont="1" applyProtection="1">
      <protection locked="0"/>
    </xf>
    <xf numFmtId="0" fontId="9" fillId="0" borderId="0" xfId="0" applyFont="1" applyFill="1" applyAlignment="1" applyProtection="1">
      <protection locked="0"/>
    </xf>
    <xf numFmtId="0" fontId="9" fillId="0" borderId="0" xfId="0" applyFont="1" applyFill="1" applyProtection="1">
      <protection locked="0"/>
    </xf>
    <xf numFmtId="0" fontId="43" fillId="0" borderId="0" xfId="0" applyFont="1" applyFill="1" applyProtection="1">
      <protection locked="0"/>
    </xf>
    <xf numFmtId="0" fontId="30" fillId="0" borderId="0" xfId="0" applyFont="1" applyFill="1" applyProtection="1">
      <protection locked="0"/>
    </xf>
    <xf numFmtId="10" fontId="30" fillId="0" borderId="0" xfId="210" applyNumberFormat="1"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5" fillId="0" borderId="0" xfId="0" applyFont="1" applyProtection="1">
      <protection locked="0"/>
    </xf>
    <xf numFmtId="0" fontId="5" fillId="0" borderId="0" xfId="0" applyFont="1" applyFill="1" applyProtection="1">
      <protection locked="0"/>
    </xf>
    <xf numFmtId="0" fontId="44" fillId="0" borderId="0" xfId="0" applyFont="1" applyProtection="1">
      <protection locked="0"/>
    </xf>
    <xf numFmtId="171" fontId="30" fillId="49" borderId="83" xfId="1" applyNumberFormat="1" applyFont="1" applyFill="1" applyBorder="1" applyAlignment="1" applyProtection="1">
      <alignment horizontal="center" vertical="center" wrapText="1" shrinkToFit="1"/>
      <protection locked="0"/>
    </xf>
    <xf numFmtId="0" fontId="30" fillId="0" borderId="0" xfId="0" applyFont="1" applyAlignment="1" applyProtection="1">
      <alignment horizontal="left" vertical="top" wrapText="1"/>
      <protection locked="0"/>
    </xf>
    <xf numFmtId="171" fontId="30" fillId="49" borderId="67" xfId="1" applyNumberFormat="1" applyFont="1" applyFill="1" applyBorder="1" applyAlignment="1" applyProtection="1">
      <alignment horizontal="center" vertical="center" wrapText="1" shrinkToFit="1"/>
      <protection locked="0"/>
    </xf>
    <xf numFmtId="0" fontId="41" fillId="32" borderId="67" xfId="0" applyFont="1" applyFill="1" applyBorder="1" applyAlignment="1" applyProtection="1">
      <alignment horizontal="left" vertical="center" wrapText="1"/>
    </xf>
    <xf numFmtId="0" fontId="85" fillId="28" borderId="67" xfId="0" applyFont="1" applyFill="1" applyBorder="1" applyAlignment="1" applyProtection="1">
      <alignment horizontal="center" vertical="center" wrapText="1"/>
    </xf>
    <xf numFmtId="0" fontId="32" fillId="32" borderId="67" xfId="0" applyFont="1" applyFill="1" applyBorder="1" applyAlignment="1" applyProtection="1">
      <alignment vertical="center" wrapText="1"/>
    </xf>
    <xf numFmtId="174" fontId="37" fillId="32" borderId="67" xfId="0" applyNumberFormat="1" applyFont="1" applyFill="1" applyBorder="1" applyAlignment="1" applyProtection="1">
      <alignment horizontal="center" vertical="center"/>
      <protection locked="0"/>
    </xf>
    <xf numFmtId="175" fontId="39" fillId="32" borderId="67" xfId="0" applyNumberFormat="1" applyFont="1" applyFill="1" applyBorder="1" applyAlignment="1" applyProtection="1">
      <alignment horizontal="center" vertical="center"/>
      <protection locked="0"/>
    </xf>
    <xf numFmtId="0" fontId="85" fillId="56" borderId="67" xfId="0" applyFont="1" applyFill="1" applyBorder="1" applyAlignment="1" applyProtection="1">
      <alignment horizontal="center" vertical="center" wrapText="1"/>
    </xf>
    <xf numFmtId="0" fontId="5" fillId="0" borderId="0" xfId="0" applyFont="1" applyBorder="1" applyProtection="1">
      <protection locked="0"/>
    </xf>
    <xf numFmtId="0" fontId="15" fillId="0" borderId="0" xfId="0" applyFont="1" applyProtection="1">
      <protection locked="0"/>
    </xf>
    <xf numFmtId="171" fontId="28" fillId="49" borderId="67" xfId="1" applyNumberFormat="1" applyFont="1" applyFill="1" applyBorder="1" applyAlignment="1" applyProtection="1">
      <alignment horizontal="center" vertical="center" wrapText="1"/>
      <protection locked="0"/>
    </xf>
    <xf numFmtId="0" fontId="43" fillId="0" borderId="67" xfId="0" applyFont="1" applyBorder="1" applyAlignment="1" applyProtection="1">
      <alignment horizontal="center" vertical="center" wrapText="1"/>
      <protection locked="0"/>
    </xf>
    <xf numFmtId="0" fontId="43" fillId="0" borderId="67" xfId="0" applyFont="1" applyBorder="1" applyAlignment="1" applyProtection="1">
      <alignment horizontal="center" vertical="center" wrapText="1"/>
      <protection hidden="1"/>
    </xf>
    <xf numFmtId="0" fontId="43" fillId="0" borderId="67" xfId="1" applyNumberFormat="1" applyFont="1" applyBorder="1" applyAlignment="1" applyProtection="1">
      <alignment horizontal="center" vertical="center" wrapText="1"/>
      <protection locked="0"/>
    </xf>
    <xf numFmtId="14" fontId="43" fillId="0" borderId="67" xfId="1" applyNumberFormat="1" applyFont="1" applyBorder="1" applyAlignment="1" applyProtection="1">
      <alignment horizontal="center" vertical="center" wrapText="1"/>
      <protection locked="0"/>
    </xf>
    <xf numFmtId="37" fontId="115" fillId="0" borderId="67" xfId="1" applyNumberFormat="1" applyFont="1" applyBorder="1" applyAlignment="1" applyProtection="1">
      <alignment horizontal="center" vertical="center" wrapText="1"/>
      <protection locked="0"/>
    </xf>
    <xf numFmtId="187" fontId="115" fillId="0" borderId="67" xfId="1" applyNumberFormat="1" applyFont="1" applyFill="1" applyBorder="1" applyAlignment="1" applyProtection="1">
      <alignment horizontal="center" vertical="center" wrapText="1"/>
      <protection locked="0"/>
    </xf>
    <xf numFmtId="0" fontId="115" fillId="0" borderId="67" xfId="1" applyNumberFormat="1" applyFont="1" applyBorder="1" applyAlignment="1" applyProtection="1">
      <alignment horizontal="center" vertical="center" wrapText="1"/>
      <protection locked="0"/>
    </xf>
    <xf numFmtId="187" fontId="115" fillId="53" borderId="67" xfId="1" applyNumberFormat="1" applyFont="1" applyFill="1" applyBorder="1" applyAlignment="1" applyProtection="1">
      <alignment horizontal="center" vertical="center" wrapText="1"/>
    </xf>
    <xf numFmtId="0" fontId="109" fillId="0" borderId="67" xfId="0" applyNumberFormat="1" applyFont="1" applyBorder="1" applyAlignment="1" applyProtection="1">
      <alignment horizontal="center" vertical="center" wrapText="1"/>
      <protection locked="0"/>
    </xf>
    <xf numFmtId="0" fontId="85" fillId="4" borderId="67" xfId="0" applyFont="1" applyFill="1" applyBorder="1" applyAlignment="1" applyProtection="1">
      <alignment horizontal="center" vertical="center" wrapText="1"/>
    </xf>
    <xf numFmtId="0" fontId="30" fillId="0" borderId="67" xfId="0" applyFont="1" applyFill="1" applyBorder="1" applyAlignment="1" applyProtection="1">
      <alignment vertical="center" wrapText="1"/>
      <protection hidden="1"/>
    </xf>
    <xf numFmtId="0" fontId="30" fillId="32" borderId="67" xfId="0" applyFont="1" applyFill="1" applyBorder="1" applyAlignment="1" applyProtection="1">
      <alignment horizontal="left" vertical="center" wrapText="1"/>
      <protection hidden="1"/>
    </xf>
    <xf numFmtId="0" fontId="85" fillId="54" borderId="67" xfId="0" applyFont="1" applyFill="1" applyBorder="1" applyAlignment="1" applyProtection="1">
      <alignment horizontal="center" vertical="center" wrapText="1"/>
    </xf>
    <xf numFmtId="0" fontId="27" fillId="0" borderId="0" xfId="0" applyFont="1" applyFill="1" applyBorder="1" applyProtection="1">
      <protection locked="0"/>
    </xf>
    <xf numFmtId="0" fontId="27" fillId="0" borderId="0" xfId="0" applyFont="1" applyProtection="1">
      <protection locked="0"/>
    </xf>
    <xf numFmtId="0" fontId="39" fillId="0" borderId="0" xfId="0" applyFont="1" applyFill="1" applyBorder="1" applyAlignment="1" applyProtection="1">
      <alignment vertical="center"/>
      <protection locked="0"/>
    </xf>
    <xf numFmtId="0" fontId="27" fillId="0" borderId="0" xfId="0" applyFont="1" applyFill="1" applyProtection="1">
      <protection locked="0"/>
    </xf>
    <xf numFmtId="0" fontId="31" fillId="0" borderId="0" xfId="0" applyFont="1" applyFill="1" applyBorder="1" applyProtection="1">
      <protection locked="0"/>
    </xf>
    <xf numFmtId="0" fontId="31" fillId="0" borderId="0" xfId="0" applyFont="1" applyProtection="1">
      <protection locked="0"/>
    </xf>
    <xf numFmtId="0" fontId="28" fillId="0" borderId="0" xfId="0" applyFont="1" applyFill="1" applyBorder="1" applyProtection="1">
      <protection locked="0"/>
    </xf>
    <xf numFmtId="0" fontId="28" fillId="0" borderId="0" xfId="0" applyFont="1" applyProtection="1">
      <protection locked="0"/>
    </xf>
    <xf numFmtId="0" fontId="30" fillId="0" borderId="0" xfId="0" applyNumberFormat="1" applyFont="1" applyAlignment="1" applyProtection="1">
      <alignment horizontal="left" vertical="top" wrapText="1"/>
      <protection locked="0"/>
    </xf>
    <xf numFmtId="0" fontId="85" fillId="51" borderId="77" xfId="0" applyFont="1" applyFill="1" applyBorder="1" applyAlignment="1" applyProtection="1">
      <alignment horizontal="center" vertical="center"/>
      <protection hidden="1"/>
    </xf>
    <xf numFmtId="0" fontId="85" fillId="51" borderId="49" xfId="0" applyFont="1" applyFill="1" applyBorder="1" applyAlignment="1" applyProtection="1">
      <alignment horizontal="center" vertical="center"/>
      <protection hidden="1"/>
    </xf>
    <xf numFmtId="0" fontId="85" fillId="51" borderId="49" xfId="0" applyFont="1" applyFill="1" applyBorder="1" applyAlignment="1" applyProtection="1">
      <alignment horizontal="center" vertical="center" wrapText="1" shrinkToFit="1"/>
      <protection hidden="1"/>
    </xf>
    <xf numFmtId="0" fontId="85" fillId="51" borderId="49" xfId="0" applyFont="1" applyFill="1" applyBorder="1" applyAlignment="1" applyProtection="1">
      <alignment horizontal="center" vertical="center" wrapText="1"/>
      <protection hidden="1"/>
    </xf>
    <xf numFmtId="0" fontId="31" fillId="51" borderId="82" xfId="0" applyFont="1" applyFill="1" applyBorder="1" applyAlignment="1" applyProtection="1">
      <alignment horizontal="center" textRotation="90" wrapText="1"/>
    </xf>
    <xf numFmtId="0" fontId="37" fillId="51" borderId="83" xfId="1" applyNumberFormat="1" applyFont="1" applyFill="1" applyBorder="1" applyAlignment="1" applyProtection="1">
      <alignment horizontal="center" vertical="center" wrapText="1" shrinkToFit="1"/>
      <protection locked="0"/>
    </xf>
    <xf numFmtId="0" fontId="30" fillId="49" borderId="82" xfId="0" applyFont="1" applyFill="1" applyBorder="1" applyAlignment="1" applyProtection="1">
      <alignment horizontal="center" vertical="center" wrapText="1"/>
    </xf>
    <xf numFmtId="38" fontId="30" fillId="49" borderId="67" xfId="1" applyNumberFormat="1" applyFont="1" applyFill="1" applyBorder="1" applyAlignment="1" applyProtection="1">
      <alignment horizontal="center" vertical="center" wrapText="1" shrinkToFit="1"/>
      <protection hidden="1"/>
    </xf>
    <xf numFmtId="0" fontId="33" fillId="0" borderId="83" xfId="1" applyNumberFormat="1" applyFont="1" applyBorder="1" applyAlignment="1" applyProtection="1">
      <alignment horizontal="center" vertical="center" wrapText="1" shrinkToFit="1"/>
      <protection locked="0"/>
    </xf>
    <xf numFmtId="0" fontId="72" fillId="0" borderId="0" xfId="0" applyFont="1" applyProtection="1">
      <protection locked="0"/>
    </xf>
    <xf numFmtId="0" fontId="85" fillId="51" borderId="49" xfId="0" applyNumberFormat="1" applyFont="1" applyFill="1" applyBorder="1" applyAlignment="1" applyProtection="1">
      <alignment horizontal="center" vertical="center" wrapText="1"/>
      <protection locked="0"/>
    </xf>
    <xf numFmtId="0" fontId="85" fillId="51" borderId="76" xfId="0" applyNumberFormat="1" applyFont="1" applyFill="1" applyBorder="1" applyAlignment="1" applyProtection="1">
      <alignment horizontal="center" vertical="center" wrapText="1"/>
      <protection locked="0"/>
    </xf>
    <xf numFmtId="38" fontId="30" fillId="49" borderId="67" xfId="1" applyNumberFormat="1" applyFont="1" applyFill="1" applyBorder="1" applyAlignment="1" applyProtection="1">
      <alignment horizontal="center" vertical="center" wrapText="1" shrinkToFit="1"/>
      <protection locked="0"/>
    </xf>
    <xf numFmtId="38" fontId="30" fillId="49" borderId="83" xfId="1" applyNumberFormat="1" applyFont="1" applyFill="1" applyBorder="1" applyAlignment="1" applyProtection="1">
      <alignment horizontal="center" vertical="center" wrapText="1" shrinkToFit="1"/>
      <protection locked="0"/>
    </xf>
    <xf numFmtId="0" fontId="5" fillId="0" borderId="0" xfId="0" applyFont="1" applyAlignment="1" applyProtection="1">
      <alignment horizontal="left" vertical="top" wrapText="1"/>
      <protection locked="0"/>
    </xf>
    <xf numFmtId="0" fontId="30" fillId="0" borderId="67" xfId="1" applyNumberFormat="1" applyFont="1" applyBorder="1" applyAlignment="1" applyProtection="1">
      <alignment horizontal="center" vertical="center" wrapText="1" shrinkToFit="1"/>
      <protection locked="0"/>
    </xf>
    <xf numFmtId="0" fontId="30" fillId="0" borderId="83" xfId="1" applyNumberFormat="1" applyFont="1" applyBorder="1" applyAlignment="1" applyProtection="1">
      <alignment horizontal="center" vertical="center" wrapText="1" shrinkToFit="1"/>
      <protection locked="0"/>
    </xf>
    <xf numFmtId="188" fontId="31" fillId="0" borderId="67" xfId="1" applyNumberFormat="1" applyFont="1" applyBorder="1" applyAlignment="1" applyProtection="1">
      <alignment horizontal="center" vertical="center" wrapText="1"/>
      <protection locked="0"/>
    </xf>
    <xf numFmtId="188" fontId="31" fillId="53" borderId="67" xfId="1" applyNumberFormat="1" applyFont="1" applyFill="1" applyBorder="1" applyAlignment="1" applyProtection="1">
      <alignment horizontal="center" vertical="center" wrapText="1"/>
    </xf>
    <xf numFmtId="187" fontId="31" fillId="53" borderId="67" xfId="1" applyNumberFormat="1" applyFont="1" applyFill="1" applyBorder="1" applyAlignment="1" applyProtection="1">
      <alignment horizontal="center" vertical="center" wrapText="1"/>
      <protection hidden="1"/>
    </xf>
    <xf numFmtId="0" fontId="39" fillId="0" borderId="69" xfId="0" applyFont="1" applyFill="1" applyBorder="1" applyAlignment="1" applyProtection="1">
      <alignment vertical="center"/>
      <protection locked="0"/>
    </xf>
    <xf numFmtId="14" fontId="5" fillId="0" borderId="0" xfId="0" applyNumberFormat="1" applyFont="1" applyProtection="1">
      <protection locked="0"/>
    </xf>
    <xf numFmtId="171" fontId="28" fillId="49" borderId="83" xfId="1" applyNumberFormat="1" applyFont="1" applyFill="1" applyBorder="1" applyAlignment="1" applyProtection="1">
      <alignment horizontal="center" vertical="center" wrapText="1" shrinkToFit="1"/>
      <protection locked="0"/>
    </xf>
    <xf numFmtId="38" fontId="5" fillId="0" borderId="0" xfId="0" applyNumberFormat="1" applyFont="1" applyAlignment="1" applyProtection="1">
      <alignment horizontal="left" vertical="top" wrapText="1"/>
      <protection locked="0"/>
    </xf>
    <xf numFmtId="0" fontId="96" fillId="42" borderId="77" xfId="0" applyFont="1" applyFill="1" applyBorder="1" applyAlignment="1" applyProtection="1">
      <alignment horizontal="center" vertical="center"/>
    </xf>
    <xf numFmtId="0" fontId="96" fillId="42" borderId="49" xfId="0" applyFont="1" applyFill="1" applyBorder="1" applyAlignment="1" applyProtection="1">
      <alignment horizontal="center" vertical="center"/>
    </xf>
    <xf numFmtId="0" fontId="96" fillId="42" borderId="49" xfId="0" applyFont="1" applyFill="1" applyBorder="1" applyAlignment="1" applyProtection="1">
      <alignment horizontal="center" vertical="center" wrapText="1" shrinkToFit="1"/>
    </xf>
    <xf numFmtId="0" fontId="96" fillId="42" borderId="49" xfId="0" applyFont="1" applyFill="1" applyBorder="1" applyAlignment="1" applyProtection="1">
      <alignment horizontal="center" vertical="center" wrapText="1"/>
    </xf>
    <xf numFmtId="0" fontId="111" fillId="42" borderId="49" xfId="0" applyFont="1" applyFill="1" applyBorder="1" applyAlignment="1" applyProtection="1">
      <alignment horizontal="center" vertical="center" wrapText="1"/>
    </xf>
    <xf numFmtId="0" fontId="85" fillId="42" borderId="49" xfId="0" applyNumberFormat="1" applyFont="1" applyFill="1" applyBorder="1" applyAlignment="1" applyProtection="1">
      <alignment horizontal="center" vertical="center" wrapText="1"/>
      <protection locked="0"/>
    </xf>
    <xf numFmtId="0" fontId="85" fillId="42" borderId="76" xfId="0" applyNumberFormat="1" applyFont="1" applyFill="1" applyBorder="1" applyAlignment="1" applyProtection="1">
      <alignment horizontal="center" vertical="center" wrapText="1"/>
      <protection locked="0"/>
    </xf>
    <xf numFmtId="0" fontId="31" fillId="42" borderId="82" xfId="0" applyFont="1" applyFill="1" applyBorder="1" applyAlignment="1" applyProtection="1">
      <alignment horizontal="center" vertical="center" textRotation="90" wrapText="1"/>
    </xf>
    <xf numFmtId="0" fontId="31" fillId="42" borderId="67" xfId="0" applyFont="1" applyFill="1" applyBorder="1" applyAlignment="1" applyProtection="1">
      <alignment horizontal="center" vertical="center" wrapText="1"/>
    </xf>
    <xf numFmtId="0" fontId="31" fillId="42" borderId="67" xfId="0" applyFont="1" applyFill="1" applyBorder="1" applyAlignment="1" applyProtection="1">
      <alignment horizontal="center" vertical="center" wrapText="1" shrinkToFit="1"/>
    </xf>
    <xf numFmtId="164" fontId="37" fillId="42" borderId="67" xfId="1" applyNumberFormat="1" applyFont="1" applyFill="1" applyBorder="1" applyAlignment="1" applyProtection="1">
      <alignment horizontal="left" vertical="center" wrapText="1" shrinkToFit="1"/>
    </xf>
    <xf numFmtId="171" fontId="37" fillId="42" borderId="67" xfId="1" applyNumberFormat="1" applyFont="1" applyFill="1" applyBorder="1" applyAlignment="1" applyProtection="1">
      <alignment horizontal="center" vertical="center" wrapText="1" shrinkToFit="1"/>
    </xf>
    <xf numFmtId="180" fontId="37" fillId="42" borderId="67" xfId="1" applyNumberFormat="1" applyFont="1" applyFill="1" applyBorder="1" applyAlignment="1" applyProtection="1">
      <alignment horizontal="center" vertical="center" wrapText="1" shrinkToFit="1"/>
    </xf>
    <xf numFmtId="0" fontId="37" fillId="44" borderId="83" xfId="1" applyNumberFormat="1" applyFont="1" applyFill="1" applyBorder="1" applyAlignment="1" applyProtection="1">
      <alignment horizontal="center" vertical="center" wrapText="1" shrinkToFit="1"/>
      <protection locked="0"/>
    </xf>
    <xf numFmtId="0" fontId="30" fillId="42" borderId="82" xfId="0" applyFont="1" applyFill="1" applyBorder="1" applyAlignment="1" applyProtection="1">
      <alignment horizontal="center" vertical="center" wrapText="1"/>
    </xf>
    <xf numFmtId="0" fontId="30" fillId="42" borderId="67" xfId="0" applyFont="1" applyFill="1" applyBorder="1" applyAlignment="1" applyProtection="1">
      <alignment horizontal="center" vertical="center" wrapText="1"/>
    </xf>
    <xf numFmtId="0" fontId="30" fillId="42" borderId="67" xfId="1" applyNumberFormat="1" applyFont="1" applyFill="1" applyBorder="1" applyAlignment="1" applyProtection="1">
      <alignment horizontal="center" vertical="center" wrapText="1"/>
    </xf>
    <xf numFmtId="171" fontId="30" fillId="42" borderId="67" xfId="1" applyNumberFormat="1" applyFont="1" applyFill="1" applyBorder="1" applyAlignment="1" applyProtection="1">
      <alignment horizontal="center" vertical="center" wrapText="1" shrinkToFit="1"/>
    </xf>
    <xf numFmtId="180" fontId="30" fillId="42" borderId="67" xfId="1" applyNumberFormat="1" applyFont="1" applyFill="1" applyBorder="1" applyAlignment="1" applyProtection="1">
      <alignment horizontal="center" vertical="center" wrapText="1" shrinkToFit="1"/>
    </xf>
    <xf numFmtId="38" fontId="30" fillId="44" borderId="67" xfId="1" applyNumberFormat="1" applyFont="1" applyFill="1" applyBorder="1" applyAlignment="1" applyProtection="1">
      <alignment horizontal="center" vertical="center" wrapText="1" shrinkToFit="1"/>
    </xf>
    <xf numFmtId="171" fontId="30" fillId="44" borderId="67" xfId="1" applyNumberFormat="1" applyFont="1" applyFill="1" applyBorder="1" applyAlignment="1" applyProtection="1">
      <alignment horizontal="center" vertical="center" wrapText="1" shrinkToFit="1"/>
    </xf>
    <xf numFmtId="171" fontId="30" fillId="44" borderId="67" xfId="1" applyNumberFormat="1" applyFont="1" applyFill="1" applyBorder="1" applyAlignment="1" applyProtection="1">
      <alignment horizontal="center" vertical="center" wrapText="1" shrinkToFit="1"/>
      <protection locked="0"/>
    </xf>
    <xf numFmtId="171" fontId="30" fillId="44" borderId="83" xfId="1" applyNumberFormat="1" applyFont="1" applyFill="1" applyBorder="1" applyAlignment="1" applyProtection="1">
      <alignment horizontal="center" vertical="center" wrapText="1" shrinkToFit="1"/>
      <protection locked="0"/>
    </xf>
    <xf numFmtId="10" fontId="30" fillId="44" borderId="83" xfId="210" applyNumberFormat="1" applyFont="1" applyFill="1" applyBorder="1" applyAlignment="1" applyProtection="1">
      <alignment horizontal="center" vertical="center" wrapText="1" shrinkToFit="1"/>
      <protection locked="0"/>
    </xf>
    <xf numFmtId="164" fontId="5" fillId="0" borderId="0" xfId="0" applyNumberFormat="1" applyFont="1" applyAlignment="1" applyProtection="1">
      <alignment horizontal="left" vertical="top" wrapText="1"/>
      <protection locked="0"/>
    </xf>
    <xf numFmtId="0" fontId="30" fillId="32" borderId="86" xfId="0" applyFont="1" applyFill="1" applyBorder="1" applyAlignment="1" applyProtection="1">
      <alignment horizontal="left" vertical="center" wrapText="1"/>
      <protection hidden="1"/>
    </xf>
    <xf numFmtId="0" fontId="32" fillId="32" borderId="86" xfId="0" applyFont="1" applyFill="1" applyBorder="1" applyAlignment="1" applyProtection="1">
      <alignment vertical="center" wrapText="1"/>
      <protection hidden="1"/>
    </xf>
    <xf numFmtId="174" fontId="37" fillId="32" borderId="86" xfId="0" applyNumberFormat="1" applyFont="1" applyFill="1" applyBorder="1" applyAlignment="1" applyProtection="1">
      <alignment horizontal="center" vertical="center" wrapText="1"/>
      <protection locked="0"/>
    </xf>
    <xf numFmtId="0" fontId="85" fillId="52" borderId="77" xfId="0" applyFont="1" applyFill="1" applyBorder="1" applyAlignment="1" applyProtection="1">
      <alignment horizontal="center" vertical="center" wrapText="1"/>
    </xf>
    <xf numFmtId="0" fontId="85" fillId="52" borderId="49" xfId="0" applyFont="1" applyFill="1" applyBorder="1" applyAlignment="1" applyProtection="1">
      <alignment horizontal="center" vertical="center" wrapText="1"/>
    </xf>
    <xf numFmtId="14" fontId="85" fillId="52" borderId="49" xfId="0" applyNumberFormat="1" applyFont="1" applyFill="1" applyBorder="1" applyAlignment="1" applyProtection="1">
      <alignment horizontal="center" vertical="center" wrapText="1"/>
    </xf>
    <xf numFmtId="0" fontId="85" fillId="58" borderId="49" xfId="0" applyFont="1" applyFill="1" applyBorder="1" applyAlignment="1" applyProtection="1">
      <alignment horizontal="center" vertical="center" wrapText="1"/>
      <protection locked="0"/>
    </xf>
    <xf numFmtId="14" fontId="85" fillId="58" borderId="49" xfId="0" applyNumberFormat="1" applyFont="1" applyFill="1" applyBorder="1" applyAlignment="1" applyProtection="1">
      <alignment horizontal="center" vertical="center" wrapText="1"/>
      <protection locked="0"/>
    </xf>
    <xf numFmtId="0" fontId="85" fillId="58" borderId="76" xfId="0" applyFont="1" applyFill="1" applyBorder="1" applyAlignment="1" applyProtection="1">
      <alignment horizontal="center" vertical="center" wrapText="1"/>
      <protection locked="0"/>
    </xf>
    <xf numFmtId="0" fontId="31" fillId="52" borderId="82" xfId="0" applyFont="1" applyFill="1" applyBorder="1" applyAlignment="1" applyProtection="1">
      <alignment horizontal="center" vertical="center" wrapText="1"/>
    </xf>
    <xf numFmtId="0" fontId="31" fillId="58" borderId="83" xfId="0" applyFont="1" applyFill="1" applyBorder="1" applyAlignment="1" applyProtection="1">
      <alignment horizontal="center" vertical="center" wrapText="1"/>
      <protection locked="0"/>
    </xf>
    <xf numFmtId="0" fontId="30" fillId="44" borderId="82" xfId="0" applyFont="1" applyFill="1" applyBorder="1" applyAlignment="1" applyProtection="1">
      <alignment horizontal="center" vertical="center" wrapText="1"/>
      <protection hidden="1"/>
    </xf>
    <xf numFmtId="10" fontId="30" fillId="44" borderId="67" xfId="210" applyNumberFormat="1" applyFont="1" applyFill="1" applyBorder="1" applyAlignment="1" applyProtection="1">
      <alignment horizontal="center" vertical="center" wrapText="1" shrinkToFit="1"/>
      <protection locked="0"/>
    </xf>
    <xf numFmtId="0" fontId="33" fillId="0" borderId="83" xfId="0" applyFont="1" applyBorder="1" applyAlignment="1" applyProtection="1">
      <alignment horizontal="center" vertical="center" wrapText="1"/>
      <protection locked="0"/>
    </xf>
    <xf numFmtId="187" fontId="31" fillId="0" borderId="67" xfId="1" quotePrefix="1" applyNumberFormat="1" applyFont="1" applyBorder="1" applyAlignment="1" applyProtection="1">
      <alignment horizontal="center" vertical="center" wrapText="1"/>
      <protection locked="0"/>
    </xf>
    <xf numFmtId="187" fontId="31" fillId="53" borderId="67" xfId="1" quotePrefix="1" applyNumberFormat="1" applyFont="1" applyFill="1" applyBorder="1" applyAlignment="1" applyProtection="1">
      <alignment horizontal="center" vertical="center" wrapText="1"/>
    </xf>
    <xf numFmtId="188" fontId="27" fillId="0" borderId="67" xfId="210" applyNumberFormat="1" applyFont="1" applyBorder="1" applyAlignment="1" applyProtection="1">
      <alignment horizontal="center" vertical="center" wrapText="1"/>
      <protection locked="0"/>
    </xf>
    <xf numFmtId="188" fontId="27" fillId="0" borderId="67" xfId="0" applyNumberFormat="1" applyFont="1" applyBorder="1" applyAlignment="1" applyProtection="1">
      <alignment horizontal="center" vertical="center" wrapText="1"/>
      <protection locked="0"/>
    </xf>
    <xf numFmtId="0" fontId="37" fillId="4" borderId="67" xfId="1" applyNumberFormat="1" applyFont="1" applyFill="1" applyBorder="1" applyAlignment="1" applyProtection="1">
      <alignment horizontal="center" vertical="center" wrapText="1" shrinkToFit="1"/>
    </xf>
    <xf numFmtId="38" fontId="37" fillId="57" borderId="67" xfId="1" applyNumberFormat="1" applyFont="1" applyFill="1" applyBorder="1" applyAlignment="1" applyProtection="1">
      <alignment horizontal="center" vertical="center" wrapText="1" shrinkToFit="1"/>
    </xf>
    <xf numFmtId="38" fontId="37" fillId="51" borderId="67" xfId="1" applyNumberFormat="1" applyFont="1" applyFill="1" applyBorder="1" applyAlignment="1" applyProtection="1">
      <alignment horizontal="center" vertical="center" wrapText="1" shrinkToFit="1"/>
    </xf>
    <xf numFmtId="38" fontId="37" fillId="54" borderId="67" xfId="0" applyNumberFormat="1" applyFont="1" applyFill="1" applyBorder="1" applyAlignment="1" applyProtection="1">
      <alignment horizontal="center" vertical="center" wrapText="1" shrinkToFit="1"/>
    </xf>
    <xf numFmtId="0" fontId="5" fillId="0" borderId="49" xfId="0" applyFont="1" applyBorder="1"/>
    <xf numFmtId="0" fontId="5" fillId="0" borderId="67" xfId="0" applyFont="1" applyBorder="1" applyAlignment="1">
      <alignment horizontal="center"/>
    </xf>
    <xf numFmtId="0" fontId="116" fillId="0" borderId="82" xfId="0" applyFont="1" applyBorder="1" applyAlignment="1" applyProtection="1">
      <alignment horizontal="left" vertical="center" wrapText="1" indent="1"/>
      <protection hidden="1"/>
    </xf>
    <xf numFmtId="6" fontId="116" fillId="0" borderId="67" xfId="0" applyNumberFormat="1" applyFont="1" applyFill="1" applyBorder="1" applyAlignment="1" applyProtection="1">
      <alignment horizontal="center" vertical="center" wrapText="1" shrinkToFit="1"/>
      <protection locked="0"/>
    </xf>
    <xf numFmtId="179" fontId="116" fillId="0" borderId="67" xfId="0" quotePrefix="1" applyNumberFormat="1" applyFont="1" applyFill="1" applyBorder="1" applyAlignment="1" applyProtection="1">
      <alignment horizontal="center" vertical="center" wrapText="1" shrinkToFit="1"/>
      <protection hidden="1"/>
    </xf>
    <xf numFmtId="0" fontId="116" fillId="0" borderId="67" xfId="0" applyFont="1" applyBorder="1" applyAlignment="1" applyProtection="1">
      <alignment wrapText="1"/>
      <protection locked="0"/>
    </xf>
    <xf numFmtId="0" fontId="116" fillId="0" borderId="67" xfId="0" applyFont="1" applyBorder="1" applyAlignment="1" applyProtection="1">
      <alignment horizontal="center" vertical="center" wrapText="1"/>
      <protection locked="0"/>
    </xf>
    <xf numFmtId="0" fontId="30" fillId="0" borderId="0" xfId="84" applyFont="1" applyFill="1" applyBorder="1" applyAlignment="1" applyProtection="1">
      <alignment horizontal="left" vertical="center" indent="2"/>
    </xf>
    <xf numFmtId="0" fontId="30" fillId="0" borderId="0" xfId="84" applyFont="1" applyBorder="1" applyAlignment="1" applyProtection="1">
      <alignment horizontal="left" vertical="center" wrapText="1" indent="1"/>
    </xf>
    <xf numFmtId="0" fontId="30" fillId="0" borderId="82" xfId="84" applyFont="1" applyFill="1" applyBorder="1" applyAlignment="1" applyProtection="1">
      <alignment horizontal="left" vertical="center" indent="2"/>
      <protection hidden="1"/>
    </xf>
    <xf numFmtId="0" fontId="30" fillId="0" borderId="83" xfId="84" applyFont="1" applyBorder="1" applyAlignment="1" applyProtection="1">
      <alignment horizontal="left" vertical="center" indent="1"/>
      <protection hidden="1"/>
    </xf>
    <xf numFmtId="0" fontId="30" fillId="0" borderId="82" xfId="84" applyFont="1" applyFill="1" applyBorder="1" applyAlignment="1" applyProtection="1">
      <alignment horizontal="left" vertical="top" indent="2"/>
      <protection hidden="1"/>
    </xf>
    <xf numFmtId="0" fontId="30" fillId="0" borderId="83" xfId="84" applyFont="1" applyBorder="1" applyAlignment="1" applyProtection="1">
      <alignment horizontal="left" vertical="center" wrapText="1" indent="1"/>
      <protection hidden="1"/>
    </xf>
    <xf numFmtId="0" fontId="30" fillId="0" borderId="83" xfId="84" applyFont="1" applyBorder="1" applyAlignment="1" applyProtection="1">
      <alignment horizontal="left" vertical="top" wrapText="1" indent="1"/>
      <protection hidden="1"/>
    </xf>
    <xf numFmtId="0" fontId="30" fillId="0" borderId="83" xfId="80" applyFont="1" applyBorder="1" applyAlignment="1" applyProtection="1">
      <alignment horizontal="left" vertical="center" indent="1"/>
      <protection hidden="1"/>
    </xf>
    <xf numFmtId="0" fontId="30" fillId="0" borderId="85" xfId="84" applyFont="1" applyFill="1" applyBorder="1" applyAlignment="1" applyProtection="1">
      <alignment horizontal="left" vertical="center" indent="2"/>
      <protection hidden="1"/>
    </xf>
    <xf numFmtId="0" fontId="30" fillId="0" borderId="84" xfId="84" applyFont="1" applyBorder="1" applyAlignment="1" applyProtection="1">
      <alignment horizontal="left" vertical="center" wrapText="1" indent="1"/>
      <protection hidden="1"/>
    </xf>
    <xf numFmtId="0" fontId="30" fillId="0" borderId="83" xfId="0" applyFont="1" applyFill="1" applyBorder="1" applyAlignment="1" applyProtection="1">
      <alignment horizontal="left" vertical="center" wrapText="1"/>
      <protection hidden="1"/>
    </xf>
    <xf numFmtId="0" fontId="30" fillId="0" borderId="83" xfId="0" applyFont="1" applyBorder="1" applyAlignment="1" applyProtection="1">
      <alignment horizontal="left" vertical="center" wrapText="1"/>
      <protection hidden="1"/>
    </xf>
    <xf numFmtId="0" fontId="30" fillId="0" borderId="78" xfId="0" applyFont="1" applyFill="1" applyBorder="1" applyAlignment="1" applyProtection="1">
      <alignment horizontal="left" vertical="center" wrapText="1"/>
      <protection hidden="1"/>
    </xf>
    <xf numFmtId="0" fontId="30" fillId="0" borderId="19" xfId="0" applyFont="1" applyFill="1" applyBorder="1" applyAlignment="1" applyProtection="1">
      <alignment horizontal="left" vertical="center" wrapText="1"/>
      <protection hidden="1"/>
    </xf>
    <xf numFmtId="0" fontId="37" fillId="55" borderId="67" xfId="1" applyNumberFormat="1" applyFont="1" applyFill="1" applyBorder="1" applyAlignment="1" applyProtection="1">
      <alignment horizontal="center" vertical="center" wrapText="1" shrinkToFit="1"/>
    </xf>
    <xf numFmtId="0" fontId="37" fillId="42" borderId="67" xfId="1" applyNumberFormat="1" applyFont="1" applyFill="1" applyBorder="1" applyAlignment="1" applyProtection="1">
      <alignment horizontal="center" vertical="center" wrapText="1" shrinkToFit="1"/>
    </xf>
    <xf numFmtId="0" fontId="37" fillId="52" borderId="67" xfId="1" applyNumberFormat="1" applyFont="1" applyFill="1" applyBorder="1" applyAlignment="1" applyProtection="1">
      <alignment horizontal="center" vertical="center" wrapText="1" shrinkToFit="1"/>
    </xf>
    <xf numFmtId="0" fontId="37" fillId="11" borderId="67" xfId="1" applyNumberFormat="1" applyFont="1" applyFill="1" applyBorder="1" applyAlignment="1" applyProtection="1">
      <alignment horizontal="center" vertical="center" wrapText="1" shrinkToFit="1"/>
    </xf>
    <xf numFmtId="0" fontId="30" fillId="19" borderId="83" xfId="0" applyFont="1" applyFill="1" applyBorder="1" applyAlignment="1" applyProtection="1">
      <alignment horizontal="left" vertical="center" wrapText="1"/>
    </xf>
    <xf numFmtId="0" fontId="37" fillId="56" borderId="67" xfId="1" applyNumberFormat="1" applyFont="1" applyFill="1" applyBorder="1" applyAlignment="1" applyProtection="1">
      <alignment horizontal="center" vertical="center" wrapText="1" shrinkToFit="1"/>
    </xf>
    <xf numFmtId="187" fontId="31" fillId="53" borderId="67" xfId="1" applyNumberFormat="1" applyFont="1" applyFill="1" applyBorder="1" applyAlignment="1" applyProtection="1">
      <alignment horizontal="center" vertical="center" wrapText="1"/>
      <protection locked="0"/>
    </xf>
    <xf numFmtId="188" fontId="31" fillId="53" borderId="67" xfId="1" applyNumberFormat="1" applyFont="1" applyFill="1" applyBorder="1" applyAlignment="1" applyProtection="1">
      <alignment horizontal="center" vertical="center" wrapText="1"/>
      <protection locked="0"/>
    </xf>
    <xf numFmtId="38" fontId="31" fillId="53" borderId="67" xfId="1" applyNumberFormat="1" applyFont="1" applyFill="1" applyBorder="1" applyAlignment="1" applyProtection="1">
      <alignment horizontal="center" vertical="center" wrapText="1"/>
      <protection locked="0"/>
    </xf>
    <xf numFmtId="171" fontId="31" fillId="53" borderId="67" xfId="1" applyNumberFormat="1" applyFont="1" applyFill="1" applyBorder="1" applyAlignment="1" applyProtection="1">
      <alignment horizontal="center" vertical="center" wrapText="1"/>
      <protection locked="0"/>
    </xf>
    <xf numFmtId="38" fontId="115" fillId="53" borderId="67" xfId="1" applyNumberFormat="1" applyFont="1" applyFill="1" applyBorder="1" applyAlignment="1" applyProtection="1">
      <alignment horizontal="center" vertical="center" wrapText="1"/>
      <protection locked="0"/>
    </xf>
    <xf numFmtId="0" fontId="43" fillId="0" borderId="0" xfId="0" applyFont="1" applyAlignment="1" applyProtection="1">
      <alignment horizontal="left" vertical="top" wrapText="1"/>
      <protection locked="0"/>
    </xf>
    <xf numFmtId="43" fontId="33" fillId="28" borderId="67" xfId="1" applyFont="1" applyFill="1" applyBorder="1" applyAlignment="1" applyProtection="1">
      <alignment horizontal="center" vertical="center" wrapText="1" shrinkToFit="1"/>
      <protection locked="0"/>
    </xf>
    <xf numFmtId="188" fontId="5" fillId="17" borderId="67" xfId="0" applyNumberFormat="1" applyFont="1" applyFill="1" applyBorder="1" applyAlignment="1" applyProtection="1">
      <alignment vertical="center" wrapText="1"/>
      <protection locked="0"/>
    </xf>
    <xf numFmtId="0" fontId="0" fillId="0" borderId="0" xfId="0"/>
    <xf numFmtId="0" fontId="27" fillId="0" borderId="0" xfId="85" applyFont="1" applyProtection="1">
      <protection hidden="1"/>
    </xf>
    <xf numFmtId="0" fontId="5" fillId="0" borderId="0" xfId="85" applyFont="1" applyProtection="1">
      <protection hidden="1"/>
    </xf>
    <xf numFmtId="0" fontId="31" fillId="30" borderId="49" xfId="85" applyFont="1" applyFill="1" applyBorder="1" applyAlignment="1" applyProtection="1">
      <alignment horizontal="center" vertical="center"/>
      <protection hidden="1"/>
    </xf>
    <xf numFmtId="0" fontId="27" fillId="0" borderId="0" xfId="85" applyFont="1" applyFill="1" applyAlignment="1" applyProtection="1">
      <alignment vertical="center"/>
      <protection hidden="1"/>
    </xf>
    <xf numFmtId="0" fontId="5" fillId="0" borderId="0" xfId="85" applyFont="1" applyFill="1" applyAlignment="1" applyProtection="1">
      <alignment vertical="center"/>
      <protection hidden="1"/>
    </xf>
    <xf numFmtId="0" fontId="27" fillId="0" borderId="0" xfId="85" applyNumberFormat="1" applyFont="1" applyAlignment="1" applyProtection="1">
      <alignment readingOrder="1"/>
      <protection hidden="1"/>
    </xf>
    <xf numFmtId="0" fontId="5" fillId="0" borderId="0" xfId="85" applyNumberFormat="1" applyFont="1" applyAlignment="1" applyProtection="1">
      <alignment readingOrder="1"/>
      <protection hidden="1"/>
    </xf>
    <xf numFmtId="0" fontId="100" fillId="0" borderId="0" xfId="85" applyNumberFormat="1" applyFont="1" applyFill="1" applyBorder="1" applyAlignment="1" applyProtection="1">
      <alignment vertical="center" readingOrder="1"/>
      <protection hidden="1"/>
    </xf>
    <xf numFmtId="0" fontId="29" fillId="0" borderId="0" xfId="85" applyNumberFormat="1" applyFont="1" applyAlignment="1" applyProtection="1">
      <alignment horizontal="center" readingOrder="1"/>
      <protection hidden="1"/>
    </xf>
    <xf numFmtId="0" fontId="30" fillId="0" borderId="0" xfId="85" applyNumberFormat="1" applyFont="1" applyBorder="1" applyAlignment="1" applyProtection="1">
      <alignment readingOrder="1"/>
      <protection hidden="1"/>
    </xf>
    <xf numFmtId="0" fontId="27" fillId="0" borderId="0" xfId="85" applyNumberFormat="1" applyFont="1" applyBorder="1" applyAlignment="1" applyProtection="1">
      <alignment readingOrder="1"/>
      <protection hidden="1"/>
    </xf>
    <xf numFmtId="0" fontId="30" fillId="0" borderId="0" xfId="85" applyNumberFormat="1" applyFont="1" applyBorder="1" applyAlignment="1" applyProtection="1">
      <alignment vertical="center" readingOrder="1"/>
      <protection hidden="1"/>
    </xf>
    <xf numFmtId="0" fontId="30" fillId="0" borderId="0" xfId="85" applyNumberFormat="1" applyFont="1" applyBorder="1" applyAlignment="1" applyProtection="1">
      <alignment horizontal="left" vertical="top" wrapText="1" readingOrder="1"/>
      <protection hidden="1"/>
    </xf>
    <xf numFmtId="0" fontId="30" fillId="0" borderId="0" xfId="85" applyNumberFormat="1" applyFont="1" applyAlignment="1" applyProtection="1">
      <alignment vertical="center" readingOrder="1"/>
      <protection hidden="1"/>
    </xf>
    <xf numFmtId="0" fontId="40" fillId="0" borderId="0" xfId="85" applyNumberFormat="1" applyFont="1" applyAlignment="1" applyProtection="1">
      <alignment readingOrder="1"/>
      <protection hidden="1"/>
    </xf>
    <xf numFmtId="0" fontId="30" fillId="0" borderId="0" xfId="85" applyNumberFormat="1" applyFont="1" applyAlignment="1" applyProtection="1">
      <alignment horizontal="left" readingOrder="1"/>
      <protection hidden="1"/>
    </xf>
    <xf numFmtId="0" fontId="27" fillId="0" borderId="0" xfId="85" applyNumberFormat="1" applyFont="1" applyAlignment="1" applyProtection="1">
      <alignment horizontal="left" readingOrder="1"/>
      <protection hidden="1"/>
    </xf>
    <xf numFmtId="0" fontId="29" fillId="0" borderId="0" xfId="85" applyFont="1" applyAlignment="1" applyProtection="1">
      <alignment horizontal="left" vertical="center"/>
      <protection hidden="1"/>
    </xf>
    <xf numFmtId="0" fontId="11" fillId="0" borderId="0" xfId="85" applyFont="1" applyAlignment="1" applyProtection="1">
      <alignment horizontal="left" vertical="center"/>
      <protection hidden="1"/>
    </xf>
    <xf numFmtId="0" fontId="5" fillId="0" borderId="0" xfId="85" applyFont="1" applyAlignment="1" applyProtection="1">
      <alignment horizontal="left"/>
      <protection hidden="1"/>
    </xf>
    <xf numFmtId="0" fontId="1" fillId="0" borderId="0" xfId="85" applyProtection="1">
      <protection hidden="1"/>
    </xf>
    <xf numFmtId="0" fontId="5" fillId="0" borderId="0" xfId="85" applyFont="1" applyFill="1" applyProtection="1">
      <protection hidden="1"/>
    </xf>
    <xf numFmtId="0" fontId="33" fillId="0" borderId="82" xfId="0" applyFont="1" applyBorder="1" applyAlignment="1" applyProtection="1">
      <alignment horizontal="left" vertical="center" indent="1"/>
      <protection locked="0"/>
    </xf>
    <xf numFmtId="0" fontId="119" fillId="61" borderId="77" xfId="0" applyFont="1" applyFill="1" applyBorder="1" applyAlignment="1" applyProtection="1">
      <alignment horizontal="center" vertical="center" wrapText="1"/>
    </xf>
    <xf numFmtId="0" fontId="119" fillId="61" borderId="49" xfId="0" applyFont="1" applyFill="1" applyBorder="1" applyAlignment="1" applyProtection="1">
      <alignment horizontal="center" vertical="center"/>
    </xf>
    <xf numFmtId="0" fontId="119" fillId="61" borderId="76" xfId="0" applyFont="1" applyFill="1" applyBorder="1" applyAlignment="1" applyProtection="1">
      <alignment horizontal="center" vertical="center"/>
    </xf>
    <xf numFmtId="0" fontId="33" fillId="0" borderId="82" xfId="0" applyFont="1" applyFill="1" applyBorder="1" applyAlignment="1" applyProtection="1">
      <alignment horizontal="center" vertical="center" wrapText="1" shrinkToFit="1"/>
      <protection locked="0"/>
    </xf>
    <xf numFmtId="0" fontId="33" fillId="0" borderId="67" xfId="0" applyFont="1" applyFill="1" applyBorder="1" applyAlignment="1" applyProtection="1">
      <alignment horizontal="center" vertical="center" wrapText="1" shrinkToFit="1"/>
      <protection locked="0"/>
    </xf>
    <xf numFmtId="172" fontId="33" fillId="0" borderId="67" xfId="0" applyNumberFormat="1" applyFont="1" applyFill="1" applyBorder="1" applyAlignment="1" applyProtection="1">
      <alignment horizontal="center" vertical="center" wrapText="1" shrinkToFit="1"/>
      <protection locked="0"/>
    </xf>
    <xf numFmtId="167" fontId="33" fillId="0" borderId="67" xfId="0" applyNumberFormat="1" applyFont="1" applyFill="1" applyBorder="1" applyAlignment="1" applyProtection="1">
      <alignment horizontal="center" vertical="center" wrapText="1" shrinkToFit="1"/>
      <protection locked="0"/>
    </xf>
    <xf numFmtId="0" fontId="91" fillId="0" borderId="83" xfId="80" applyFont="1" applyFill="1" applyBorder="1" applyAlignment="1" applyProtection="1">
      <alignment horizontal="center" vertical="center" wrapText="1" shrinkToFit="1"/>
      <protection locked="0"/>
    </xf>
    <xf numFmtId="0" fontId="33" fillId="0" borderId="85" xfId="0" applyFont="1" applyFill="1" applyBorder="1" applyAlignment="1" applyProtection="1">
      <alignment horizontal="center" vertical="center" wrapText="1" shrinkToFit="1"/>
      <protection locked="0"/>
    </xf>
    <xf numFmtId="0" fontId="33" fillId="0" borderId="86" xfId="0" applyFont="1" applyFill="1" applyBorder="1" applyAlignment="1" applyProtection="1">
      <alignment horizontal="center" vertical="center" wrapText="1" shrinkToFit="1"/>
      <protection locked="0"/>
    </xf>
    <xf numFmtId="183" fontId="33" fillId="0" borderId="86" xfId="0" applyNumberFormat="1" applyFont="1" applyFill="1" applyBorder="1" applyAlignment="1" applyProtection="1">
      <alignment horizontal="center" vertical="center" wrapText="1" shrinkToFit="1"/>
      <protection locked="0"/>
    </xf>
    <xf numFmtId="167" fontId="33" fillId="0" borderId="86" xfId="0" applyNumberFormat="1" applyFont="1" applyFill="1" applyBorder="1" applyAlignment="1" applyProtection="1">
      <alignment horizontal="center" vertical="center" wrapText="1" shrinkToFit="1"/>
      <protection locked="0"/>
    </xf>
    <xf numFmtId="0" fontId="101" fillId="6" borderId="84" xfId="80" applyFont="1" applyFill="1" applyBorder="1" applyAlignment="1" applyProtection="1">
      <alignment horizontal="center" vertical="center" wrapText="1" shrinkToFit="1"/>
      <protection locked="0"/>
    </xf>
    <xf numFmtId="0" fontId="33" fillId="0" borderId="82" xfId="0" applyFont="1" applyFill="1" applyBorder="1" applyAlignment="1" applyProtection="1">
      <alignment horizontal="center" vertical="center" shrinkToFit="1"/>
      <protection locked="0"/>
    </xf>
    <xf numFmtId="0" fontId="33" fillId="0" borderId="67" xfId="0" applyFont="1" applyFill="1" applyBorder="1" applyAlignment="1" applyProtection="1">
      <alignment horizontal="center" vertical="center" shrinkToFit="1"/>
      <protection locked="0"/>
    </xf>
    <xf numFmtId="172" fontId="33" fillId="0" borderId="67" xfId="0" applyNumberFormat="1" applyFont="1" applyFill="1" applyBorder="1" applyAlignment="1" applyProtection="1">
      <alignment horizontal="center" vertical="center" shrinkToFit="1"/>
      <protection locked="0"/>
    </xf>
    <xf numFmtId="167" fontId="33" fillId="0" borderId="67" xfId="0" applyNumberFormat="1" applyFont="1" applyFill="1" applyBorder="1" applyAlignment="1" applyProtection="1">
      <alignment horizontal="center" vertical="center" shrinkToFit="1"/>
      <protection locked="0"/>
    </xf>
    <xf numFmtId="0" fontId="91" fillId="0" borderId="83" xfId="80" applyFont="1" applyFill="1" applyBorder="1" applyAlignment="1" applyProtection="1">
      <alignment horizontal="center" vertical="center" shrinkToFit="1"/>
      <protection locked="0"/>
    </xf>
    <xf numFmtId="0" fontId="33" fillId="0" borderId="0" xfId="0" applyFont="1" applyFill="1"/>
    <xf numFmtId="0" fontId="33" fillId="0" borderId="0" xfId="0" applyFont="1"/>
    <xf numFmtId="0" fontId="33" fillId="0" borderId="85" xfId="0" applyFont="1" applyFill="1" applyBorder="1" applyAlignment="1" applyProtection="1">
      <alignment horizontal="center" vertical="center" shrinkToFit="1"/>
      <protection locked="0"/>
    </xf>
    <xf numFmtId="0" fontId="33" fillId="0" borderId="86" xfId="0" applyFont="1" applyFill="1" applyBorder="1" applyAlignment="1" applyProtection="1">
      <alignment horizontal="center" vertical="center" shrinkToFit="1"/>
      <protection locked="0"/>
    </xf>
    <xf numFmtId="172" fontId="33" fillId="0" borderId="86" xfId="0" applyNumberFormat="1" applyFont="1" applyFill="1" applyBorder="1" applyAlignment="1" applyProtection="1">
      <alignment horizontal="center" vertical="center" shrinkToFit="1"/>
      <protection locked="0"/>
    </xf>
    <xf numFmtId="167" fontId="33" fillId="0" borderId="86" xfId="0" applyNumberFormat="1" applyFont="1" applyFill="1" applyBorder="1" applyAlignment="1" applyProtection="1">
      <alignment horizontal="center" vertical="center" shrinkToFit="1"/>
      <protection locked="0"/>
    </xf>
    <xf numFmtId="0" fontId="101" fillId="6" borderId="84" xfId="80" applyFont="1" applyFill="1" applyBorder="1" applyAlignment="1" applyProtection="1">
      <alignment horizontal="center" vertical="center" shrinkToFit="1"/>
      <protection locked="0"/>
    </xf>
    <xf numFmtId="176" fontId="31" fillId="0" borderId="0" xfId="0" applyNumberFormat="1" applyFont="1" applyFill="1" applyBorder="1" applyAlignment="1" applyProtection="1">
      <alignment horizontal="left" vertical="top"/>
      <protection hidden="1"/>
    </xf>
    <xf numFmtId="0" fontId="5" fillId="0" borderId="0" xfId="0" applyFont="1" applyAlignment="1">
      <alignment horizontal="left"/>
    </xf>
    <xf numFmtId="0" fontId="8" fillId="45" borderId="0" xfId="0" applyFont="1" applyFill="1" applyAlignment="1">
      <alignment horizontal="left" wrapText="1"/>
    </xf>
    <xf numFmtId="0" fontId="5" fillId="47" borderId="32" xfId="0" applyFont="1" applyFill="1" applyBorder="1" applyAlignment="1">
      <alignment horizontal="center"/>
    </xf>
    <xf numFmtId="0" fontId="5" fillId="47" borderId="33" xfId="0" applyFont="1" applyFill="1" applyBorder="1" applyAlignment="1">
      <alignment horizontal="center"/>
    </xf>
    <xf numFmtId="0" fontId="97" fillId="10" borderId="35" xfId="80" applyFill="1" applyBorder="1" applyAlignment="1" applyProtection="1">
      <alignment horizontal="center" vertical="center"/>
    </xf>
    <xf numFmtId="0" fontId="97" fillId="10" borderId="59" xfId="80" applyFill="1" applyBorder="1" applyAlignment="1" applyProtection="1">
      <alignment horizontal="center" vertical="center"/>
    </xf>
    <xf numFmtId="0" fontId="102" fillId="0" borderId="53" xfId="84" applyFont="1" applyFill="1" applyBorder="1" applyAlignment="1" applyProtection="1">
      <alignment horizontal="left" vertical="center" wrapText="1" indent="1"/>
    </xf>
    <xf numFmtId="0" fontId="30" fillId="0" borderId="53" xfId="84" applyFont="1" applyFill="1" applyBorder="1" applyAlignment="1" applyProtection="1">
      <alignment horizontal="left" vertical="center" wrapText="1" indent="1"/>
    </xf>
    <xf numFmtId="0" fontId="103" fillId="0" borderId="62" xfId="84" applyFont="1" applyFill="1" applyBorder="1" applyAlignment="1" applyProtection="1">
      <alignment horizontal="center" vertical="center"/>
    </xf>
    <xf numFmtId="0" fontId="31" fillId="0" borderId="62" xfId="84" applyFont="1" applyFill="1" applyBorder="1" applyAlignment="1" applyProtection="1">
      <alignment horizontal="center" vertical="center"/>
    </xf>
    <xf numFmtId="0" fontId="102" fillId="0" borderId="53" xfId="84" applyFont="1" applyFill="1" applyBorder="1" applyAlignment="1" applyProtection="1">
      <alignment horizontal="left" vertical="center" indent="1"/>
    </xf>
    <xf numFmtId="0" fontId="30" fillId="0" borderId="53" xfId="84" applyFont="1" applyFill="1" applyBorder="1" applyAlignment="1" applyProtection="1">
      <alignment horizontal="left" vertical="center" indent="1"/>
    </xf>
    <xf numFmtId="0" fontId="97" fillId="10" borderId="35" xfId="80" applyFont="1" applyFill="1" applyBorder="1" applyAlignment="1" applyProtection="1">
      <alignment horizontal="center" vertical="center"/>
    </xf>
    <xf numFmtId="0" fontId="105" fillId="10" borderId="59" xfId="80" applyFont="1" applyFill="1" applyBorder="1" applyAlignment="1" applyProtection="1">
      <alignment horizontal="center" vertical="center"/>
    </xf>
    <xf numFmtId="0" fontId="102" fillId="0" borderId="37" xfId="84" applyFont="1" applyFill="1" applyBorder="1" applyAlignment="1" applyProtection="1">
      <alignment horizontal="left" vertical="center" indent="1"/>
    </xf>
    <xf numFmtId="0" fontId="30" fillId="0" borderId="37" xfId="84" applyFont="1" applyFill="1" applyBorder="1" applyAlignment="1" applyProtection="1">
      <alignment horizontal="left" vertical="center" indent="1"/>
    </xf>
    <xf numFmtId="0" fontId="30" fillId="0" borderId="40" xfId="84" applyFont="1" applyFill="1" applyBorder="1" applyAlignment="1" applyProtection="1">
      <alignment horizontal="left" vertical="center" indent="1"/>
    </xf>
    <xf numFmtId="0" fontId="104" fillId="0" borderId="0" xfId="84" applyFont="1" applyAlignment="1" applyProtection="1">
      <alignment horizontal="center"/>
    </xf>
    <xf numFmtId="0" fontId="27" fillId="0" borderId="0" xfId="84" applyFont="1" applyAlignment="1" applyProtection="1">
      <alignment horizontal="center"/>
    </xf>
    <xf numFmtId="0" fontId="97" fillId="10" borderId="59" xfId="80" applyFont="1" applyFill="1" applyBorder="1" applyAlignment="1" applyProtection="1">
      <alignment horizontal="center" vertical="center"/>
    </xf>
    <xf numFmtId="0" fontId="102" fillId="0" borderId="7" xfId="84" applyFont="1" applyFill="1" applyBorder="1" applyAlignment="1" applyProtection="1">
      <alignment horizontal="center" vertical="center"/>
    </xf>
    <xf numFmtId="0" fontId="102" fillId="0" borderId="7" xfId="84" applyFont="1" applyFill="1" applyBorder="1" applyAlignment="1" applyProtection="1">
      <alignment horizontal="left" vertical="center" wrapText="1" indent="1"/>
    </xf>
    <xf numFmtId="0" fontId="30" fillId="0" borderId="7" xfId="84" applyFont="1" applyFill="1" applyBorder="1" applyAlignment="1" applyProtection="1">
      <alignment horizontal="left" vertical="center" wrapText="1" indent="1"/>
    </xf>
    <xf numFmtId="0" fontId="102" fillId="0" borderId="62" xfId="84" applyFont="1" applyFill="1" applyBorder="1" applyAlignment="1" applyProtection="1">
      <alignment horizontal="center" vertical="center"/>
    </xf>
    <xf numFmtId="0" fontId="30" fillId="19" borderId="0" xfId="84" applyFont="1" applyFill="1" applyBorder="1" applyAlignment="1" applyProtection="1">
      <alignment horizontal="left" vertical="center" indent="1"/>
    </xf>
    <xf numFmtId="0" fontId="92" fillId="48" borderId="52" xfId="84" applyFont="1" applyFill="1" applyBorder="1" applyAlignment="1" applyProtection="1">
      <alignment horizontal="center" vertical="center" wrapText="1"/>
    </xf>
    <xf numFmtId="0" fontId="92" fillId="48" borderId="52" xfId="84" applyFont="1" applyFill="1" applyBorder="1" applyAlignment="1" applyProtection="1">
      <alignment horizontal="center" vertical="center"/>
    </xf>
    <xf numFmtId="0" fontId="93" fillId="10" borderId="60" xfId="84" applyFont="1" applyFill="1" applyBorder="1" applyAlignment="1" applyProtection="1">
      <alignment horizontal="center" vertical="center" wrapText="1"/>
    </xf>
    <xf numFmtId="0" fontId="93" fillId="10" borderId="61" xfId="84" applyFont="1" applyFill="1" applyBorder="1" applyAlignment="1" applyProtection="1">
      <alignment horizontal="center" vertical="center"/>
    </xf>
    <xf numFmtId="0" fontId="30" fillId="0" borderId="0" xfId="84" applyFont="1" applyFill="1" applyBorder="1" applyAlignment="1" applyProtection="1">
      <alignment horizontal="left" vertical="center" wrapText="1" indent="1"/>
    </xf>
    <xf numFmtId="0" fontId="80" fillId="0" borderId="0" xfId="84" applyFont="1" applyFill="1" applyBorder="1" applyAlignment="1" applyProtection="1">
      <alignment horizontal="left" vertical="center" indent="1"/>
    </xf>
    <xf numFmtId="0" fontId="30" fillId="0" borderId="0" xfId="84" applyFont="1" applyBorder="1" applyAlignment="1" applyProtection="1">
      <alignment horizontal="left" indent="1"/>
    </xf>
    <xf numFmtId="0" fontId="77" fillId="0" borderId="0" xfId="84" applyFont="1" applyAlignment="1" applyProtection="1">
      <alignment horizontal="center" vertical="center" wrapText="1"/>
    </xf>
    <xf numFmtId="0" fontId="30" fillId="0" borderId="7" xfId="84" applyFont="1" applyBorder="1" applyAlignment="1" applyProtection="1">
      <alignment horizontal="left" vertical="center" wrapText="1" indent="1"/>
    </xf>
    <xf numFmtId="0" fontId="106" fillId="10" borderId="59" xfId="80" applyFont="1" applyFill="1" applyBorder="1" applyAlignment="1" applyProtection="1">
      <alignment horizontal="center" vertical="center"/>
    </xf>
    <xf numFmtId="0" fontId="30" fillId="0" borderId="7" xfId="84" applyFont="1" applyFill="1" applyBorder="1" applyAlignment="1" applyProtection="1">
      <alignment horizontal="left" vertical="center" indent="1"/>
    </xf>
    <xf numFmtId="0" fontId="102" fillId="0" borderId="7" xfId="84" applyFont="1" applyFill="1" applyBorder="1" applyAlignment="1" applyProtection="1">
      <alignment horizontal="center" vertical="center" wrapText="1"/>
    </xf>
    <xf numFmtId="0" fontId="97" fillId="10" borderId="60" xfId="80" applyFont="1" applyFill="1" applyBorder="1" applyAlignment="1" applyProtection="1">
      <alignment horizontal="center" vertical="center" wrapText="1"/>
    </xf>
    <xf numFmtId="0" fontId="97" fillId="10" borderId="61" xfId="80" applyFont="1" applyFill="1" applyBorder="1" applyAlignment="1" applyProtection="1">
      <alignment horizontal="center" vertical="center"/>
    </xf>
    <xf numFmtId="0" fontId="102" fillId="0" borderId="37" xfId="84" applyFont="1" applyFill="1" applyBorder="1" applyAlignment="1" applyProtection="1">
      <alignment horizontal="center" vertical="center" wrapText="1"/>
    </xf>
    <xf numFmtId="0" fontId="102" fillId="0" borderId="79" xfId="84" applyFont="1" applyFill="1" applyBorder="1" applyAlignment="1" applyProtection="1">
      <alignment horizontal="center" vertical="center"/>
    </xf>
    <xf numFmtId="0" fontId="89" fillId="19" borderId="19" xfId="84" applyFont="1" applyFill="1" applyBorder="1" applyAlignment="1" applyProtection="1">
      <alignment horizontal="center" wrapText="1"/>
    </xf>
    <xf numFmtId="0" fontId="39" fillId="0" borderId="0" xfId="84" applyNumberFormat="1" applyFont="1" applyBorder="1" applyAlignment="1" applyProtection="1">
      <alignment horizontal="left" wrapText="1"/>
    </xf>
    <xf numFmtId="0" fontId="39" fillId="0" borderId="19" xfId="84" applyNumberFormat="1" applyFont="1" applyBorder="1" applyAlignment="1" applyProtection="1">
      <alignment horizontal="left" vertical="center" wrapText="1"/>
    </xf>
    <xf numFmtId="0" fontId="39" fillId="0" borderId="53" xfId="84" applyFont="1" applyFill="1" applyBorder="1" applyAlignment="1" applyProtection="1">
      <alignment horizontal="left"/>
    </xf>
    <xf numFmtId="0" fontId="33" fillId="0" borderId="19" xfId="84" applyFont="1" applyFill="1" applyBorder="1" applyAlignment="1" applyProtection="1">
      <alignment horizontal="left" indent="1"/>
      <protection locked="0"/>
    </xf>
    <xf numFmtId="0" fontId="1" fillId="0" borderId="0" xfId="84" applyFont="1" applyBorder="1" applyAlignment="1" applyProtection="1">
      <alignment horizontal="center"/>
    </xf>
    <xf numFmtId="0" fontId="39" fillId="43" borderId="52" xfId="84" applyFont="1" applyFill="1" applyBorder="1" applyAlignment="1" applyProtection="1">
      <alignment horizontal="center" vertical="center"/>
    </xf>
    <xf numFmtId="0" fontId="30" fillId="8" borderId="53" xfId="84" applyFont="1" applyFill="1" applyBorder="1" applyAlignment="1" applyProtection="1">
      <alignment horizontal="left" wrapText="1"/>
    </xf>
    <xf numFmtId="0" fontId="33" fillId="19" borderId="19" xfId="84" applyFont="1" applyFill="1" applyBorder="1" applyAlignment="1" applyProtection="1">
      <alignment horizontal="center" vertical="center"/>
    </xf>
    <xf numFmtId="0" fontId="32" fillId="8" borderId="53" xfId="84" applyFont="1" applyFill="1" applyBorder="1" applyAlignment="1" applyProtection="1">
      <alignment horizontal="left" vertical="top"/>
    </xf>
    <xf numFmtId="0" fontId="32" fillId="19" borderId="53" xfId="84" applyFont="1" applyFill="1" applyBorder="1" applyAlignment="1" applyProtection="1">
      <alignment horizontal="left" vertical="top"/>
    </xf>
    <xf numFmtId="0" fontId="39" fillId="0" borderId="0" xfId="84" applyFont="1" applyFill="1" applyBorder="1" applyAlignment="1" applyProtection="1">
      <alignment horizontal="left"/>
    </xf>
    <xf numFmtId="0" fontId="33" fillId="0" borderId="0" xfId="84" applyFont="1" applyFill="1" applyBorder="1" applyAlignment="1" applyProtection="1">
      <alignment horizontal="left"/>
    </xf>
    <xf numFmtId="0" fontId="33" fillId="0" borderId="64" xfId="84" applyFont="1" applyFill="1" applyBorder="1" applyAlignment="1" applyProtection="1">
      <alignment horizontal="left"/>
      <protection locked="0"/>
    </xf>
    <xf numFmtId="172" fontId="33" fillId="0" borderId="64" xfId="84" applyNumberFormat="1" applyFont="1" applyFill="1" applyBorder="1" applyAlignment="1" applyProtection="1">
      <alignment horizontal="left" indent="1"/>
      <protection locked="0"/>
    </xf>
    <xf numFmtId="0" fontId="31" fillId="0" borderId="19" xfId="84" applyFont="1" applyFill="1" applyBorder="1" applyAlignment="1" applyProtection="1">
      <alignment horizontal="left"/>
    </xf>
    <xf numFmtId="169" fontId="33" fillId="0" borderId="19" xfId="84" applyNumberFormat="1" applyFont="1" applyFill="1" applyBorder="1" applyAlignment="1" applyProtection="1">
      <alignment horizontal="center"/>
      <protection locked="0"/>
    </xf>
    <xf numFmtId="0" fontId="33" fillId="0" borderId="19" xfId="84" applyNumberFormat="1" applyFont="1" applyFill="1" applyBorder="1" applyAlignment="1" applyProtection="1">
      <alignment horizontal="center" wrapText="1" shrinkToFit="1"/>
    </xf>
    <xf numFmtId="0" fontId="39" fillId="0" borderId="0" xfId="84" applyFont="1" applyFill="1" applyBorder="1" applyAlignment="1" applyProtection="1">
      <alignment horizontal="left" wrapText="1"/>
    </xf>
    <xf numFmtId="0" fontId="39" fillId="0" borderId="0" xfId="84" applyFont="1" applyFill="1" applyBorder="1" applyAlignment="1" applyProtection="1">
      <alignment horizontal="center" vertical="center"/>
    </xf>
    <xf numFmtId="0" fontId="33" fillId="19" borderId="64" xfId="84" applyFont="1" applyFill="1" applyBorder="1" applyAlignment="1" applyProtection="1">
      <alignment horizontal="left" shrinkToFit="1"/>
      <protection locked="0"/>
    </xf>
    <xf numFmtId="0" fontId="39" fillId="19" borderId="0" xfId="84" applyFont="1" applyFill="1" applyBorder="1" applyAlignment="1" applyProtection="1">
      <alignment horizontal="left"/>
    </xf>
    <xf numFmtId="184" fontId="33" fillId="19" borderId="19" xfId="84" applyNumberFormat="1" applyFont="1" applyFill="1" applyBorder="1" applyAlignment="1" applyProtection="1">
      <alignment horizontal="center"/>
      <protection locked="0"/>
    </xf>
    <xf numFmtId="0" fontId="39" fillId="19" borderId="0" xfId="84" applyFont="1" applyFill="1" applyBorder="1" applyAlignment="1" applyProtection="1">
      <alignment horizontal="center"/>
    </xf>
    <xf numFmtId="0" fontId="33" fillId="0" borderId="0" xfId="84" applyFont="1" applyBorder="1" applyAlignment="1" applyProtection="1">
      <alignment horizontal="center" vertical="center"/>
    </xf>
    <xf numFmtId="0" fontId="30" fillId="19" borderId="0" xfId="84" applyFont="1" applyFill="1" applyBorder="1" applyAlignment="1" applyProtection="1">
      <alignment horizontal="center"/>
    </xf>
    <xf numFmtId="0" fontId="39" fillId="0" borderId="0" xfId="84" applyFont="1" applyFill="1" applyBorder="1" applyAlignment="1" applyProtection="1">
      <alignment horizontal="center" vertical="center" wrapText="1" shrinkToFit="1"/>
    </xf>
    <xf numFmtId="0" fontId="30" fillId="0" borderId="0" xfId="84" applyFont="1" applyFill="1" applyBorder="1" applyAlignment="1" applyProtection="1">
      <alignment horizontal="center" vertical="center"/>
    </xf>
    <xf numFmtId="0" fontId="30" fillId="0" borderId="53" xfId="84" applyFont="1" applyFill="1" applyBorder="1" applyAlignment="1" applyProtection="1">
      <alignment horizontal="left" vertical="center"/>
    </xf>
    <xf numFmtId="0" fontId="39" fillId="0" borderId="0" xfId="84" applyNumberFormat="1" applyFont="1" applyFill="1" applyBorder="1" applyAlignment="1" applyProtection="1">
      <alignment horizontal="right" vertical="center" wrapText="1"/>
    </xf>
    <xf numFmtId="14" fontId="39" fillId="0" borderId="0" xfId="84" applyNumberFormat="1" applyFont="1" applyFill="1" applyBorder="1" applyAlignment="1" applyProtection="1">
      <alignment horizontal="center" vertical="center" wrapText="1"/>
    </xf>
    <xf numFmtId="0" fontId="33" fillId="0" borderId="19" xfId="84" applyFont="1" applyFill="1" applyBorder="1" applyAlignment="1" applyProtection="1">
      <alignment horizontal="center"/>
      <protection locked="0"/>
    </xf>
    <xf numFmtId="0" fontId="33" fillId="0" borderId="0" xfId="84" applyFont="1" applyAlignment="1" applyProtection="1">
      <alignment horizontal="right"/>
    </xf>
    <xf numFmtId="0" fontId="31" fillId="0" borderId="0" xfId="84" applyFont="1" applyFill="1" applyBorder="1" applyAlignment="1" applyProtection="1">
      <alignment horizontal="center" vertical="center" wrapText="1"/>
    </xf>
    <xf numFmtId="0" fontId="20" fillId="0" borderId="0" xfId="84" applyFont="1" applyFill="1" applyBorder="1" applyAlignment="1" applyProtection="1">
      <alignment horizontal="center"/>
    </xf>
    <xf numFmtId="0" fontId="33" fillId="0" borderId="19" xfId="84" applyFont="1" applyFill="1" applyBorder="1" applyAlignment="1" applyProtection="1">
      <alignment horizontal="left" shrinkToFit="1"/>
      <protection locked="0"/>
    </xf>
    <xf numFmtId="0" fontId="33" fillId="0" borderId="19" xfId="84" applyFont="1" applyFill="1" applyBorder="1" applyAlignment="1" applyProtection="1">
      <alignment horizontal="left"/>
      <protection locked="0"/>
    </xf>
    <xf numFmtId="0" fontId="33" fillId="19" borderId="0" xfId="84" applyFont="1" applyFill="1" applyBorder="1" applyAlignment="1" applyProtection="1">
      <alignment horizontal="left"/>
    </xf>
    <xf numFmtId="0" fontId="39" fillId="0" borderId="19" xfId="84" applyFont="1" applyBorder="1" applyAlignment="1" applyProtection="1">
      <alignment horizontal="center" vertical="center"/>
    </xf>
    <xf numFmtId="0" fontId="33" fillId="30" borderId="52" xfId="84" applyFont="1" applyFill="1" applyBorder="1" applyAlignment="1" applyProtection="1">
      <alignment horizontal="center" vertical="center"/>
    </xf>
    <xf numFmtId="189" fontId="39" fillId="0" borderId="52" xfId="84" applyNumberFormat="1" applyFont="1" applyFill="1" applyBorder="1" applyAlignment="1" applyProtection="1">
      <alignment horizontal="center" vertical="center"/>
      <protection locked="0"/>
    </xf>
    <xf numFmtId="0" fontId="86" fillId="0" borderId="53" xfId="84" applyFont="1" applyBorder="1" applyAlignment="1" applyProtection="1">
      <alignment horizontal="center"/>
    </xf>
    <xf numFmtId="0" fontId="86" fillId="19" borderId="0" xfId="84" applyFont="1" applyFill="1" applyBorder="1" applyAlignment="1" applyProtection="1">
      <alignment horizontal="center" vertical="center" wrapText="1"/>
    </xf>
    <xf numFmtId="172" fontId="33" fillId="0" borderId="19" xfId="84" applyNumberFormat="1" applyFont="1" applyFill="1" applyBorder="1" applyAlignment="1" applyProtection="1">
      <alignment horizontal="left" shrinkToFit="1"/>
      <protection locked="0"/>
    </xf>
    <xf numFmtId="0" fontId="33" fillId="19" borderId="19" xfId="84" applyFont="1" applyFill="1" applyBorder="1" applyAlignment="1" applyProtection="1">
      <alignment horizontal="left" indent="1" shrinkToFit="1"/>
      <protection locked="0"/>
    </xf>
    <xf numFmtId="49" fontId="33" fillId="0" borderId="19" xfId="84" applyNumberFormat="1" applyFont="1" applyFill="1" applyBorder="1" applyAlignment="1" applyProtection="1">
      <alignment horizontal="center" shrinkToFit="1"/>
      <protection locked="0"/>
    </xf>
    <xf numFmtId="0" fontId="33" fillId="19" borderId="64" xfId="84" applyFont="1" applyFill="1" applyBorder="1" applyAlignment="1" applyProtection="1">
      <alignment horizontal="left" indent="1" shrinkToFit="1"/>
      <protection locked="0"/>
    </xf>
    <xf numFmtId="49" fontId="33" fillId="0" borderId="64" xfId="84" applyNumberFormat="1" applyFont="1" applyFill="1" applyBorder="1" applyAlignment="1" applyProtection="1">
      <alignment horizontal="center" shrinkToFit="1"/>
      <protection locked="0"/>
    </xf>
    <xf numFmtId="0" fontId="37" fillId="61" borderId="67" xfId="0" applyFont="1" applyFill="1" applyBorder="1" applyAlignment="1" applyProtection="1">
      <alignment horizontal="center" vertical="center"/>
    </xf>
    <xf numFmtId="0" fontId="120" fillId="61" borderId="0" xfId="229" applyFill="1" applyAlignment="1" applyProtection="1">
      <alignment horizontal="center" vertical="center" wrapText="1"/>
    </xf>
    <xf numFmtId="0" fontId="33" fillId="32" borderId="83" xfId="0" applyFont="1" applyFill="1" applyBorder="1" applyAlignment="1" applyProtection="1">
      <alignment horizontal="center" vertical="center" wrapText="1"/>
      <protection hidden="1"/>
    </xf>
    <xf numFmtId="0" fontId="33" fillId="32" borderId="72" xfId="0" applyFont="1" applyFill="1" applyBorder="1" applyAlignment="1" applyProtection="1">
      <alignment horizontal="center" vertical="center" wrapText="1"/>
      <protection hidden="1"/>
    </xf>
    <xf numFmtId="0" fontId="33" fillId="32" borderId="82" xfId="0" applyFont="1" applyFill="1" applyBorder="1" applyAlignment="1" applyProtection="1">
      <alignment horizontal="center" vertical="center" wrapText="1"/>
      <protection hidden="1"/>
    </xf>
    <xf numFmtId="0" fontId="45" fillId="0" borderId="0" xfId="0" applyFont="1" applyFill="1" applyBorder="1" applyAlignment="1" applyProtection="1">
      <protection hidden="1"/>
    </xf>
    <xf numFmtId="177" fontId="31" fillId="0" borderId="0" xfId="0" applyNumberFormat="1" applyFont="1" applyFill="1" applyBorder="1" applyAlignment="1" applyProtection="1">
      <protection hidden="1"/>
    </xf>
    <xf numFmtId="0" fontId="31" fillId="0" borderId="0" xfId="0" applyFont="1" applyFill="1" applyBorder="1" applyAlignment="1" applyProtection="1">
      <alignment vertical="top"/>
      <protection hidden="1"/>
    </xf>
    <xf numFmtId="0" fontId="31" fillId="0" borderId="19" xfId="0" applyFont="1" applyFill="1" applyBorder="1" applyAlignment="1" applyProtection="1">
      <alignment horizontal="center" vertical="top"/>
      <protection hidden="1"/>
    </xf>
    <xf numFmtId="0" fontId="30" fillId="0" borderId="0" xfId="0" applyFont="1" applyFill="1" applyAlignment="1" applyProtection="1">
      <alignment horizontal="center" vertical="center"/>
      <protection hidden="1"/>
    </xf>
    <xf numFmtId="0" fontId="30" fillId="0" borderId="75" xfId="0" applyFont="1" applyFill="1" applyBorder="1" applyAlignment="1" applyProtection="1">
      <alignment horizontal="center" vertical="center"/>
      <protection hidden="1"/>
    </xf>
    <xf numFmtId="0" fontId="28" fillId="0" borderId="0" xfId="0" applyFont="1" applyFill="1" applyAlignment="1" applyProtection="1">
      <alignment horizontal="center" vertical="center"/>
      <protection hidden="1"/>
    </xf>
    <xf numFmtId="0" fontId="28" fillId="0" borderId="51" xfId="0" applyFont="1" applyFill="1" applyBorder="1" applyAlignment="1" applyProtection="1">
      <alignment horizontal="center" vertical="center"/>
      <protection hidden="1"/>
    </xf>
    <xf numFmtId="0" fontId="28" fillId="0" borderId="0" xfId="0" applyFont="1" applyFill="1" applyAlignment="1" applyProtection="1">
      <alignment horizontal="center"/>
      <protection hidden="1"/>
    </xf>
    <xf numFmtId="0" fontId="28" fillId="0" borderId="51" xfId="0" applyFont="1" applyFill="1" applyBorder="1" applyAlignment="1" applyProtection="1">
      <alignment horizontal="center"/>
      <protection hidden="1"/>
    </xf>
    <xf numFmtId="0" fontId="45" fillId="6" borderId="45" xfId="0" applyFont="1" applyFill="1" applyBorder="1" applyAlignment="1" applyProtection="1">
      <alignment horizontal="center" vertical="center"/>
    </xf>
    <xf numFmtId="0" fontId="45" fillId="6" borderId="47" xfId="0" applyFont="1" applyFill="1" applyBorder="1" applyAlignment="1" applyProtection="1">
      <alignment horizontal="center" vertical="center"/>
    </xf>
    <xf numFmtId="0" fontId="45" fillId="6" borderId="44" xfId="0" applyFont="1" applyFill="1" applyBorder="1" applyAlignment="1" applyProtection="1">
      <alignment horizontal="center" vertical="center"/>
    </xf>
    <xf numFmtId="0" fontId="37" fillId="40" borderId="67"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protection hidden="1"/>
    </xf>
    <xf numFmtId="0" fontId="34" fillId="0" borderId="0" xfId="0" applyFont="1" applyFill="1" applyBorder="1" applyAlignment="1" applyProtection="1">
      <alignment horizontal="left" vertical="center"/>
      <protection hidden="1"/>
    </xf>
    <xf numFmtId="0" fontId="34" fillId="0" borderId="71" xfId="0" applyFont="1" applyFill="1" applyBorder="1" applyAlignment="1" applyProtection="1">
      <alignment horizontal="left" vertical="center"/>
      <protection hidden="1"/>
    </xf>
    <xf numFmtId="0" fontId="39" fillId="9" borderId="45" xfId="0" applyFont="1" applyFill="1" applyBorder="1" applyAlignment="1" applyProtection="1">
      <alignment horizontal="center" vertical="center"/>
    </xf>
    <xf numFmtId="0" fontId="39" fillId="9" borderId="47" xfId="0" applyFont="1" applyFill="1" applyBorder="1" applyAlignment="1" applyProtection="1">
      <alignment horizontal="center" vertical="center"/>
    </xf>
    <xf numFmtId="0" fontId="39" fillId="9" borderId="44" xfId="0" applyFont="1" applyFill="1" applyBorder="1" applyAlignment="1" applyProtection="1">
      <alignment horizontal="center" vertical="center"/>
    </xf>
    <xf numFmtId="191" fontId="31" fillId="40" borderId="67" xfId="0" applyNumberFormat="1" applyFont="1" applyFill="1" applyBorder="1" applyAlignment="1" applyProtection="1">
      <alignment horizontal="center" vertical="center"/>
      <protection hidden="1"/>
    </xf>
    <xf numFmtId="168" fontId="30" fillId="40" borderId="67" xfId="0" applyNumberFormat="1" applyFont="1" applyFill="1" applyBorder="1" applyAlignment="1" applyProtection="1">
      <alignment horizontal="center" vertical="center"/>
      <protection hidden="1"/>
    </xf>
    <xf numFmtId="181" fontId="118" fillId="0" borderId="0" xfId="0" applyNumberFormat="1" applyFont="1" applyFill="1" applyBorder="1" applyAlignment="1" applyProtection="1">
      <alignment horizontal="left" vertical="top"/>
      <protection hidden="1"/>
    </xf>
    <xf numFmtId="177" fontId="31" fillId="0" borderId="0" xfId="0" applyNumberFormat="1" applyFont="1" applyBorder="1" applyAlignment="1" applyProtection="1">
      <alignment horizontal="left"/>
      <protection hidden="1"/>
    </xf>
    <xf numFmtId="177" fontId="30" fillId="0" borderId="0" xfId="0" applyNumberFormat="1" applyFont="1" applyBorder="1" applyAlignment="1" applyProtection="1">
      <alignment horizontal="left"/>
      <protection hidden="1"/>
    </xf>
    <xf numFmtId="175" fontId="31" fillId="40" borderId="67" xfId="0" applyNumberFormat="1" applyFont="1" applyFill="1" applyBorder="1" applyAlignment="1" applyProtection="1">
      <alignment horizontal="center" vertical="center"/>
      <protection locked="0"/>
    </xf>
    <xf numFmtId="175" fontId="30" fillId="40" borderId="67" xfId="0" applyNumberFormat="1" applyFont="1" applyFill="1" applyBorder="1" applyAlignment="1" applyProtection="1">
      <alignment horizontal="center" vertical="center"/>
      <protection locked="0"/>
    </xf>
    <xf numFmtId="0" fontId="37" fillId="40" borderId="67" xfId="81" applyNumberFormat="1" applyFont="1" applyFill="1" applyBorder="1" applyAlignment="1" applyProtection="1">
      <alignment horizontal="center" vertical="center"/>
      <protection locked="0"/>
    </xf>
    <xf numFmtId="0" fontId="27" fillId="0" borderId="0" xfId="0" applyFont="1" applyProtection="1">
      <protection hidden="1"/>
    </xf>
    <xf numFmtId="0" fontId="27" fillId="0" borderId="9" xfId="0" applyFont="1" applyBorder="1" applyProtection="1">
      <protection hidden="1"/>
    </xf>
    <xf numFmtId="0" fontId="37" fillId="27" borderId="67" xfId="0" applyFont="1" applyFill="1" applyBorder="1" applyAlignment="1" applyProtection="1">
      <alignment horizontal="center" vertical="center"/>
      <protection locked="0"/>
    </xf>
    <xf numFmtId="191" fontId="31" fillId="27" borderId="67" xfId="0" applyNumberFormat="1" applyFont="1" applyFill="1" applyBorder="1" applyAlignment="1" applyProtection="1">
      <alignment horizontal="center" vertical="center"/>
    </xf>
    <xf numFmtId="168" fontId="30" fillId="27" borderId="67" xfId="0" applyNumberFormat="1" applyFont="1" applyFill="1" applyBorder="1" applyAlignment="1" applyProtection="1">
      <alignment horizontal="center" vertical="center"/>
    </xf>
    <xf numFmtId="181" fontId="31" fillId="0" borderId="0" xfId="0" applyNumberFormat="1" applyFont="1" applyBorder="1" applyAlignment="1" applyProtection="1">
      <alignment horizontal="left" vertical="top"/>
      <protection hidden="1"/>
    </xf>
    <xf numFmtId="0" fontId="30" fillId="0" borderId="0" xfId="0" applyNumberFormat="1" applyFont="1" applyBorder="1" applyAlignment="1" applyProtection="1">
      <alignment horizontal="left" vertical="top"/>
      <protection hidden="1"/>
    </xf>
    <xf numFmtId="0" fontId="27" fillId="0" borderId="8" xfId="0" applyFont="1" applyBorder="1" applyProtection="1">
      <protection hidden="1"/>
    </xf>
    <xf numFmtId="0" fontId="45" fillId="27" borderId="4" xfId="0" applyFont="1" applyFill="1" applyBorder="1" applyAlignment="1" applyProtection="1">
      <alignment horizontal="center" vertical="center"/>
      <protection hidden="1"/>
    </xf>
    <xf numFmtId="0" fontId="45" fillId="27" borderId="43" xfId="0" applyFont="1" applyFill="1" applyBorder="1" applyAlignment="1" applyProtection="1">
      <alignment horizontal="center" vertical="center"/>
      <protection hidden="1"/>
    </xf>
    <xf numFmtId="0" fontId="37" fillId="27" borderId="67" xfId="0" applyFont="1" applyFill="1" applyBorder="1" applyAlignment="1" applyProtection="1">
      <alignment horizontal="center" vertical="center"/>
      <protection locked="0" hidden="1"/>
    </xf>
    <xf numFmtId="0" fontId="31" fillId="27" borderId="67" xfId="0" applyFont="1" applyFill="1" applyBorder="1" applyAlignment="1" applyProtection="1">
      <alignment horizontal="center" vertical="center"/>
      <protection locked="0" hidden="1"/>
    </xf>
    <xf numFmtId="175" fontId="31" fillId="27" borderId="67" xfId="0" applyNumberFormat="1" applyFont="1" applyFill="1" applyBorder="1" applyAlignment="1" applyProtection="1">
      <alignment horizontal="center" vertical="center"/>
      <protection locked="0" hidden="1"/>
    </xf>
    <xf numFmtId="0" fontId="39" fillId="9" borderId="4" xfId="0" applyFont="1" applyFill="1" applyBorder="1" applyAlignment="1" applyProtection="1">
      <alignment horizontal="center" vertical="center"/>
      <protection hidden="1"/>
    </xf>
    <xf numFmtId="0" fontId="39" fillId="9" borderId="43" xfId="0" applyFont="1" applyFill="1" applyBorder="1" applyAlignment="1" applyProtection="1">
      <alignment horizontal="center" vertical="center"/>
      <protection hidden="1"/>
    </xf>
    <xf numFmtId="0" fontId="45" fillId="0" borderId="71" xfId="0" applyFont="1" applyFill="1" applyBorder="1" applyAlignment="1" applyProtection="1">
      <alignment horizontal="left" vertical="center"/>
      <protection hidden="1"/>
    </xf>
    <xf numFmtId="177" fontId="31" fillId="0" borderId="0" xfId="0" applyNumberFormat="1" applyFont="1" applyAlignment="1" applyProtection="1">
      <alignment horizontal="left"/>
      <protection hidden="1"/>
    </xf>
    <xf numFmtId="177" fontId="30" fillId="0" borderId="0" xfId="0" applyNumberFormat="1" applyFont="1" applyAlignment="1" applyProtection="1">
      <alignment horizontal="left"/>
      <protection hidden="1"/>
    </xf>
    <xf numFmtId="175" fontId="31" fillId="28" borderId="67" xfId="0" applyNumberFormat="1" applyFont="1" applyFill="1" applyBorder="1" applyAlignment="1" applyProtection="1">
      <alignment horizontal="center" vertical="center"/>
      <protection locked="0" hidden="1"/>
    </xf>
    <xf numFmtId="0" fontId="45" fillId="28" borderId="67" xfId="0" applyFont="1" applyFill="1" applyBorder="1" applyAlignment="1" applyProtection="1">
      <alignment horizontal="center" vertical="center"/>
      <protection hidden="1"/>
    </xf>
    <xf numFmtId="0" fontId="39" fillId="9" borderId="67" xfId="0" applyFont="1" applyFill="1" applyBorder="1" applyAlignment="1" applyProtection="1">
      <alignment horizontal="center" vertical="center"/>
      <protection hidden="1"/>
    </xf>
    <xf numFmtId="0" fontId="30" fillId="0" borderId="0" xfId="0" applyFont="1" applyFill="1" applyBorder="1" applyAlignment="1" applyProtection="1">
      <alignment horizontal="left" vertical="center"/>
      <protection hidden="1"/>
    </xf>
    <xf numFmtId="0" fontId="30" fillId="0" borderId="71" xfId="0" applyFont="1" applyFill="1" applyBorder="1" applyAlignment="1" applyProtection="1">
      <alignment horizontal="left" vertical="center"/>
      <protection hidden="1"/>
    </xf>
    <xf numFmtId="0" fontId="37" fillId="28" borderId="67" xfId="0" applyFont="1" applyFill="1" applyBorder="1" applyAlignment="1" applyProtection="1">
      <alignment horizontal="center" vertical="center"/>
      <protection locked="0" hidden="1"/>
    </xf>
    <xf numFmtId="0" fontId="31" fillId="28" borderId="67" xfId="0" applyFont="1" applyFill="1" applyBorder="1" applyAlignment="1" applyProtection="1">
      <alignment horizontal="center" vertical="center"/>
      <protection locked="0" hidden="1"/>
    </xf>
    <xf numFmtId="0" fontId="30" fillId="0" borderId="0" xfId="0" applyFont="1" applyBorder="1" applyProtection="1">
      <protection hidden="1"/>
    </xf>
    <xf numFmtId="0" fontId="37" fillId="28" borderId="67" xfId="0" applyFont="1" applyFill="1" applyBorder="1" applyAlignment="1" applyProtection="1">
      <alignment horizontal="center" vertical="center"/>
      <protection locked="0"/>
    </xf>
    <xf numFmtId="0" fontId="30" fillId="0" borderId="0" xfId="0" applyFont="1" applyProtection="1">
      <protection hidden="1"/>
    </xf>
    <xf numFmtId="0" fontId="30" fillId="0" borderId="8" xfId="0" applyFont="1" applyBorder="1" applyProtection="1">
      <protection hidden="1"/>
    </xf>
    <xf numFmtId="191" fontId="31" fillId="39" borderId="67" xfId="0" applyNumberFormat="1" applyFont="1" applyFill="1" applyBorder="1" applyAlignment="1" applyProtection="1">
      <alignment horizontal="center" vertical="center"/>
    </xf>
    <xf numFmtId="168" fontId="30" fillId="39" borderId="67" xfId="0" applyNumberFormat="1" applyFont="1" applyFill="1" applyBorder="1" applyAlignment="1" applyProtection="1">
      <alignment horizontal="center" vertical="center"/>
    </xf>
    <xf numFmtId="0" fontId="42" fillId="0" borderId="0" xfId="0" applyFont="1" applyProtection="1">
      <protection hidden="1"/>
    </xf>
    <xf numFmtId="191" fontId="31" fillId="56" borderId="67" xfId="0" applyNumberFormat="1" applyFont="1" applyFill="1" applyBorder="1" applyAlignment="1" applyProtection="1">
      <alignment horizontal="center" vertical="center"/>
      <protection hidden="1"/>
    </xf>
    <xf numFmtId="168" fontId="31" fillId="56" borderId="67" xfId="0" applyNumberFormat="1" applyFont="1" applyFill="1" applyBorder="1" applyAlignment="1" applyProtection="1">
      <alignment horizontal="center" vertical="center"/>
      <protection hidden="1"/>
    </xf>
    <xf numFmtId="0" fontId="34" fillId="25" borderId="39" xfId="0" applyFont="1" applyFill="1" applyBorder="1" applyAlignment="1" applyProtection="1">
      <alignment horizontal="center" vertical="center"/>
      <protection hidden="1"/>
    </xf>
    <xf numFmtId="0" fontId="34" fillId="25" borderId="36" xfId="0" applyFont="1" applyFill="1" applyBorder="1" applyAlignment="1" applyProtection="1">
      <alignment horizontal="center" vertical="center"/>
      <protection hidden="1"/>
    </xf>
    <xf numFmtId="0" fontId="34" fillId="25" borderId="38" xfId="0" applyFont="1" applyFill="1" applyBorder="1" applyAlignment="1" applyProtection="1">
      <alignment horizontal="center" vertical="center"/>
      <protection hidden="1"/>
    </xf>
    <xf numFmtId="175" fontId="31" fillId="38" borderId="67" xfId="0" applyNumberFormat="1" applyFont="1" applyFill="1" applyBorder="1" applyAlignment="1" applyProtection="1">
      <alignment horizontal="center" vertical="center" wrapText="1"/>
      <protection locked="0" hidden="1"/>
    </xf>
    <xf numFmtId="0" fontId="39" fillId="9" borderId="39" xfId="0" applyFont="1" applyFill="1" applyBorder="1" applyAlignment="1" applyProtection="1">
      <alignment horizontal="center" vertical="center"/>
      <protection hidden="1"/>
    </xf>
    <xf numFmtId="0" fontId="39" fillId="9" borderId="36" xfId="0" applyFont="1" applyFill="1" applyBorder="1" applyAlignment="1" applyProtection="1">
      <alignment horizontal="center" vertical="center"/>
      <protection hidden="1"/>
    </xf>
    <xf numFmtId="0" fontId="39" fillId="9" borderId="38" xfId="0" applyFont="1" applyFill="1" applyBorder="1" applyAlignment="1" applyProtection="1">
      <alignment horizontal="center" vertical="center"/>
      <protection hidden="1"/>
    </xf>
    <xf numFmtId="0" fontId="37" fillId="38" borderId="67"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protection hidden="1"/>
    </xf>
    <xf numFmtId="0" fontId="37" fillId="38" borderId="67" xfId="0" applyNumberFormat="1" applyFont="1" applyFill="1" applyBorder="1" applyAlignment="1" applyProtection="1">
      <alignment horizontal="center" vertical="center"/>
      <protection locked="0" hidden="1"/>
    </xf>
    <xf numFmtId="0" fontId="31" fillId="38" borderId="67" xfId="0" applyNumberFormat="1" applyFont="1" applyFill="1" applyBorder="1" applyAlignment="1" applyProtection="1">
      <alignment horizontal="center" vertical="center"/>
      <protection locked="0" hidden="1"/>
    </xf>
    <xf numFmtId="0" fontId="31" fillId="0" borderId="0" xfId="0" applyNumberFormat="1" applyFont="1" applyBorder="1" applyAlignment="1" applyProtection="1">
      <alignment horizontal="left" vertical="top"/>
      <protection hidden="1"/>
    </xf>
    <xf numFmtId="0" fontId="45" fillId="54" borderId="45" xfId="0" applyFont="1" applyFill="1" applyBorder="1" applyAlignment="1" applyProtection="1">
      <alignment horizontal="center" vertical="center"/>
    </xf>
    <xf numFmtId="0" fontId="45" fillId="54" borderId="47" xfId="0" applyFont="1" applyFill="1" applyBorder="1" applyAlignment="1" applyProtection="1">
      <alignment horizontal="center" vertical="center"/>
    </xf>
    <xf numFmtId="0" fontId="45" fillId="54" borderId="44" xfId="0" applyFont="1" applyFill="1" applyBorder="1" applyAlignment="1" applyProtection="1"/>
    <xf numFmtId="0" fontId="37" fillId="60" borderId="67" xfId="0" applyFont="1" applyFill="1" applyBorder="1" applyAlignment="1" applyProtection="1">
      <alignment horizontal="center" vertical="center"/>
      <protection locked="0"/>
    </xf>
    <xf numFmtId="0" fontId="31" fillId="60" borderId="67" xfId="0" applyFont="1" applyFill="1" applyBorder="1" applyAlignment="1" applyProtection="1">
      <alignment horizontal="center" vertical="center"/>
      <protection locked="0"/>
    </xf>
    <xf numFmtId="0" fontId="33" fillId="0" borderId="0" xfId="0" applyFont="1" applyProtection="1">
      <protection hidden="1"/>
    </xf>
    <xf numFmtId="0" fontId="33" fillId="0" borderId="0" xfId="0" applyFont="1" applyBorder="1" applyProtection="1">
      <protection hidden="1"/>
    </xf>
    <xf numFmtId="0" fontId="45" fillId="0" borderId="0" xfId="0" applyFont="1" applyFill="1" applyBorder="1" applyAlignment="1" applyProtection="1">
      <alignment horizontal="left" vertical="center" wrapText="1"/>
      <protection hidden="1"/>
    </xf>
    <xf numFmtId="181" fontId="31" fillId="0" borderId="0" xfId="0" applyNumberFormat="1" applyFont="1" applyAlignment="1" applyProtection="1">
      <alignment horizontal="left" vertical="top"/>
      <protection hidden="1"/>
    </xf>
    <xf numFmtId="0" fontId="31" fillId="0" borderId="0" xfId="0" applyFont="1" applyAlignment="1" applyProtection="1">
      <alignment horizontal="left" vertical="top"/>
      <protection hidden="1"/>
    </xf>
    <xf numFmtId="0" fontId="31" fillId="0" borderId="0" xfId="0" applyFont="1" applyBorder="1" applyAlignment="1" applyProtection="1">
      <alignment horizontal="left" vertical="top"/>
      <protection hidden="1"/>
    </xf>
    <xf numFmtId="0" fontId="37" fillId="60" borderId="67" xfId="0" applyNumberFormat="1" applyFont="1" applyFill="1" applyBorder="1" applyAlignment="1" applyProtection="1">
      <alignment horizontal="center" vertical="center"/>
      <protection locked="0"/>
    </xf>
    <xf numFmtId="191" fontId="31" fillId="54" borderId="43" xfId="0" applyNumberFormat="1" applyFont="1" applyFill="1" applyBorder="1" applyAlignment="1" applyProtection="1">
      <alignment horizontal="center" vertical="center"/>
    </xf>
    <xf numFmtId="168" fontId="30" fillId="54" borderId="43" xfId="0" applyNumberFormat="1" applyFont="1" applyFill="1" applyBorder="1" applyAlignment="1" applyProtection="1">
      <alignment horizontal="center" vertical="center"/>
    </xf>
    <xf numFmtId="14" fontId="31" fillId="60" borderId="67" xfId="0" applyNumberFormat="1" applyFont="1" applyFill="1" applyBorder="1" applyAlignment="1" applyProtection="1">
      <alignment horizontal="center" vertical="center"/>
      <protection locked="0"/>
    </xf>
    <xf numFmtId="0" fontId="31" fillId="60" borderId="67" xfId="0" applyNumberFormat="1" applyFont="1" applyFill="1" applyBorder="1" applyAlignment="1" applyProtection="1">
      <alignment horizontal="center" vertical="center"/>
      <protection locked="0"/>
    </xf>
    <xf numFmtId="0" fontId="39" fillId="32" borderId="45" xfId="0" applyFont="1" applyFill="1" applyBorder="1" applyAlignment="1" applyProtection="1">
      <alignment horizontal="center" vertical="center"/>
    </xf>
    <xf numFmtId="0" fontId="39" fillId="32" borderId="47" xfId="0" applyFont="1" applyFill="1" applyBorder="1" applyAlignment="1" applyProtection="1">
      <alignment horizontal="center" vertical="center"/>
    </xf>
    <xf numFmtId="0" fontId="39" fillId="32" borderId="44" xfId="0" applyFont="1" applyFill="1" applyBorder="1" applyAlignment="1" applyProtection="1">
      <alignment horizontal="center" vertical="center"/>
    </xf>
    <xf numFmtId="0" fontId="9" fillId="0" borderId="0" xfId="0" applyFont="1" applyAlignment="1" applyProtection="1">
      <alignment horizontal="center"/>
      <protection hidden="1"/>
    </xf>
    <xf numFmtId="0" fontId="9" fillId="0" borderId="87" xfId="0" applyFont="1" applyBorder="1" applyAlignment="1" applyProtection="1">
      <alignment horizontal="center"/>
      <protection hidden="1"/>
    </xf>
    <xf numFmtId="0" fontId="45" fillId="11" borderId="65" xfId="0" applyFont="1" applyFill="1" applyBorder="1" applyAlignment="1" applyProtection="1">
      <alignment horizontal="center" vertical="center"/>
      <protection hidden="1"/>
    </xf>
    <xf numFmtId="0" fontId="45" fillId="0" borderId="65" xfId="0" applyFont="1" applyBorder="1" applyAlignment="1" applyProtection="1">
      <protection hidden="1"/>
    </xf>
    <xf numFmtId="0" fontId="37" fillId="41" borderId="67" xfId="0" applyFont="1" applyFill="1" applyBorder="1" applyAlignment="1" applyProtection="1">
      <alignment horizontal="center" vertical="center"/>
      <protection locked="0" hidden="1"/>
    </xf>
    <xf numFmtId="0" fontId="31" fillId="41" borderId="67" xfId="0" applyFont="1" applyFill="1" applyBorder="1" applyAlignment="1" applyProtection="1">
      <alignment horizontal="center" vertical="center"/>
      <protection locked="0" hidden="1"/>
    </xf>
    <xf numFmtId="0" fontId="39" fillId="50" borderId="45" xfId="0" applyFont="1" applyFill="1" applyBorder="1" applyAlignment="1" applyProtection="1">
      <alignment horizontal="center" vertical="center"/>
      <protection hidden="1"/>
    </xf>
    <xf numFmtId="0" fontId="39" fillId="50" borderId="47" xfId="0" applyFont="1" applyFill="1" applyBorder="1" applyAlignment="1" applyProtection="1">
      <alignment horizontal="center" vertical="center"/>
      <protection hidden="1"/>
    </xf>
    <xf numFmtId="0" fontId="39" fillId="50" borderId="44" xfId="0" applyFont="1" applyFill="1" applyBorder="1" applyAlignment="1" applyProtection="1">
      <alignment horizontal="center" vertical="center"/>
      <protection hidden="1"/>
    </xf>
    <xf numFmtId="0" fontId="28" fillId="0" borderId="0" xfId="0" applyFont="1" applyProtection="1">
      <protection hidden="1"/>
    </xf>
    <xf numFmtId="0" fontId="28" fillId="0" borderId="0" xfId="0" applyFont="1" applyBorder="1" applyProtection="1">
      <protection hidden="1"/>
    </xf>
    <xf numFmtId="168" fontId="31" fillId="41" borderId="22" xfId="0" applyNumberFormat="1" applyFont="1" applyFill="1" applyBorder="1" applyAlignment="1" applyProtection="1">
      <alignment horizontal="center" vertical="center"/>
    </xf>
    <xf numFmtId="168" fontId="30" fillId="41" borderId="22" xfId="0" applyNumberFormat="1" applyFont="1" applyFill="1" applyBorder="1" applyAlignment="1" applyProtection="1">
      <alignment horizontal="center" vertical="center"/>
    </xf>
    <xf numFmtId="175" fontId="31" fillId="41" borderId="67" xfId="0" applyNumberFormat="1" applyFont="1" applyFill="1" applyBorder="1" applyAlignment="1" applyProtection="1">
      <alignment horizontal="center" vertical="center"/>
      <protection locked="0" hidden="1"/>
    </xf>
    <xf numFmtId="0" fontId="37" fillId="41" borderId="67"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hidden="1"/>
    </xf>
    <xf numFmtId="0" fontId="27" fillId="0" borderId="0" xfId="0" applyFont="1" applyBorder="1" applyProtection="1">
      <protection hidden="1"/>
    </xf>
    <xf numFmtId="0" fontId="45" fillId="57" borderId="67" xfId="0" applyFont="1" applyFill="1" applyBorder="1" applyAlignment="1" applyProtection="1">
      <alignment horizontal="center" vertical="center"/>
      <protection hidden="1"/>
    </xf>
    <xf numFmtId="0" fontId="37" fillId="57" borderId="67" xfId="0" applyFont="1" applyFill="1" applyBorder="1" applyAlignment="1" applyProtection="1">
      <alignment horizontal="center" vertical="center"/>
      <protection locked="0" hidden="1"/>
    </xf>
    <xf numFmtId="0" fontId="31" fillId="57" borderId="67" xfId="0" applyFont="1" applyFill="1" applyBorder="1" applyAlignment="1" applyProtection="1">
      <alignment horizontal="center" vertical="center"/>
      <protection locked="0" hidden="1"/>
    </xf>
    <xf numFmtId="0" fontId="39" fillId="50" borderId="67" xfId="0" applyFont="1" applyFill="1" applyBorder="1" applyAlignment="1" applyProtection="1">
      <alignment horizontal="center" vertical="center"/>
      <protection hidden="1"/>
    </xf>
    <xf numFmtId="0" fontId="28" fillId="0" borderId="0" xfId="0" applyFont="1" applyAlignment="1" applyProtection="1">
      <alignment horizontal="center"/>
      <protection hidden="1"/>
    </xf>
    <xf numFmtId="0" fontId="28" fillId="0" borderId="8" xfId="0" applyFont="1" applyBorder="1" applyAlignment="1" applyProtection="1">
      <alignment horizontal="center"/>
      <protection hidden="1"/>
    </xf>
    <xf numFmtId="0" fontId="27" fillId="0" borderId="0" xfId="0" applyFont="1" applyBorder="1" applyAlignment="1" applyProtection="1">
      <alignment horizontal="center"/>
      <protection hidden="1"/>
    </xf>
    <xf numFmtId="0" fontId="27" fillId="0" borderId="71" xfId="0" applyFont="1" applyBorder="1" applyAlignment="1" applyProtection="1">
      <alignment horizontal="center"/>
      <protection hidden="1"/>
    </xf>
    <xf numFmtId="175" fontId="31" fillId="57" borderId="67" xfId="0" applyNumberFormat="1" applyFont="1" applyFill="1" applyBorder="1" applyAlignment="1" applyProtection="1">
      <alignment horizontal="center" vertical="center"/>
      <protection locked="0" hidden="1"/>
    </xf>
    <xf numFmtId="175" fontId="33" fillId="57" borderId="67" xfId="0" applyNumberFormat="1" applyFont="1" applyFill="1" applyBorder="1" applyAlignment="1" applyProtection="1">
      <alignment horizontal="center" vertical="center"/>
      <protection locked="0" hidden="1"/>
    </xf>
    <xf numFmtId="0" fontId="37" fillId="57" borderId="67" xfId="0" applyFont="1" applyFill="1" applyBorder="1" applyAlignment="1" applyProtection="1">
      <alignment horizontal="center" vertical="center"/>
      <protection locked="0"/>
    </xf>
    <xf numFmtId="191" fontId="31" fillId="57" borderId="67" xfId="0" applyNumberFormat="1" applyFont="1" applyFill="1" applyBorder="1" applyAlignment="1" applyProtection="1">
      <alignment horizontal="center" vertical="center"/>
      <protection hidden="1"/>
    </xf>
    <xf numFmtId="0" fontId="45" fillId="51" borderId="21" xfId="0" applyFont="1" applyFill="1" applyBorder="1" applyAlignment="1" applyProtection="1">
      <alignment horizontal="center" vertical="center"/>
      <protection hidden="1"/>
    </xf>
    <xf numFmtId="0" fontId="37" fillId="51" borderId="67" xfId="0" applyFont="1" applyFill="1" applyBorder="1" applyAlignment="1" applyProtection="1">
      <alignment horizontal="center" vertical="center"/>
      <protection locked="0" hidden="1"/>
    </xf>
    <xf numFmtId="0" fontId="30" fillId="0" borderId="0" xfId="0" applyFont="1" applyAlignment="1" applyProtection="1">
      <alignment horizontal="center"/>
      <protection hidden="1"/>
    </xf>
    <xf numFmtId="0" fontId="30" fillId="0" borderId="46" xfId="0" applyFont="1" applyBorder="1" applyAlignment="1" applyProtection="1">
      <alignment horizontal="center"/>
      <protection hidden="1"/>
    </xf>
    <xf numFmtId="0" fontId="30" fillId="51" borderId="67" xfId="0" applyFont="1" applyFill="1" applyBorder="1" applyAlignment="1" applyProtection="1">
      <alignment horizontal="center" vertical="center"/>
      <protection locked="0" hidden="1"/>
    </xf>
    <xf numFmtId="175" fontId="31" fillId="51" borderId="67" xfId="0" applyNumberFormat="1" applyFont="1" applyFill="1" applyBorder="1" applyAlignment="1" applyProtection="1">
      <alignment horizontal="center" vertical="center"/>
      <protection locked="0" hidden="1"/>
    </xf>
    <xf numFmtId="175" fontId="30" fillId="51" borderId="67" xfId="0" applyNumberFormat="1" applyFont="1" applyFill="1" applyBorder="1" applyAlignment="1" applyProtection="1">
      <alignment horizontal="center" vertical="center"/>
      <protection locked="0" hidden="1"/>
    </xf>
    <xf numFmtId="0" fontId="31" fillId="0" borderId="0" xfId="0" applyFont="1" applyAlignment="1" applyProtection="1">
      <alignment horizontal="center"/>
      <protection hidden="1"/>
    </xf>
    <xf numFmtId="0" fontId="31" fillId="0" borderId="8" xfId="0" applyFont="1" applyBorder="1" applyAlignment="1" applyProtection="1">
      <alignment horizontal="center"/>
      <protection hidden="1"/>
    </xf>
    <xf numFmtId="0" fontId="30" fillId="0" borderId="8" xfId="0" applyFont="1" applyBorder="1" applyAlignment="1" applyProtection="1">
      <alignment horizontal="center"/>
      <protection hidden="1"/>
    </xf>
    <xf numFmtId="191" fontId="31" fillId="51" borderId="43" xfId="0" applyNumberFormat="1" applyFont="1" applyFill="1" applyBorder="1" applyAlignment="1" applyProtection="1">
      <alignment horizontal="center" vertical="center"/>
      <protection hidden="1"/>
    </xf>
    <xf numFmtId="168" fontId="31" fillId="51" borderId="43" xfId="0" applyNumberFormat="1" applyFont="1" applyFill="1" applyBorder="1" applyAlignment="1" applyProtection="1">
      <alignment horizontal="center" vertical="center"/>
      <protection hidden="1"/>
    </xf>
    <xf numFmtId="0" fontId="45" fillId="55" borderId="43" xfId="0" applyFont="1" applyFill="1" applyBorder="1" applyAlignment="1" applyProtection="1">
      <alignment horizontal="center" vertical="center"/>
      <protection hidden="1"/>
    </xf>
    <xf numFmtId="0" fontId="37" fillId="59" borderId="67" xfId="0" applyFont="1" applyFill="1" applyBorder="1" applyAlignment="1" applyProtection="1">
      <alignment horizontal="center" vertical="center"/>
      <protection locked="0" hidden="1"/>
    </xf>
    <xf numFmtId="0" fontId="31" fillId="59" borderId="67" xfId="0" applyFont="1" applyFill="1" applyBorder="1" applyAlignment="1" applyProtection="1">
      <alignment horizontal="center" vertical="center"/>
      <protection locked="0" hidden="1"/>
    </xf>
    <xf numFmtId="175" fontId="31" fillId="59" borderId="67" xfId="0" applyNumberFormat="1" applyFont="1" applyFill="1" applyBorder="1" applyAlignment="1" applyProtection="1">
      <alignment horizontal="center" vertical="center"/>
      <protection locked="0" hidden="1"/>
    </xf>
    <xf numFmtId="0" fontId="37" fillId="59" borderId="67" xfId="0" applyFont="1" applyFill="1" applyBorder="1" applyAlignment="1" applyProtection="1">
      <alignment horizontal="center" vertical="center"/>
      <protection locked="0"/>
    </xf>
    <xf numFmtId="191" fontId="31" fillId="55" borderId="43" xfId="0" applyNumberFormat="1" applyFont="1" applyFill="1" applyBorder="1" applyAlignment="1" applyProtection="1">
      <alignment horizontal="center" vertical="center"/>
      <protection hidden="1"/>
    </xf>
    <xf numFmtId="168" fontId="28" fillId="55" borderId="43" xfId="0" applyNumberFormat="1" applyFont="1" applyFill="1" applyBorder="1" applyAlignment="1" applyProtection="1">
      <alignment horizontal="center" vertical="center"/>
      <protection hidden="1"/>
    </xf>
    <xf numFmtId="0" fontId="30" fillId="0" borderId="0" xfId="0" applyFont="1" applyAlignment="1" applyProtection="1">
      <protection hidden="1"/>
    </xf>
    <xf numFmtId="0" fontId="30" fillId="0" borderId="16" xfId="0" applyFont="1" applyBorder="1" applyAlignment="1" applyProtection="1">
      <protection hidden="1"/>
    </xf>
    <xf numFmtId="0" fontId="37" fillId="44" borderId="67" xfId="0" applyFont="1" applyFill="1" applyBorder="1" applyAlignment="1" applyProtection="1">
      <alignment horizontal="center" vertical="center"/>
      <protection locked="0" hidden="1"/>
    </xf>
    <xf numFmtId="0" fontId="31" fillId="44" borderId="67" xfId="0" applyFont="1" applyFill="1" applyBorder="1" applyAlignment="1" applyProtection="1">
      <alignment horizontal="center" vertical="center"/>
      <protection locked="0" hidden="1"/>
    </xf>
    <xf numFmtId="175" fontId="31" fillId="44" borderId="67" xfId="0" applyNumberFormat="1" applyFont="1" applyFill="1" applyBorder="1" applyAlignment="1" applyProtection="1">
      <alignment horizontal="center" vertical="center"/>
      <protection locked="0" hidden="1"/>
    </xf>
    <xf numFmtId="0" fontId="45" fillId="42" borderId="27" xfId="0" applyFont="1" applyFill="1" applyBorder="1" applyAlignment="1" applyProtection="1">
      <alignment horizontal="center" vertical="center"/>
      <protection hidden="1"/>
    </xf>
    <xf numFmtId="0" fontId="45" fillId="42" borderId="28" xfId="0" applyFont="1" applyFill="1" applyBorder="1" applyAlignment="1" applyProtection="1">
      <alignment horizontal="center" vertical="center"/>
      <protection hidden="1"/>
    </xf>
    <xf numFmtId="0" fontId="45" fillId="42" borderId="29" xfId="0" applyFont="1" applyFill="1" applyBorder="1" applyAlignment="1" applyProtection="1">
      <alignment horizontal="center" vertical="center"/>
      <protection hidden="1"/>
    </xf>
    <xf numFmtId="0" fontId="37" fillId="44" borderId="67" xfId="0" applyFont="1" applyFill="1" applyBorder="1" applyAlignment="1" applyProtection="1">
      <alignment horizontal="center" vertical="center"/>
      <protection locked="0"/>
    </xf>
    <xf numFmtId="191" fontId="31" fillId="42" borderId="26" xfId="0" applyNumberFormat="1" applyFont="1" applyFill="1" applyBorder="1" applyAlignment="1" applyProtection="1">
      <alignment horizontal="center" vertical="center"/>
    </xf>
    <xf numFmtId="168" fontId="30" fillId="42" borderId="26" xfId="0" applyNumberFormat="1" applyFont="1" applyFill="1" applyBorder="1" applyAlignment="1" applyProtection="1">
      <alignment horizontal="center" vertical="center"/>
    </xf>
    <xf numFmtId="191" fontId="31" fillId="42" borderId="13" xfId="0" applyNumberFormat="1" applyFont="1" applyFill="1" applyBorder="1" applyAlignment="1" applyProtection="1">
      <alignment horizontal="center" vertical="center"/>
    </xf>
    <xf numFmtId="168" fontId="30" fillId="42" borderId="12" xfId="0" applyNumberFormat="1" applyFont="1" applyFill="1" applyBorder="1" applyAlignment="1" applyProtection="1">
      <alignment horizontal="center" vertical="center"/>
    </xf>
    <xf numFmtId="168" fontId="30" fillId="42" borderId="14" xfId="0" applyNumberFormat="1" applyFont="1" applyFill="1" applyBorder="1" applyAlignment="1" applyProtection="1">
      <alignment horizontal="center" vertical="center"/>
    </xf>
    <xf numFmtId="0" fontId="31" fillId="0" borderId="0" xfId="0" applyNumberFormat="1" applyFont="1" applyBorder="1" applyAlignment="1" applyProtection="1">
      <alignment vertical="top"/>
      <protection hidden="1"/>
    </xf>
    <xf numFmtId="0" fontId="30" fillId="0" borderId="0" xfId="0" applyNumberFormat="1" applyFont="1" applyBorder="1" applyAlignment="1" applyProtection="1">
      <alignment vertical="top"/>
      <protection hidden="1"/>
    </xf>
    <xf numFmtId="0" fontId="28" fillId="0" borderId="0" xfId="0" applyFont="1" applyFill="1" applyBorder="1" applyProtection="1">
      <protection hidden="1"/>
    </xf>
    <xf numFmtId="0" fontId="28" fillId="0" borderId="87" xfId="0" applyFont="1" applyFill="1" applyBorder="1" applyProtection="1">
      <protection hidden="1"/>
    </xf>
    <xf numFmtId="0" fontId="37" fillId="58" borderId="67" xfId="0" applyNumberFormat="1" applyFont="1" applyFill="1" applyBorder="1" applyAlignment="1" applyProtection="1">
      <alignment horizontal="center" vertical="center"/>
      <protection locked="0"/>
    </xf>
    <xf numFmtId="191" fontId="31" fillId="52" borderId="67" xfId="0" applyNumberFormat="1" applyFont="1" applyFill="1" applyBorder="1" applyAlignment="1" applyProtection="1">
      <alignment horizontal="center" vertical="center"/>
    </xf>
    <xf numFmtId="168" fontId="30" fillId="52" borderId="67" xfId="0" applyNumberFormat="1" applyFont="1" applyFill="1" applyBorder="1" applyAlignment="1" applyProtection="1">
      <alignment horizontal="center" vertical="center"/>
    </xf>
    <xf numFmtId="0" fontId="45" fillId="52" borderId="25" xfId="0" applyFont="1" applyFill="1" applyBorder="1" applyAlignment="1" applyProtection="1">
      <alignment horizontal="center" vertical="center"/>
      <protection hidden="1"/>
    </xf>
    <xf numFmtId="0" fontId="45" fillId="52" borderId="66" xfId="0" applyFont="1" applyFill="1" applyBorder="1" applyAlignment="1" applyProtection="1">
      <alignment horizontal="center" vertical="center"/>
      <protection hidden="1"/>
    </xf>
    <xf numFmtId="0" fontId="37" fillId="58" borderId="67" xfId="0" applyFont="1" applyFill="1" applyBorder="1" applyAlignment="1" applyProtection="1">
      <alignment horizontal="center" vertical="center"/>
      <protection locked="0" hidden="1"/>
    </xf>
    <xf numFmtId="0" fontId="31" fillId="58" borderId="67" xfId="0" applyFont="1" applyFill="1" applyBorder="1" applyAlignment="1" applyProtection="1">
      <alignment horizontal="center" vertical="center"/>
      <protection locked="0" hidden="1"/>
    </xf>
    <xf numFmtId="175" fontId="31" fillId="58" borderId="67" xfId="0" applyNumberFormat="1" applyFont="1" applyFill="1" applyBorder="1" applyAlignment="1" applyProtection="1">
      <alignment horizontal="center" vertical="center"/>
      <protection locked="0" hidden="1"/>
    </xf>
    <xf numFmtId="0" fontId="31" fillId="0" borderId="0" xfId="0" applyNumberFormat="1" applyFont="1" applyFill="1" applyBorder="1" applyAlignment="1" applyProtection="1">
      <alignment horizontal="left" vertical="top"/>
      <protection hidden="1"/>
    </xf>
    <xf numFmtId="0" fontId="28" fillId="0" borderId="0" xfId="0" applyFont="1" applyFill="1" applyProtection="1">
      <protection hidden="1"/>
    </xf>
    <xf numFmtId="0" fontId="28" fillId="0" borderId="8" xfId="0" applyFont="1" applyFill="1" applyBorder="1" applyProtection="1">
      <protection hidden="1"/>
    </xf>
    <xf numFmtId="0" fontId="30" fillId="0" borderId="0" xfId="0" applyFont="1" applyAlignment="1">
      <alignment horizontal="center"/>
    </xf>
    <xf numFmtId="0" fontId="45" fillId="28" borderId="67" xfId="0" applyFont="1" applyFill="1" applyBorder="1" applyAlignment="1" applyProtection="1">
      <alignment horizontal="center" vertical="center"/>
    </xf>
    <xf numFmtId="176" fontId="45" fillId="0" borderId="0" xfId="0" applyNumberFormat="1" applyFont="1" applyFill="1" applyBorder="1" applyAlignment="1" applyProtection="1">
      <alignment horizontal="left" vertical="center"/>
      <protection hidden="1"/>
    </xf>
    <xf numFmtId="0" fontId="39" fillId="50" borderId="67" xfId="0" applyFont="1" applyFill="1" applyBorder="1" applyAlignment="1" applyProtection="1">
      <alignment horizontal="center" vertical="center" wrapText="1"/>
    </xf>
    <xf numFmtId="0" fontId="33" fillId="50" borderId="67" xfId="0" applyFont="1" applyFill="1" applyBorder="1" applyAlignment="1" applyProtection="1">
      <alignment horizontal="center" vertical="center" wrapText="1"/>
    </xf>
    <xf numFmtId="0" fontId="30" fillId="0" borderId="0" xfId="0" applyFont="1" applyBorder="1" applyAlignment="1" applyProtection="1">
      <alignment horizontal="center" vertical="center"/>
      <protection locked="0"/>
    </xf>
    <xf numFmtId="0" fontId="30" fillId="0" borderId="5" xfId="0" applyFont="1" applyBorder="1" applyAlignment="1" applyProtection="1">
      <alignment horizontal="center" vertical="center"/>
      <protection locked="0"/>
    </xf>
    <xf numFmtId="0" fontId="39" fillId="19" borderId="67" xfId="0" applyFont="1" applyFill="1" applyBorder="1" applyAlignment="1">
      <alignment horizontal="center" vertical="center"/>
    </xf>
    <xf numFmtId="0" fontId="39" fillId="19" borderId="67" xfId="0" applyFont="1" applyFill="1" applyBorder="1" applyAlignment="1" applyProtection="1">
      <alignment horizontal="center" vertical="center"/>
    </xf>
    <xf numFmtId="0" fontId="30" fillId="0" borderId="23" xfId="0" applyFont="1" applyBorder="1" applyAlignment="1" applyProtection="1">
      <alignment horizontal="center" vertical="center"/>
    </xf>
    <xf numFmtId="0" fontId="0" fillId="0" borderId="78" xfId="0" applyBorder="1"/>
    <xf numFmtId="0" fontId="0" fillId="0" borderId="0" xfId="0"/>
    <xf numFmtId="0" fontId="33" fillId="0" borderId="0" xfId="85" applyNumberFormat="1" applyFont="1" applyAlignment="1" applyProtection="1">
      <alignment horizontal="center" readingOrder="1"/>
      <protection hidden="1"/>
    </xf>
    <xf numFmtId="0" fontId="30" fillId="0" borderId="20" xfId="85" applyNumberFormat="1" applyFont="1" applyFill="1" applyBorder="1" applyAlignment="1" applyProtection="1">
      <alignment horizontal="center" vertical="center" readingOrder="1"/>
      <protection hidden="1"/>
    </xf>
    <xf numFmtId="0" fontId="30" fillId="0" borderId="0" xfId="85" applyNumberFormat="1" applyFont="1" applyBorder="1" applyAlignment="1" applyProtection="1">
      <alignment horizontal="center" vertical="center" readingOrder="1"/>
      <protection hidden="1"/>
    </xf>
    <xf numFmtId="0" fontId="45" fillId="2" borderId="67" xfId="85" applyFont="1" applyFill="1" applyBorder="1" applyAlignment="1" applyProtection="1">
      <alignment horizontal="center" vertical="center"/>
    </xf>
    <xf numFmtId="0" fontId="39" fillId="32" borderId="67" xfId="85" applyFont="1" applyFill="1" applyBorder="1" applyAlignment="1" applyProtection="1">
      <alignment horizontal="center" vertical="center"/>
      <protection hidden="1"/>
    </xf>
    <xf numFmtId="0" fontId="33" fillId="32" borderId="67" xfId="85" applyFont="1" applyFill="1" applyBorder="1" applyAlignment="1" applyProtection="1">
      <alignment horizontal="center" vertical="center"/>
      <protection hidden="1"/>
    </xf>
    <xf numFmtId="0" fontId="45" fillId="0" borderId="0" xfId="85" applyFont="1" applyFill="1" applyBorder="1" applyAlignment="1" applyProtection="1">
      <alignment horizontal="left" vertical="center" wrapText="1"/>
      <protection hidden="1"/>
    </xf>
    <xf numFmtId="0" fontId="31" fillId="0" borderId="49" xfId="85" applyFont="1" applyFill="1" applyBorder="1" applyAlignment="1" applyProtection="1">
      <alignment horizontal="center" vertical="center" shrinkToFit="1"/>
      <protection hidden="1"/>
    </xf>
    <xf numFmtId="0" fontId="31" fillId="0" borderId="49" xfId="85" applyFont="1" applyBorder="1" applyAlignment="1" applyProtection="1">
      <alignment horizontal="center" vertical="center" shrinkToFit="1"/>
      <protection hidden="1"/>
    </xf>
    <xf numFmtId="0" fontId="31" fillId="0" borderId="0" xfId="85" applyFont="1" applyFill="1" applyAlignment="1" applyProtection="1">
      <alignment horizontal="left"/>
      <protection hidden="1"/>
    </xf>
    <xf numFmtId="177" fontId="31" fillId="0" borderId="0" xfId="85" applyNumberFormat="1" applyFont="1" applyFill="1" applyAlignment="1" applyProtection="1">
      <alignment horizontal="left" vertical="top"/>
      <protection hidden="1"/>
    </xf>
    <xf numFmtId="0" fontId="34" fillId="0" borderId="0" xfId="85" applyNumberFormat="1" applyFont="1" applyAlignment="1" applyProtection="1">
      <alignment horizontal="center" vertical="top" wrapText="1" readingOrder="1"/>
      <protection hidden="1"/>
    </xf>
    <xf numFmtId="0" fontId="33" fillId="0" borderId="0" xfId="85" applyNumberFormat="1" applyFont="1" applyAlignment="1" applyProtection="1">
      <alignment horizontal="left" readingOrder="1"/>
      <protection hidden="1"/>
    </xf>
    <xf numFmtId="0" fontId="34" fillId="0" borderId="18" xfId="85" applyNumberFormat="1" applyFont="1" applyFill="1" applyBorder="1" applyAlignment="1" applyProtection="1">
      <alignment horizontal="center" vertical="center" readingOrder="1"/>
      <protection locked="0" hidden="1"/>
    </xf>
    <xf numFmtId="168" fontId="34" fillId="0" borderId="18" xfId="85" applyNumberFormat="1" applyFont="1" applyFill="1" applyBorder="1" applyAlignment="1" applyProtection="1">
      <alignment horizontal="center" vertical="center" readingOrder="1"/>
      <protection hidden="1"/>
    </xf>
    <xf numFmtId="0" fontId="37" fillId="0" borderId="0" xfId="85" applyNumberFormat="1" applyFont="1" applyFill="1" applyBorder="1" applyAlignment="1" applyProtection="1">
      <alignment horizontal="center" vertical="center" wrapText="1" readingOrder="1"/>
      <protection locked="0" hidden="1"/>
    </xf>
    <xf numFmtId="0" fontId="37" fillId="0" borderId="18" xfId="85" applyNumberFormat="1" applyFont="1" applyFill="1" applyBorder="1" applyAlignment="1" applyProtection="1">
      <alignment horizontal="center" vertical="center" wrapText="1" readingOrder="1"/>
      <protection locked="0" hidden="1"/>
    </xf>
    <xf numFmtId="0" fontId="30" fillId="0" borderId="0" xfId="85" applyNumberFormat="1" applyFont="1" applyAlignment="1" applyProtection="1">
      <alignment horizontal="center" vertical="center" readingOrder="1"/>
      <protection hidden="1"/>
    </xf>
    <xf numFmtId="0" fontId="56" fillId="0" borderId="0" xfId="85" applyNumberFormat="1" applyFont="1" applyAlignment="1" applyProtection="1">
      <alignment horizontal="center" vertical="center" wrapText="1" readingOrder="1"/>
      <protection hidden="1"/>
    </xf>
    <xf numFmtId="171" fontId="34" fillId="0" borderId="18" xfId="85" applyNumberFormat="1" applyFont="1" applyFill="1" applyBorder="1" applyAlignment="1" applyProtection="1">
      <alignment horizontal="center" vertical="center" readingOrder="1"/>
      <protection locked="0" hidden="1"/>
    </xf>
    <xf numFmtId="0" fontId="29" fillId="0" borderId="0" xfId="85" applyNumberFormat="1" applyFont="1" applyAlignment="1" applyProtection="1">
      <alignment horizontal="center" readingOrder="1"/>
      <protection hidden="1"/>
    </xf>
    <xf numFmtId="0" fontId="30" fillId="0" borderId="20" xfId="85" applyNumberFormat="1" applyFont="1" applyBorder="1" applyAlignment="1" applyProtection="1">
      <alignment horizontal="center" vertical="center" readingOrder="1"/>
      <protection hidden="1"/>
    </xf>
    <xf numFmtId="0" fontId="32" fillId="0" borderId="0" xfId="85" applyFont="1" applyAlignment="1" applyProtection="1">
      <alignment horizontal="center" vertical="center"/>
      <protection hidden="1"/>
    </xf>
    <xf numFmtId="0" fontId="37" fillId="0" borderId="0" xfId="85" applyNumberFormat="1" applyFont="1" applyAlignment="1" applyProtection="1">
      <alignment horizontal="left" vertical="center" readingOrder="1"/>
      <protection hidden="1"/>
    </xf>
    <xf numFmtId="0" fontId="33" fillId="0" borderId="0" xfId="85" applyNumberFormat="1" applyFont="1" applyAlignment="1" applyProtection="1">
      <alignment horizontal="left" vertical="top" wrapText="1" readingOrder="1"/>
      <protection hidden="1"/>
    </xf>
    <xf numFmtId="0" fontId="37" fillId="0" borderId="0" xfId="85" applyNumberFormat="1" applyFont="1" applyAlignment="1" applyProtection="1">
      <alignment horizontal="left" vertical="center" wrapText="1" readingOrder="1"/>
      <protection hidden="1"/>
    </xf>
    <xf numFmtId="0" fontId="30" fillId="0" borderId="0" xfId="85" applyNumberFormat="1" applyFont="1" applyBorder="1" applyAlignment="1" applyProtection="1">
      <alignment horizontal="center" readingOrder="1"/>
      <protection hidden="1"/>
    </xf>
    <xf numFmtId="0" fontId="39" fillId="0" borderId="0" xfId="85" applyNumberFormat="1" applyFont="1" applyAlignment="1" applyProtection="1">
      <alignment horizontal="center" readingOrder="1"/>
      <protection hidden="1"/>
    </xf>
    <xf numFmtId="0" fontId="30" fillId="0" borderId="0" xfId="85" applyNumberFormat="1" applyFont="1" applyBorder="1" applyAlignment="1" applyProtection="1">
      <alignment horizontal="center" vertical="center" wrapText="1" readingOrder="1"/>
      <protection hidden="1"/>
    </xf>
    <xf numFmtId="14" fontId="37" fillId="0" borderId="0" xfId="85" applyNumberFormat="1" applyFont="1" applyFill="1" applyBorder="1" applyAlignment="1" applyProtection="1">
      <alignment horizontal="center" vertical="center" wrapText="1" readingOrder="1"/>
      <protection locked="0" hidden="1"/>
    </xf>
    <xf numFmtId="14" fontId="37" fillId="0" borderId="18" xfId="85" applyNumberFormat="1" applyFont="1" applyFill="1" applyBorder="1" applyAlignment="1" applyProtection="1">
      <alignment horizontal="center" vertical="center" wrapText="1" readingOrder="1"/>
      <protection locked="0" hidden="1"/>
    </xf>
  </cellXfs>
  <cellStyles count="230">
    <cellStyle name="Comma" xfId="1" builtinId="3"/>
    <cellStyle name="Comma 12" xfId="2" xr:uid="{00000000-0005-0000-0000-000001000000}"/>
    <cellStyle name="Comma 12 2" xfId="3" xr:uid="{00000000-0005-0000-0000-000002000000}"/>
    <cellStyle name="Comma 12 3" xfId="4" xr:uid="{00000000-0005-0000-0000-000003000000}"/>
    <cellStyle name="Comma 2" xfId="5" xr:uid="{00000000-0005-0000-0000-000004000000}"/>
    <cellStyle name="Comma 2 2" xfId="6" xr:uid="{00000000-0005-0000-0000-000005000000}"/>
    <cellStyle name="Comma 2 2 2" xfId="7" xr:uid="{00000000-0005-0000-0000-000006000000}"/>
    <cellStyle name="Comma 2 2 3" xfId="8" xr:uid="{00000000-0005-0000-0000-000007000000}"/>
    <cellStyle name="Comma 2 3" xfId="9" xr:uid="{00000000-0005-0000-0000-000008000000}"/>
    <cellStyle name="Comma 2 3 2" xfId="10" xr:uid="{00000000-0005-0000-0000-000009000000}"/>
    <cellStyle name="Comma 2 3 3" xfId="11" xr:uid="{00000000-0005-0000-0000-00000A000000}"/>
    <cellStyle name="Comma 2 4" xfId="12" xr:uid="{00000000-0005-0000-0000-00000B000000}"/>
    <cellStyle name="Comma 2 4 2" xfId="13" xr:uid="{00000000-0005-0000-0000-00000C000000}"/>
    <cellStyle name="Comma 2 4 3" xfId="14" xr:uid="{00000000-0005-0000-0000-00000D000000}"/>
    <cellStyle name="Comma 2 5" xfId="15" xr:uid="{00000000-0005-0000-0000-00000E000000}"/>
    <cellStyle name="Comma 2 5 2" xfId="16" xr:uid="{00000000-0005-0000-0000-00000F000000}"/>
    <cellStyle name="Comma 2 5 3" xfId="17" xr:uid="{00000000-0005-0000-0000-000010000000}"/>
    <cellStyle name="Comma 3" xfId="18" xr:uid="{00000000-0005-0000-0000-000011000000}"/>
    <cellStyle name="Comma 3 2" xfId="19" xr:uid="{00000000-0005-0000-0000-000012000000}"/>
    <cellStyle name="Comma 3 3" xfId="20" xr:uid="{00000000-0005-0000-0000-000013000000}"/>
    <cellStyle name="Comma 4" xfId="21" xr:uid="{00000000-0005-0000-0000-000014000000}"/>
    <cellStyle name="Comma 4 2" xfId="22" xr:uid="{00000000-0005-0000-0000-000015000000}"/>
    <cellStyle name="Comma 4 2 2" xfId="23" xr:uid="{00000000-0005-0000-0000-000016000000}"/>
    <cellStyle name="Comma 4 2 3" xfId="24" xr:uid="{00000000-0005-0000-0000-000017000000}"/>
    <cellStyle name="Comma 4 3" xfId="25" xr:uid="{00000000-0005-0000-0000-000018000000}"/>
    <cellStyle name="Comma 4 3 2" xfId="26" xr:uid="{00000000-0005-0000-0000-000019000000}"/>
    <cellStyle name="Comma 4 3 3" xfId="27" xr:uid="{00000000-0005-0000-0000-00001A000000}"/>
    <cellStyle name="Comma 4 4" xfId="28" xr:uid="{00000000-0005-0000-0000-00001B000000}"/>
    <cellStyle name="Comma 4 4 2" xfId="29" xr:uid="{00000000-0005-0000-0000-00001C000000}"/>
    <cellStyle name="Comma 4 4 3" xfId="30" xr:uid="{00000000-0005-0000-0000-00001D000000}"/>
    <cellStyle name="Comma 4 5" xfId="31" xr:uid="{00000000-0005-0000-0000-00001E000000}"/>
    <cellStyle name="Comma 4 6" xfId="32" xr:uid="{00000000-0005-0000-0000-00001F000000}"/>
    <cellStyle name="Comma 5" xfId="33" xr:uid="{00000000-0005-0000-0000-000020000000}"/>
    <cellStyle name="Comma 5 2" xfId="34" xr:uid="{00000000-0005-0000-0000-000021000000}"/>
    <cellStyle name="Comma 5 2 2" xfId="35" xr:uid="{00000000-0005-0000-0000-000022000000}"/>
    <cellStyle name="Comma 5 2 3" xfId="36" xr:uid="{00000000-0005-0000-0000-000023000000}"/>
    <cellStyle name="Comma 5 3" xfId="37" xr:uid="{00000000-0005-0000-0000-000024000000}"/>
    <cellStyle name="Comma 5 3 2" xfId="38" xr:uid="{00000000-0005-0000-0000-000025000000}"/>
    <cellStyle name="Comma 5 3 3" xfId="39" xr:uid="{00000000-0005-0000-0000-000026000000}"/>
    <cellStyle name="Comma 5 4" xfId="40" xr:uid="{00000000-0005-0000-0000-000027000000}"/>
    <cellStyle name="Comma 5 4 2" xfId="41" xr:uid="{00000000-0005-0000-0000-000028000000}"/>
    <cellStyle name="Comma 5 4 3" xfId="42" xr:uid="{00000000-0005-0000-0000-000029000000}"/>
    <cellStyle name="Comma 5 5" xfId="43" xr:uid="{00000000-0005-0000-0000-00002A000000}"/>
    <cellStyle name="Comma 5 6" xfId="44" xr:uid="{00000000-0005-0000-0000-00002B000000}"/>
    <cellStyle name="Comma 6" xfId="45" xr:uid="{00000000-0005-0000-0000-00002C000000}"/>
    <cellStyle name="Comma 6 2" xfId="46" xr:uid="{00000000-0005-0000-0000-00002D000000}"/>
    <cellStyle name="Comma 6 2 2" xfId="47" xr:uid="{00000000-0005-0000-0000-00002E000000}"/>
    <cellStyle name="Comma 6 2 3" xfId="48" xr:uid="{00000000-0005-0000-0000-00002F000000}"/>
    <cellStyle name="Comma 6 3" xfId="49" xr:uid="{00000000-0005-0000-0000-000030000000}"/>
    <cellStyle name="Comma 6 3 2" xfId="50" xr:uid="{00000000-0005-0000-0000-000031000000}"/>
    <cellStyle name="Comma 6 3 3" xfId="51" xr:uid="{00000000-0005-0000-0000-000032000000}"/>
    <cellStyle name="Comma 6 4" xfId="52" xr:uid="{00000000-0005-0000-0000-000033000000}"/>
    <cellStyle name="Comma 6 4 2" xfId="53" xr:uid="{00000000-0005-0000-0000-000034000000}"/>
    <cellStyle name="Comma 6 4 3" xfId="54" xr:uid="{00000000-0005-0000-0000-000035000000}"/>
    <cellStyle name="Comma 6 5" xfId="55" xr:uid="{00000000-0005-0000-0000-000036000000}"/>
    <cellStyle name="Comma 6 6" xfId="56" xr:uid="{00000000-0005-0000-0000-000037000000}"/>
    <cellStyle name="Comma 7" xfId="57" xr:uid="{00000000-0005-0000-0000-000038000000}"/>
    <cellStyle name="Comma 7 2" xfId="58" xr:uid="{00000000-0005-0000-0000-000039000000}"/>
    <cellStyle name="Comma 7 2 2" xfId="59" xr:uid="{00000000-0005-0000-0000-00003A000000}"/>
    <cellStyle name="Comma 7 3" xfId="60" xr:uid="{00000000-0005-0000-0000-00003B000000}"/>
    <cellStyle name="Currency" xfId="61" builtinId="4"/>
    <cellStyle name="Currency 10" xfId="62" xr:uid="{00000000-0005-0000-0000-00003D000000}"/>
    <cellStyle name="Currency 10 2" xfId="63" xr:uid="{00000000-0005-0000-0000-00003E000000}"/>
    <cellStyle name="Currency 10 3" xfId="64" xr:uid="{00000000-0005-0000-0000-00003F000000}"/>
    <cellStyle name="Currency 12" xfId="65" xr:uid="{00000000-0005-0000-0000-000040000000}"/>
    <cellStyle name="Currency 12 2" xfId="66" xr:uid="{00000000-0005-0000-0000-000041000000}"/>
    <cellStyle name="Currency 12 3" xfId="67" xr:uid="{00000000-0005-0000-0000-000042000000}"/>
    <cellStyle name="Currency 13" xfId="68" xr:uid="{00000000-0005-0000-0000-000043000000}"/>
    <cellStyle name="Currency 13 2" xfId="69" xr:uid="{00000000-0005-0000-0000-000044000000}"/>
    <cellStyle name="Currency 13 3" xfId="70" xr:uid="{00000000-0005-0000-0000-000045000000}"/>
    <cellStyle name="Currency 2" xfId="71" xr:uid="{00000000-0005-0000-0000-000046000000}"/>
    <cellStyle name="Currency 2 2" xfId="72" xr:uid="{00000000-0005-0000-0000-000047000000}"/>
    <cellStyle name="Currency 2 2 2" xfId="73" xr:uid="{00000000-0005-0000-0000-000048000000}"/>
    <cellStyle name="Currency 2 2 3" xfId="74" xr:uid="{00000000-0005-0000-0000-000049000000}"/>
    <cellStyle name="Currency 2 3" xfId="75" xr:uid="{00000000-0005-0000-0000-00004A000000}"/>
    <cellStyle name="Currency 2 3 2" xfId="76" xr:uid="{00000000-0005-0000-0000-00004B000000}"/>
    <cellStyle name="Currency 3" xfId="77" xr:uid="{00000000-0005-0000-0000-00004C000000}"/>
    <cellStyle name="Currency 3 2" xfId="78" xr:uid="{00000000-0005-0000-0000-00004D000000}"/>
    <cellStyle name="Currency 3 3" xfId="79" xr:uid="{00000000-0005-0000-0000-00004E000000}"/>
    <cellStyle name="Heading 1 2" xfId="229" xr:uid="{00000000-0005-0000-0000-00004F000000}"/>
    <cellStyle name="Heading 3 2" xfId="228" xr:uid="{00000000-0005-0000-0000-000050000000}"/>
    <cellStyle name="Hyperlink" xfId="80" builtinId="8" customBuiltin="1"/>
    <cellStyle name="Input" xfId="81" builtinId="20"/>
    <cellStyle name="Normal" xfId="0" builtinId="0"/>
    <cellStyle name="Normal 2" xfId="82" xr:uid="{00000000-0005-0000-0000-000054000000}"/>
    <cellStyle name="Normal 2 2" xfId="83" xr:uid="{00000000-0005-0000-0000-000055000000}"/>
    <cellStyle name="Normal 2 2 2" xfId="84" xr:uid="{00000000-0005-0000-0000-000056000000}"/>
    <cellStyle name="Normal 2 2 3" xfId="85" xr:uid="{00000000-0005-0000-0000-000057000000}"/>
    <cellStyle name="Normal 2 3" xfId="86" xr:uid="{00000000-0005-0000-0000-000058000000}"/>
    <cellStyle name="Normal 2 3 2" xfId="87" xr:uid="{00000000-0005-0000-0000-000059000000}"/>
    <cellStyle name="Normal 2 3 3" xfId="88" xr:uid="{00000000-0005-0000-0000-00005A000000}"/>
    <cellStyle name="Normal 2 4" xfId="89" xr:uid="{00000000-0005-0000-0000-00005B000000}"/>
    <cellStyle name="Normal 2 4 2" xfId="90" xr:uid="{00000000-0005-0000-0000-00005C000000}"/>
    <cellStyle name="Normal 2 4 3" xfId="91" xr:uid="{00000000-0005-0000-0000-00005D000000}"/>
    <cellStyle name="Normal 2 5" xfId="92" xr:uid="{00000000-0005-0000-0000-00005E000000}"/>
    <cellStyle name="Normal 2 5 2" xfId="93" xr:uid="{00000000-0005-0000-0000-00005F000000}"/>
    <cellStyle name="Normal 2 5 3" xfId="94" xr:uid="{00000000-0005-0000-0000-000060000000}"/>
    <cellStyle name="Normal 2 6" xfId="95" xr:uid="{00000000-0005-0000-0000-000061000000}"/>
    <cellStyle name="Normal 2 6 2" xfId="96" xr:uid="{00000000-0005-0000-0000-000062000000}"/>
    <cellStyle name="Normal 2 6 3" xfId="97" xr:uid="{00000000-0005-0000-0000-000063000000}"/>
    <cellStyle name="Normal 2 7" xfId="98" xr:uid="{00000000-0005-0000-0000-000064000000}"/>
    <cellStyle name="Normal 2 8" xfId="99" xr:uid="{00000000-0005-0000-0000-000065000000}"/>
    <cellStyle name="Normal 3" xfId="100" xr:uid="{00000000-0005-0000-0000-000066000000}"/>
    <cellStyle name="Normal 3 2" xfId="101" xr:uid="{00000000-0005-0000-0000-000067000000}"/>
    <cellStyle name="Normal 3 2 2" xfId="102" xr:uid="{00000000-0005-0000-0000-000068000000}"/>
    <cellStyle name="Normal 3 2 3" xfId="103" xr:uid="{00000000-0005-0000-0000-000069000000}"/>
    <cellStyle name="Normal 3 3" xfId="104" xr:uid="{00000000-0005-0000-0000-00006A000000}"/>
    <cellStyle name="Normal 3 3 2" xfId="105" xr:uid="{00000000-0005-0000-0000-00006B000000}"/>
    <cellStyle name="Normal 3 3 3" xfId="106" xr:uid="{00000000-0005-0000-0000-00006C000000}"/>
    <cellStyle name="Normal 3 4" xfId="107" xr:uid="{00000000-0005-0000-0000-00006D000000}"/>
    <cellStyle name="Normal 3 4 2" xfId="108" xr:uid="{00000000-0005-0000-0000-00006E000000}"/>
    <cellStyle name="Normal 3 4 3" xfId="109" xr:uid="{00000000-0005-0000-0000-00006F000000}"/>
    <cellStyle name="Normal 3 5" xfId="110" xr:uid="{00000000-0005-0000-0000-000070000000}"/>
    <cellStyle name="Normal 3 6" xfId="111" xr:uid="{00000000-0005-0000-0000-000071000000}"/>
    <cellStyle name="Normal 4" xfId="112" xr:uid="{00000000-0005-0000-0000-000072000000}"/>
    <cellStyle name="Normal 4 2" xfId="113" xr:uid="{00000000-0005-0000-0000-000073000000}"/>
    <cellStyle name="Normal 4 2 2" xfId="114" xr:uid="{00000000-0005-0000-0000-000074000000}"/>
    <cellStyle name="Normal 4 2 3" xfId="115" xr:uid="{00000000-0005-0000-0000-000075000000}"/>
    <cellStyle name="Normal 4 3" xfId="116" xr:uid="{00000000-0005-0000-0000-000076000000}"/>
    <cellStyle name="Normal 4 3 2" xfId="117" xr:uid="{00000000-0005-0000-0000-000077000000}"/>
    <cellStyle name="Normal 4 3 3" xfId="118" xr:uid="{00000000-0005-0000-0000-000078000000}"/>
    <cellStyle name="Normal 4 4" xfId="119" xr:uid="{00000000-0005-0000-0000-000079000000}"/>
    <cellStyle name="Normal 4 4 2" xfId="120" xr:uid="{00000000-0005-0000-0000-00007A000000}"/>
    <cellStyle name="Normal 4 4 3" xfId="121" xr:uid="{00000000-0005-0000-0000-00007B000000}"/>
    <cellStyle name="Normal 4 5" xfId="122" xr:uid="{00000000-0005-0000-0000-00007C000000}"/>
    <cellStyle name="Normal 4 6" xfId="123" xr:uid="{00000000-0005-0000-0000-00007D000000}"/>
    <cellStyle name="Normal 5" xfId="124" xr:uid="{00000000-0005-0000-0000-00007E000000}"/>
    <cellStyle name="Normal 5 2" xfId="125" xr:uid="{00000000-0005-0000-0000-00007F000000}"/>
    <cellStyle name="Normal 5 2 2" xfId="126" xr:uid="{00000000-0005-0000-0000-000080000000}"/>
    <cellStyle name="Normal 5 2 3" xfId="127" xr:uid="{00000000-0005-0000-0000-000081000000}"/>
    <cellStyle name="Normal 5 3" xfId="128" xr:uid="{00000000-0005-0000-0000-000082000000}"/>
    <cellStyle name="Normal 5 3 2" xfId="129" xr:uid="{00000000-0005-0000-0000-000083000000}"/>
    <cellStyle name="Normal 5 3 3" xfId="130" xr:uid="{00000000-0005-0000-0000-000084000000}"/>
    <cellStyle name="Normal 5 4" xfId="131" xr:uid="{00000000-0005-0000-0000-000085000000}"/>
    <cellStyle name="Normal 5 4 2" xfId="132" xr:uid="{00000000-0005-0000-0000-000086000000}"/>
    <cellStyle name="Normal 5 4 3" xfId="133" xr:uid="{00000000-0005-0000-0000-000087000000}"/>
    <cellStyle name="Normal 5 5" xfId="134" xr:uid="{00000000-0005-0000-0000-000088000000}"/>
    <cellStyle name="Normal 5 6" xfId="135" xr:uid="{00000000-0005-0000-0000-000089000000}"/>
    <cellStyle name="Normal 6" xfId="136" xr:uid="{00000000-0005-0000-0000-00008A000000}"/>
    <cellStyle name="Normal 6 2" xfId="137" xr:uid="{00000000-0005-0000-0000-00008B000000}"/>
    <cellStyle name="Normal 6 2 2" xfId="138" xr:uid="{00000000-0005-0000-0000-00008C000000}"/>
    <cellStyle name="Normal 6 2 2 2" xfId="139" xr:uid="{00000000-0005-0000-0000-00008D000000}"/>
    <cellStyle name="Normal 6 2 2 2 2" xfId="140" xr:uid="{00000000-0005-0000-0000-00008E000000}"/>
    <cellStyle name="Normal 6 2 2 2 2 2" xfId="141" xr:uid="{00000000-0005-0000-0000-00008F000000}"/>
    <cellStyle name="Normal 6 2 2 2 2 3" xfId="142" xr:uid="{00000000-0005-0000-0000-000090000000}"/>
    <cellStyle name="Normal 6 2 2 2 3" xfId="143" xr:uid="{00000000-0005-0000-0000-000091000000}"/>
    <cellStyle name="Normal 6 2 2 2 4" xfId="144" xr:uid="{00000000-0005-0000-0000-000092000000}"/>
    <cellStyle name="Normal 6 2 2 3" xfId="145" xr:uid="{00000000-0005-0000-0000-000093000000}"/>
    <cellStyle name="Normal 6 2 2 3 2" xfId="146" xr:uid="{00000000-0005-0000-0000-000094000000}"/>
    <cellStyle name="Normal 6 2 2 3 3" xfId="147" xr:uid="{00000000-0005-0000-0000-000095000000}"/>
    <cellStyle name="Normal 6 2 2 4" xfId="148" xr:uid="{00000000-0005-0000-0000-000096000000}"/>
    <cellStyle name="Normal 6 2 2 4 2" xfId="149" xr:uid="{00000000-0005-0000-0000-000097000000}"/>
    <cellStyle name="Normal 6 2 2 4 3" xfId="150" xr:uid="{00000000-0005-0000-0000-000098000000}"/>
    <cellStyle name="Normal 6 2 2 5" xfId="151" xr:uid="{00000000-0005-0000-0000-000099000000}"/>
    <cellStyle name="Normal 6 2 2 6" xfId="152" xr:uid="{00000000-0005-0000-0000-00009A000000}"/>
    <cellStyle name="Normal 6 2 3" xfId="153" xr:uid="{00000000-0005-0000-0000-00009B000000}"/>
    <cellStyle name="Normal 6 2 3 2" xfId="154" xr:uid="{00000000-0005-0000-0000-00009C000000}"/>
    <cellStyle name="Normal 6 2 3 2 2" xfId="155" xr:uid="{00000000-0005-0000-0000-00009D000000}"/>
    <cellStyle name="Normal 6 2 3 2 3" xfId="156" xr:uid="{00000000-0005-0000-0000-00009E000000}"/>
    <cellStyle name="Normal 6 2 3 3" xfId="157" xr:uid="{00000000-0005-0000-0000-00009F000000}"/>
    <cellStyle name="Normal 6 2 3 4" xfId="158" xr:uid="{00000000-0005-0000-0000-0000A0000000}"/>
    <cellStyle name="Normal 6 2 4" xfId="159" xr:uid="{00000000-0005-0000-0000-0000A1000000}"/>
    <cellStyle name="Normal 6 2 4 2" xfId="160" xr:uid="{00000000-0005-0000-0000-0000A2000000}"/>
    <cellStyle name="Normal 6 2 4 3" xfId="161" xr:uid="{00000000-0005-0000-0000-0000A3000000}"/>
    <cellStyle name="Normal 6 2 5" xfId="162" xr:uid="{00000000-0005-0000-0000-0000A4000000}"/>
    <cellStyle name="Normal 6 2 5 2" xfId="163" xr:uid="{00000000-0005-0000-0000-0000A5000000}"/>
    <cellStyle name="Normal 6 2 5 3" xfId="164" xr:uid="{00000000-0005-0000-0000-0000A6000000}"/>
    <cellStyle name="Normal 6 2 6" xfId="165" xr:uid="{00000000-0005-0000-0000-0000A7000000}"/>
    <cellStyle name="Normal 6 2 7" xfId="166" xr:uid="{00000000-0005-0000-0000-0000A8000000}"/>
    <cellStyle name="Normal 6 3" xfId="167" xr:uid="{00000000-0005-0000-0000-0000A9000000}"/>
    <cellStyle name="Normal 6 3 2" xfId="168" xr:uid="{00000000-0005-0000-0000-0000AA000000}"/>
    <cellStyle name="Normal 6 3 2 2" xfId="169" xr:uid="{00000000-0005-0000-0000-0000AB000000}"/>
    <cellStyle name="Normal 6 3 2 2 2" xfId="170" xr:uid="{00000000-0005-0000-0000-0000AC000000}"/>
    <cellStyle name="Normal 6 3 2 2 3" xfId="171" xr:uid="{00000000-0005-0000-0000-0000AD000000}"/>
    <cellStyle name="Normal 6 3 2 3" xfId="172" xr:uid="{00000000-0005-0000-0000-0000AE000000}"/>
    <cellStyle name="Normal 6 3 2 4" xfId="173" xr:uid="{00000000-0005-0000-0000-0000AF000000}"/>
    <cellStyle name="Normal 6 3 3" xfId="174" xr:uid="{00000000-0005-0000-0000-0000B0000000}"/>
    <cellStyle name="Normal 6 3 3 2" xfId="175" xr:uid="{00000000-0005-0000-0000-0000B1000000}"/>
    <cellStyle name="Normal 6 3 3 3" xfId="176" xr:uid="{00000000-0005-0000-0000-0000B2000000}"/>
    <cellStyle name="Normal 6 3 4" xfId="177" xr:uid="{00000000-0005-0000-0000-0000B3000000}"/>
    <cellStyle name="Normal 6 3 4 2" xfId="178" xr:uid="{00000000-0005-0000-0000-0000B4000000}"/>
    <cellStyle name="Normal 6 3 4 3" xfId="179" xr:uid="{00000000-0005-0000-0000-0000B5000000}"/>
    <cellStyle name="Normal 6 3 5" xfId="180" xr:uid="{00000000-0005-0000-0000-0000B6000000}"/>
    <cellStyle name="Normal 6 3 6" xfId="181" xr:uid="{00000000-0005-0000-0000-0000B7000000}"/>
    <cellStyle name="Normal 6 4" xfId="182" xr:uid="{00000000-0005-0000-0000-0000B8000000}"/>
    <cellStyle name="Normal 6 4 2" xfId="183" xr:uid="{00000000-0005-0000-0000-0000B9000000}"/>
    <cellStyle name="Normal 6 4 2 2" xfId="184" xr:uid="{00000000-0005-0000-0000-0000BA000000}"/>
    <cellStyle name="Normal 6 4 2 2 2" xfId="185" xr:uid="{00000000-0005-0000-0000-0000BB000000}"/>
    <cellStyle name="Normal 6 4 2 2 3" xfId="186" xr:uid="{00000000-0005-0000-0000-0000BC000000}"/>
    <cellStyle name="Normal 6 4 2 3" xfId="187" xr:uid="{00000000-0005-0000-0000-0000BD000000}"/>
    <cellStyle name="Normal 6 4 2 4" xfId="188" xr:uid="{00000000-0005-0000-0000-0000BE000000}"/>
    <cellStyle name="Normal 6 4 3" xfId="189" xr:uid="{00000000-0005-0000-0000-0000BF000000}"/>
    <cellStyle name="Normal 6 4 3 2" xfId="190" xr:uid="{00000000-0005-0000-0000-0000C0000000}"/>
    <cellStyle name="Normal 6 4 3 3" xfId="191" xr:uid="{00000000-0005-0000-0000-0000C1000000}"/>
    <cellStyle name="Normal 6 4 4" xfId="192" xr:uid="{00000000-0005-0000-0000-0000C2000000}"/>
    <cellStyle name="Normal 6 4 5" xfId="193" xr:uid="{00000000-0005-0000-0000-0000C3000000}"/>
    <cellStyle name="Normal 6 5" xfId="194" xr:uid="{00000000-0005-0000-0000-0000C4000000}"/>
    <cellStyle name="Normal 6 5 2" xfId="195" xr:uid="{00000000-0005-0000-0000-0000C5000000}"/>
    <cellStyle name="Normal 6 5 2 2" xfId="196" xr:uid="{00000000-0005-0000-0000-0000C6000000}"/>
    <cellStyle name="Normal 6 5 2 3" xfId="197" xr:uid="{00000000-0005-0000-0000-0000C7000000}"/>
    <cellStyle name="Normal 6 5 3" xfId="198" xr:uid="{00000000-0005-0000-0000-0000C8000000}"/>
    <cellStyle name="Normal 6 5 4" xfId="199" xr:uid="{00000000-0005-0000-0000-0000C9000000}"/>
    <cellStyle name="Normal 6 6" xfId="200" xr:uid="{00000000-0005-0000-0000-0000CA000000}"/>
    <cellStyle name="Normal 6 6 2" xfId="201" xr:uid="{00000000-0005-0000-0000-0000CB000000}"/>
    <cellStyle name="Normal 6 6 3" xfId="202" xr:uid="{00000000-0005-0000-0000-0000CC000000}"/>
    <cellStyle name="Normal 6 7" xfId="203" xr:uid="{00000000-0005-0000-0000-0000CD000000}"/>
    <cellStyle name="Normal 6 7 2" xfId="204" xr:uid="{00000000-0005-0000-0000-0000CE000000}"/>
    <cellStyle name="Normal 6 7 3" xfId="205" xr:uid="{00000000-0005-0000-0000-0000CF000000}"/>
    <cellStyle name="Normal 6 8" xfId="206" xr:uid="{00000000-0005-0000-0000-0000D0000000}"/>
    <cellStyle name="Normal 6 9" xfId="207" xr:uid="{00000000-0005-0000-0000-0000D1000000}"/>
    <cellStyle name="Normal 7" xfId="208" xr:uid="{00000000-0005-0000-0000-0000D2000000}"/>
    <cellStyle name="Normal 8" xfId="209" xr:uid="{00000000-0005-0000-0000-0000D3000000}"/>
    <cellStyle name="Normal 9" xfId="227" xr:uid="{00000000-0005-0000-0000-0000D4000000}"/>
    <cellStyle name="Percent" xfId="210" builtinId="5"/>
    <cellStyle name="Percent 12" xfId="211" xr:uid="{00000000-0005-0000-0000-0000D6000000}"/>
    <cellStyle name="Percent 12 2" xfId="212" xr:uid="{00000000-0005-0000-0000-0000D7000000}"/>
    <cellStyle name="Percent 12 3" xfId="213" xr:uid="{00000000-0005-0000-0000-0000D8000000}"/>
    <cellStyle name="Percent 13" xfId="214" xr:uid="{00000000-0005-0000-0000-0000D9000000}"/>
    <cellStyle name="Percent 13 2" xfId="215" xr:uid="{00000000-0005-0000-0000-0000DA000000}"/>
    <cellStyle name="Percent 13 3" xfId="216" xr:uid="{00000000-0005-0000-0000-0000DB000000}"/>
    <cellStyle name="Percent 2" xfId="217" xr:uid="{00000000-0005-0000-0000-0000DC000000}"/>
    <cellStyle name="Percent 2 2" xfId="218" xr:uid="{00000000-0005-0000-0000-0000DD000000}"/>
    <cellStyle name="Percent 2 2 2" xfId="219" xr:uid="{00000000-0005-0000-0000-0000DE000000}"/>
    <cellStyle name="Percent 2 2 3" xfId="220" xr:uid="{00000000-0005-0000-0000-0000DF000000}"/>
    <cellStyle name="Percent 2 3" xfId="221" xr:uid="{00000000-0005-0000-0000-0000E0000000}"/>
    <cellStyle name="Percent 2 3 2" xfId="222" xr:uid="{00000000-0005-0000-0000-0000E1000000}"/>
    <cellStyle name="Percent 3" xfId="223" xr:uid="{00000000-0005-0000-0000-0000E2000000}"/>
    <cellStyle name="Percent 3 2" xfId="224" xr:uid="{00000000-0005-0000-0000-0000E3000000}"/>
    <cellStyle name="Percent 3 3" xfId="225" xr:uid="{00000000-0005-0000-0000-0000E4000000}"/>
    <cellStyle name="Title 2" xfId="226" xr:uid="{00000000-0005-0000-0000-0000E5000000}"/>
  </cellStyles>
  <dxfs count="656">
    <dxf>
      <fill>
        <patternFill>
          <bgColor rgb="FF99CCFF"/>
        </patternFill>
      </fill>
    </dxf>
    <dxf>
      <fill>
        <patternFill>
          <bgColor rgb="FF99CCFF"/>
        </patternFill>
      </fill>
    </dxf>
    <dxf>
      <fill>
        <patternFill>
          <bgColor rgb="FF99CCFF"/>
        </patternFill>
      </fill>
    </dxf>
    <dxf>
      <fill>
        <patternFill>
          <bgColor rgb="FF99CCFF"/>
        </patternFill>
      </fill>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2"/>
        <color auto="1"/>
        <name val="Century Gothic"/>
        <scheme val="none"/>
      </font>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2"/>
        <color auto="1"/>
        <name val="Century Gothic"/>
        <scheme val="none"/>
      </font>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2"/>
        <color auto="1"/>
        <name val="Century Gothic"/>
        <scheme val="none"/>
      </font>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2"/>
        <color auto="1"/>
        <name val="Century Gothic"/>
        <scheme val="none"/>
      </font>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2"/>
        <color auto="1"/>
        <name val="Century Gothic"/>
        <scheme val="none"/>
      </font>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2"/>
        <color auto="1"/>
        <name val="Century Gothic"/>
        <scheme val="none"/>
      </font>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2"/>
        <color auto="1"/>
        <name val="Century Gothic"/>
        <scheme val="none"/>
      </font>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2"/>
        <color auto="1"/>
        <name val="Century Gothic"/>
        <scheme val="none"/>
      </font>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border diagonalUp="0" diagonalDown="0" outline="0">
        <left/>
        <right style="thin">
          <color indexed="64"/>
        </right>
        <top style="thin">
          <color indexed="64"/>
        </top>
        <bottom style="thin">
          <color indexed="64"/>
        </bottom>
      </border>
      <protection locked="0" hidden="0"/>
    </dxf>
    <dxf>
      <font>
        <b val="0"/>
        <i val="0"/>
        <strike val="0"/>
        <outline val="0"/>
        <shadow val="0"/>
        <u val="none"/>
        <vertAlign val="baseline"/>
        <sz val="12"/>
        <color auto="1"/>
        <name val="Century Gothic"/>
        <scheme val="none"/>
      </font>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2"/>
        <color auto="1"/>
        <name val="Century Gothic"/>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numFmt numFmtId="179" formatCode="&quot;$&quot;#,##0;\-\ &quot;$&quot;#,##0;\-;"/>
      <fill>
        <patternFill patternType="solid">
          <fgColor indexed="64"/>
          <bgColor theme="9" tint="0.5999938962981048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4"/>
        <color auto="1"/>
        <name val="Century Gothic"/>
        <scheme val="none"/>
      </font>
      <numFmt numFmtId="192" formatCode="&quot;$&quot;#,##0;[Red]\-\ &quot;$&quot;#,##0;\-;"/>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4"/>
        <color auto="1"/>
        <name val="Century Gothic"/>
        <scheme val="none"/>
      </font>
      <numFmt numFmtId="179" formatCode="&quot;$&quot;#,##0;\-\ &quot;$&quot;#,##0;\-;"/>
      <fill>
        <patternFill patternType="solid">
          <fgColor indexed="64"/>
          <bgColor theme="9" tint="0.59999389629810485"/>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4"/>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numFmt numFmtId="179" formatCode="&quot;$&quot;#,##0;\-\ &quot;$&quot;#,##0;\-;"/>
      <fill>
        <patternFill patternType="solid">
          <fgColor indexed="64"/>
          <bgColor theme="9" tint="0.59999389629810485"/>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4"/>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auto="1"/>
        <name val="Century Gothic"/>
        <scheme val="none"/>
      </font>
      <fill>
        <patternFill patternType="solid">
          <fgColor indexed="64"/>
          <bgColor theme="9" tint="0.59999389629810485"/>
        </patternFill>
      </fill>
      <alignment horizontal="left" vertical="center" textRotation="0" wrapText="0" indent="1"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4"/>
        <color auto="1"/>
        <name val="Century Gothic"/>
        <scheme val="none"/>
      </font>
      <alignment horizontal="left" vertical="center" textRotation="0" wrapText="0" indent="1"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font>
        <strike val="0"/>
        <outline val="0"/>
        <shadow val="0"/>
        <u val="none"/>
        <vertAlign val="baseline"/>
        <sz val="14"/>
        <color auto="1"/>
        <name val="Century Gothic"/>
        <scheme val="none"/>
      </font>
      <fill>
        <patternFill patternType="solid">
          <fgColor indexed="64"/>
          <bgColor theme="9" tint="0.59999389629810485"/>
        </patternFill>
      </fill>
      <border diagonalUp="0" diagonalDown="0" outline="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auto="1"/>
        <name val="Century Gothic"/>
        <scheme val="none"/>
      </font>
    </dxf>
    <dxf>
      <border>
        <bottom style="thin">
          <color indexed="64"/>
        </bottom>
      </border>
    </dxf>
    <dxf>
      <font>
        <b/>
        <i val="0"/>
        <strike val="0"/>
        <condense val="0"/>
        <extend val="0"/>
        <outline val="0"/>
        <shadow val="0"/>
        <u val="none"/>
        <vertAlign val="baseline"/>
        <sz val="14"/>
        <color auto="1"/>
        <name val="Century Gothic"/>
        <scheme val="none"/>
      </font>
      <fill>
        <patternFill patternType="solid">
          <fgColor indexed="64"/>
          <bgColor theme="7" tint="0.59999389629810485"/>
        </patternFill>
      </fill>
      <alignment horizontal="center" vertical="center" textRotation="0" wrapText="1" indent="0" justifyLastLine="0" shrinkToFit="1" readingOrder="0"/>
      <border diagonalUp="0" diagonalDown="0">
        <left style="thin">
          <color indexed="64"/>
        </left>
        <right style="thin">
          <color indexed="64"/>
        </right>
        <top/>
        <bottom/>
        <vertical style="thin">
          <color indexed="64"/>
        </vertical>
        <horizontal style="thin">
          <color indexed="64"/>
        </horizontal>
      </border>
      <protection locked="1" hidden="1"/>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fill>
        <patternFill patternType="solid">
          <fgColor indexed="64"/>
          <bgColor theme="9" tint="0.59999389629810485"/>
        </patternFill>
      </fill>
      <border diagonalUp="0" diagonalDown="0" outline="0">
        <left style="thin">
          <color auto="1"/>
        </left>
        <right style="thin">
          <color auto="1"/>
        </right>
        <top style="thin">
          <color auto="1"/>
        </top>
        <bottom style="thin">
          <color auto="1"/>
        </bottom>
      </border>
      <protection locked="0" hidden="0"/>
    </dxf>
    <dxf>
      <font>
        <b val="0"/>
        <i val="0"/>
        <strike val="0"/>
        <outline val="0"/>
        <shadow val="0"/>
        <u val="none"/>
        <vertAlign val="baseline"/>
        <sz val="14"/>
        <color auto="1"/>
        <name val="Century Gothic"/>
        <scheme val="none"/>
      </font>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179" formatCode="&quot;$&quot;#,##0;\-\ &quot;$&quot;#,##0;\-;"/>
      <fill>
        <patternFill patternType="solid">
          <fgColor indexed="64"/>
          <bgColor theme="9" tint="0.5999938962981048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outline val="0"/>
        <shadow val="0"/>
        <u val="none"/>
        <vertAlign val="baseline"/>
        <sz val="14"/>
        <color auto="1"/>
        <name val="Century Gothic"/>
        <scheme val="none"/>
      </font>
      <numFmt numFmtId="179" formatCode="&quot;$&quot;#,##0;\-\ &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4"/>
        <color auto="1"/>
        <name val="Century Gothic"/>
        <scheme val="none"/>
      </font>
      <numFmt numFmtId="179" formatCode="&quot;$&quot;#,##0;\-\ &quot;$&quot;#,##0;\-;"/>
      <fill>
        <patternFill patternType="solid">
          <fgColor indexed="64"/>
          <bgColor theme="9" tint="0.59999389629810485"/>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1" hidden="0"/>
    </dxf>
    <dxf>
      <font>
        <b val="0"/>
        <i val="0"/>
        <strike val="0"/>
        <outline val="0"/>
        <shadow val="0"/>
        <u val="none"/>
        <vertAlign val="baseline"/>
        <sz val="14"/>
        <color auto="1"/>
        <name val="Century Gothic"/>
        <scheme val="none"/>
      </font>
      <numFmt numFmtId="10" formatCode="&quot;$&quot;#,##0_);[Red]\(&quot;$&quot;#,##0\)"/>
    </dxf>
    <dxf>
      <font>
        <b val="0"/>
        <i val="0"/>
        <strike val="0"/>
        <condense val="0"/>
        <extend val="0"/>
        <outline val="0"/>
        <shadow val="0"/>
        <u val="none"/>
        <vertAlign val="baseline"/>
        <sz val="14"/>
        <color auto="1"/>
        <name val="Century Gothic"/>
        <scheme val="none"/>
      </font>
      <numFmt numFmtId="179" formatCode="&quot;$&quot;#,##0;\-\ &quot;$&quot;#,##0;\-;"/>
      <fill>
        <patternFill patternType="solid">
          <fgColor indexed="64"/>
          <bgColor theme="9" tint="0.59999389629810485"/>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1" hidden="0"/>
    </dxf>
    <dxf>
      <font>
        <b val="0"/>
        <i val="0"/>
        <strike val="0"/>
        <outline val="0"/>
        <shadow val="0"/>
        <u val="none"/>
        <vertAlign val="baseline"/>
        <sz val="14"/>
        <color auto="1"/>
        <name val="Century Gothic"/>
        <scheme val="none"/>
      </font>
      <numFmt numFmtId="10" formatCode="&quot;$&quot;#,##0_);[Red]\(&quot;$&quot;#,##0\)"/>
    </dxf>
    <dxf>
      <font>
        <b val="0"/>
        <i val="0"/>
        <strike val="0"/>
        <condense val="0"/>
        <extend val="0"/>
        <outline val="0"/>
        <shadow val="0"/>
        <u val="none"/>
        <vertAlign val="baseline"/>
        <sz val="14"/>
        <color auto="1"/>
        <name val="Century Gothic"/>
        <scheme val="none"/>
      </font>
      <fill>
        <patternFill patternType="solid">
          <fgColor indexed="64"/>
          <bgColor theme="9" tint="0.59999389629810485"/>
        </patternFill>
      </fill>
      <alignment horizontal="left" vertical="center" textRotation="0" wrapText="0" indent="1" justifyLastLine="0" shrinkToFit="0" readingOrder="0"/>
      <border diagonalUp="0" diagonalDown="0" outline="0">
        <left/>
        <right style="thin">
          <color auto="1"/>
        </right>
        <top style="thin">
          <color auto="1"/>
        </top>
        <bottom/>
      </border>
      <protection locked="1" hidden="0"/>
    </dxf>
    <dxf>
      <font>
        <b val="0"/>
        <i val="0"/>
        <strike val="0"/>
        <outline val="0"/>
        <shadow val="0"/>
        <u val="none"/>
        <vertAlign val="baseline"/>
        <sz val="14"/>
        <color auto="1"/>
        <name val="Century Gothic"/>
        <scheme val="none"/>
      </font>
    </dxf>
    <dxf>
      <border>
        <top style="thin">
          <color indexed="64"/>
        </top>
      </border>
    </dxf>
    <dxf>
      <font>
        <b val="0"/>
        <i val="0"/>
        <strike val="0"/>
        <outline val="0"/>
        <shadow val="0"/>
        <u val="none"/>
        <vertAlign val="baseline"/>
        <sz val="12"/>
        <color auto="1"/>
        <name val="Century Gothic"/>
        <scheme val="none"/>
      </font>
      <fill>
        <patternFill patternType="solid">
          <fgColor indexed="64"/>
          <bgColor theme="9" tint="0.59999389629810485"/>
        </patternFill>
      </fill>
      <border diagonalUp="0" diagonalDown="0" outline="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4"/>
        <color auto="1"/>
        <name val="Century Gothic"/>
        <scheme val="none"/>
      </font>
      <alignment textRotation="0" wrapText="1" indent="0" justifyLastLine="0" readingOrder="0"/>
    </dxf>
    <dxf>
      <border>
        <bottom style="thin">
          <color indexed="64"/>
        </bottom>
      </border>
    </dxf>
    <dxf>
      <font>
        <b val="0"/>
        <i val="0"/>
        <strike val="0"/>
        <condense val="0"/>
        <extend val="0"/>
        <outline val="0"/>
        <shadow val="0"/>
        <u val="none"/>
        <vertAlign val="baseline"/>
        <sz val="14"/>
        <color auto="1"/>
        <name val="Century Gothic"/>
        <scheme val="none"/>
      </font>
      <fill>
        <patternFill patternType="solid">
          <fgColor indexed="64"/>
          <bgColor theme="7" tint="0.59999389629810485"/>
        </patternFill>
      </fill>
      <alignment horizontal="center" vertical="center" textRotation="0" wrapText="1" indent="0" justifyLastLine="0" shrinkToFit="1" readingOrder="0"/>
      <border diagonalUp="0" diagonalDown="0">
        <left style="thin">
          <color indexed="64"/>
        </left>
        <right style="thin">
          <color indexed="64"/>
        </right>
        <top/>
        <bottom/>
        <vertical style="thin">
          <color indexed="64"/>
        </vertical>
        <horizontal style="thin">
          <color indexed="64"/>
        </horizontal>
      </border>
      <protection locked="1" hidden="1"/>
    </dxf>
    <dxf>
      <font>
        <outline val="0"/>
        <shadow val="0"/>
        <u val="none"/>
        <vertAlign val="baseline"/>
        <sz val="14"/>
        <name val="Century Gothic"/>
        <scheme val="none"/>
      </font>
      <alignment horizontal="center" vertical="center" textRotation="0" wrapText="1" indent="0" justifyLastLine="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outline val="0"/>
        <shadow val="0"/>
        <u val="none"/>
        <vertAlign val="baseline"/>
        <sz val="14"/>
        <name val="Century Gothic"/>
        <scheme val="none"/>
      </font>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outline val="0"/>
        <shadow val="0"/>
        <u val="none"/>
        <vertAlign val="baseline"/>
        <sz val="14"/>
        <name val="Century Gothic"/>
        <scheme val="none"/>
      </font>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outline val="0"/>
        <shadow val="0"/>
        <u val="none"/>
        <vertAlign val="baseline"/>
        <sz val="14"/>
        <name val="Century Gothic"/>
        <scheme val="none"/>
      </font>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outline val="0"/>
        <shadow val="0"/>
        <u val="none"/>
        <vertAlign val="baseline"/>
        <sz val="14"/>
        <name val="Century Gothic"/>
        <scheme val="none"/>
      </font>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outline val="0"/>
        <shadow val="0"/>
        <u val="none"/>
        <vertAlign val="baseline"/>
        <sz val="14"/>
        <name val="Century Gothic"/>
        <scheme val="none"/>
      </font>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outline val="0"/>
        <shadow val="0"/>
        <u val="none"/>
        <vertAlign val="baseline"/>
        <sz val="14"/>
        <name val="Century Gothic"/>
        <scheme val="none"/>
      </font>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outline val="0"/>
        <shadow val="0"/>
        <u val="none"/>
        <vertAlign val="baseline"/>
        <sz val="14"/>
        <name val="Century Gothic"/>
        <scheme val="none"/>
      </font>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outline val="0"/>
        <shadow val="0"/>
        <u val="none"/>
        <vertAlign val="baseline"/>
        <sz val="14"/>
        <name val="Century Gothic"/>
        <scheme val="none"/>
      </font>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outline val="0"/>
        <shadow val="0"/>
        <u val="none"/>
        <vertAlign val="baseline"/>
        <sz val="14"/>
        <name val="Century Gothic"/>
        <scheme val="none"/>
      </font>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14" formatCode="0.00%"/>
      <fill>
        <patternFill patternType="solid">
          <fgColor indexed="64"/>
          <bgColor indexed="2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5" formatCode="#,##0_);\(#,##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readingOrder="0"/>
      <protection locked="1" hidden="0"/>
    </dxf>
    <dxf>
      <border>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2" tint="-9.9948118533890809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rgb="FFFF0000"/>
        </patternFill>
      </fill>
    </dxf>
    <dxf>
      <fill>
        <patternFill>
          <bgColor rgb="FF00B050"/>
        </patternFill>
      </fill>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180" formatCode="#"/>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protection locked="1" hidden="0"/>
    </dxf>
    <dxf>
      <border>
        <bottom style="thin">
          <color indexed="64"/>
        </bottom>
      </border>
    </dxf>
    <dxf>
      <font>
        <b val="0"/>
        <i val="0"/>
        <strike val="0"/>
        <condense val="0"/>
        <extend val="0"/>
        <outline val="0"/>
        <shadow val="0"/>
        <u val="none"/>
        <vertAlign val="baseline"/>
        <sz val="13"/>
        <color auto="1"/>
        <name val="Century Gothic"/>
        <scheme val="none"/>
      </font>
      <fill>
        <patternFill patternType="solid">
          <fgColor indexed="64"/>
          <bgColor rgb="FFDDD9C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border>
        <left style="thin">
          <color auto="1"/>
        </left>
        <right style="thin">
          <color auto="1"/>
        </right>
        <top style="thin">
          <color auto="1"/>
        </top>
        <bottom style="thin">
          <color auto="1"/>
        </bottom>
        <vertical/>
        <horizontal/>
      </border>
    </dxf>
    <dxf>
      <font>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indexed="64"/>
        </right>
        <top style="thin">
          <color indexed="64"/>
        </top>
        <bottom style="thin">
          <color indexed="64"/>
        </bottom>
      </border>
      <protection locked="0" hidden="0"/>
    </dxf>
    <dxf>
      <font>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1"/>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auto="1"/>
        </right>
        <top style="thin">
          <color indexed="64"/>
        </top>
        <bottom style="thin">
          <color indexed="64"/>
        </bottom>
      </border>
      <protection locked="1" hidden="0"/>
    </dxf>
    <dxf>
      <font>
        <b val="0"/>
        <i val="0"/>
        <strike val="0"/>
        <condense val="0"/>
        <extend val="0"/>
        <outline val="0"/>
        <shadow val="0"/>
        <u val="none"/>
        <vertAlign val="baseline"/>
        <sz val="11"/>
        <color auto="1"/>
        <name val="Century Gothic"/>
        <scheme val="none"/>
      </font>
      <numFmt numFmtId="6" formatCode="#,##0_);[Red]\(#,##0\)"/>
      <fill>
        <patternFill patternType="none">
          <fgColor indexed="64"/>
          <bgColor indexed="65"/>
        </patternFill>
      </fill>
      <alignment horizontal="center" vertical="center" textRotation="0" wrapText="1" indent="0" justifyLastLine="0" shrinkToFit="1" readingOrder="0"/>
      <border diagonalUp="0" diagonalDown="0" outline="0">
        <left style="thick">
          <color indexed="1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entury Gothic"/>
        <scheme val="none"/>
      </font>
      <numFmt numFmtId="180" formatCode="#"/>
      <alignment horizontal="center" vertical="center" textRotation="0" wrapText="1" indent="0" justifyLastLine="0" shrinkToFit="1" readingOrder="0"/>
      <border diagonalUp="0" diagonalDown="0" outline="0">
        <left style="thin">
          <color indexed="64"/>
        </left>
        <right style="thick">
          <color indexed="10"/>
        </right>
        <top/>
        <bottom/>
      </border>
      <protection locked="1" hidden="0"/>
    </dxf>
    <dxf>
      <font>
        <b val="0"/>
        <i val="0"/>
        <strike val="0"/>
        <condense val="0"/>
        <extend val="0"/>
        <outline val="0"/>
        <shadow val="0"/>
        <u val="none"/>
        <vertAlign val="baseline"/>
        <sz val="11"/>
        <color auto="1"/>
        <name val="Century Gothic"/>
        <scheme val="none"/>
      </font>
      <numFmt numFmtId="6" formatCode="#,##0_);[Red]\(#,##0\)"/>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indexed="64"/>
        </right>
        <top/>
        <bottom/>
      </border>
      <protection locked="1" hidden="0"/>
    </dxf>
    <dxf>
      <font>
        <b val="0"/>
        <i val="0"/>
        <strike val="0"/>
        <condense val="0"/>
        <extend val="0"/>
        <outline val="0"/>
        <shadow val="0"/>
        <u val="none"/>
        <vertAlign val="baseline"/>
        <sz val="11"/>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outline="0">
        <left style="thick">
          <color indexed="10"/>
        </left>
        <right style="thin">
          <color auto="1"/>
        </right>
        <top style="thin">
          <color indexed="64"/>
        </top>
        <bottom style="thin">
          <color indexed="64"/>
        </bottom>
      </border>
      <protection locked="1" hidden="0"/>
    </dxf>
    <dxf>
      <font>
        <b val="0"/>
        <i val="0"/>
        <strike val="0"/>
        <condense val="0"/>
        <extend val="0"/>
        <outline val="0"/>
        <shadow val="0"/>
        <u val="none"/>
        <vertAlign val="baseline"/>
        <sz val="11"/>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outline="0">
        <left/>
        <right style="thick">
          <color indexed="10"/>
        </right>
        <top/>
        <bottom/>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ck">
          <color indexed="1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indexed="64"/>
        </left>
        <right style="thick">
          <color indexed="10"/>
        </right>
        <top/>
        <bottom/>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auto="1"/>
        </left>
        <right style="thin">
          <color auto="1"/>
        </right>
        <top style="thin">
          <color auto="1"/>
        </top>
        <bottom style="thin">
          <color auto="1"/>
        </bottom>
      </border>
    </dxf>
    <dxf>
      <alignment wrapText="1" indent="0" justifyLastLine="0" readingOrder="0"/>
      <protection locked="1" hidden="0"/>
    </dxf>
    <dxf>
      <border>
        <bottom style="thin">
          <color indexed="64"/>
        </bottom>
      </border>
    </dxf>
    <dxf>
      <font>
        <strike val="0"/>
        <outline val="0"/>
        <shadow val="0"/>
        <u val="none"/>
        <vertAlign val="baseline"/>
        <sz val="13"/>
        <color auto="1"/>
        <name val="Century Gothic"/>
        <scheme val="none"/>
      </font>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auto="1"/>
        </left>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1"/>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6" formatCode="#,##0_);[Red]\(#,##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4" formatCode="0.0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protection locked="1" hidden="0"/>
    </dxf>
    <dxf>
      <border>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protection locked="1" hidden="1"/>
    </dxf>
    <dxf>
      <font>
        <b/>
        <i val="0"/>
        <condense val="0"/>
        <extend val="0"/>
      </font>
      <fill>
        <patternFill>
          <bgColor indexed="13"/>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6" formatCode="#,##0_);[Red]\(#,##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protection locked="1" hidden="0"/>
    </dxf>
    <dxf>
      <border>
        <bottom style="thin">
          <color auto="1"/>
        </bottom>
      </border>
    </dxf>
    <dxf>
      <font>
        <b val="0"/>
        <i val="0"/>
        <strike val="0"/>
        <condense val="0"/>
        <extend val="0"/>
        <outline val="0"/>
        <shadow val="0"/>
        <u val="none"/>
        <vertAlign val="baseline"/>
        <sz val="13"/>
        <color auto="1"/>
        <name val="Century Gothic"/>
        <scheme val="none"/>
      </font>
      <fill>
        <patternFill patternType="solid">
          <fgColor indexed="64"/>
          <bgColor theme="7"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ill>
        <patternFill>
          <bgColor rgb="FFFFFF00"/>
        </patternFill>
      </fill>
    </dxf>
    <dxf>
      <border>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171" formatCode="&quot;$&quot;#,##0"/>
      <fill>
        <patternFill patternType="solid">
          <fgColor indexed="64"/>
          <bgColor theme="0" tint="-0.2499465926084170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numFmt numFmtId="6" formatCode="#,##0_);[Red]\(#,##0\)"/>
      <fill>
        <patternFill patternType="solid">
          <fgColor indexed="64"/>
          <bgColor theme="0" tint="-0.2499465926084170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numFmt numFmtId="171"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numFmt numFmtId="171"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numFmt numFmtId="171"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numFmt numFmtId="166"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166"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wrapText="1" indent="0" justifyLastLine="0" readingOrder="0"/>
      <protection locked="1" hidden="0"/>
    </dxf>
    <dxf>
      <border>
        <bottom style="thin">
          <color indexed="64"/>
        </bottom>
      </border>
    </dxf>
    <dxf>
      <font>
        <b val="0"/>
        <i val="0"/>
        <strike val="0"/>
        <condense val="0"/>
        <extend val="0"/>
        <outline val="0"/>
        <shadow val="0"/>
        <u val="none"/>
        <vertAlign val="baseline"/>
        <sz val="13"/>
        <color auto="1"/>
        <name val="Century Gothic"/>
        <scheme val="none"/>
      </font>
      <fill>
        <patternFill patternType="solid">
          <fgColor indexed="64"/>
          <bgColor indexed="3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indexed="64"/>
        </right>
        <top style="thin">
          <color indexed="64"/>
        </top>
        <bottom style="thin">
          <color indexed="64"/>
        </bottom>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6" formatCode="#,##0_);[Red]\(#,##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82" formatCode="&quot;$&quot;#,##0;\ \(&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82" formatCode="&quot;$&quot;#,##0;\ \(&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82" formatCode="&quot;$&quot;#,##0;\ \(&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9" formatCode="m/d/yyyy"/>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30" formatCode="@"/>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outline val="0"/>
        <shadow val="0"/>
        <u val="none"/>
        <vertAlign val="baseline"/>
        <sz val="12"/>
        <name val="Century Gothic"/>
        <scheme val="none"/>
      </font>
      <alignment wrapText="1" indent="0" justifyLastLine="0" readingOrder="0"/>
      <protection locked="1" hidden="0"/>
    </dxf>
    <dxf>
      <border>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indexed="4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ndense val="0"/>
        <extend val="0"/>
      </font>
      <fill>
        <patternFill>
          <bgColor indexed="13"/>
        </patternFill>
      </fill>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4"/>
        <color auto="1"/>
        <name val="Century Gothic"/>
        <scheme val="none"/>
      </font>
      <alignment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71" formatCode="&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5" formatCode="#,##0_);\(#,##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 formatCode="0"/>
      <fill>
        <patternFill patternType="none">
          <fgColor indexed="64"/>
          <bgColor indexed="65"/>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alignment wrapText="1" indent="0" justifyLastLine="0" readingOrder="0"/>
      <protection locked="1" hidden="0"/>
    </dxf>
    <dxf>
      <border>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indexed="44"/>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6" formatCode="#,##0_);[Red]\(#,##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protection locked="1" hidden="0"/>
    </dxf>
    <dxf>
      <border>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theme="7"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strike val="0"/>
        <outline val="0"/>
        <shadow val="0"/>
        <u val="none"/>
        <vertAlign val="baseline"/>
        <color auto="1"/>
        <name val="Century Gothic"/>
        <scheme val="none"/>
      </font>
      <alignment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auto="1"/>
        <name val="Century Gothic"/>
        <scheme val="none"/>
      </font>
      <alignment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auto="1"/>
        <name val="Century Gothic"/>
        <scheme val="none"/>
      </font>
      <alignment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auto="1"/>
        <name val="Century Gothic"/>
        <scheme val="none"/>
      </font>
      <alignment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auto="1"/>
        <name val="Century Gothic"/>
        <scheme val="none"/>
      </font>
      <alignment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auto="1"/>
        <name val="Century Gothic"/>
        <scheme val="none"/>
      </font>
      <alignment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auto="1"/>
        <name val="Century Gothic"/>
        <scheme val="none"/>
      </font>
      <alignment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auto="1"/>
        <name val="Century Gothic"/>
        <scheme val="none"/>
      </font>
      <alignment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auto="1"/>
        <name val="Century Gothic"/>
        <scheme val="none"/>
      </font>
      <alignment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auto="1"/>
        <name val="Century Gothic"/>
        <scheme val="none"/>
      </font>
      <alignment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auto="1"/>
        <name val="Century Gothic"/>
        <scheme val="none"/>
      </font>
      <alignment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auto="1"/>
        <name val="Century Gothic"/>
        <scheme val="none"/>
      </font>
      <alignment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1"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1"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numFmt numFmtId="182" formatCode="&quot;$&quot;#,##0;\ \(&quot;$&quot;#,##0\)"/>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numFmt numFmtId="182" formatCode="&quot;$&quot;#,##0;\ \(&quot;$&quot;#,##0\)"/>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numFmt numFmtId="182" formatCode="&quot;$&quot;#,##0;\ \(&quot;$&quot;#,##0\)"/>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19" formatCode="m/d/yyyy"/>
      <alignment horizontal="center" vertical="center" textRotation="0" wrapText="1" indent="0" justifyLastLine="0" shrinkToFit="0" readingOrder="0"/>
      <border diagonalUp="0" diagonalDown="0" outline="0">
        <left style="thin">
          <color auto="1"/>
        </left>
        <right style="thin">
          <color indexed="64"/>
        </right>
        <top style="thin">
          <color indexed="64"/>
        </top>
        <bottom/>
      </border>
      <protection locked="0" hidden="0"/>
    </dxf>
    <dxf>
      <font>
        <b val="0"/>
        <i val="0"/>
        <strike val="0"/>
        <condense val="0"/>
        <extend val="0"/>
        <outline val="0"/>
        <shadow val="0"/>
        <u val="none"/>
        <vertAlign val="baseline"/>
        <sz val="12"/>
        <color auto="1"/>
        <name val="Century Gothic"/>
        <scheme val="none"/>
      </font>
      <numFmt numFmtId="19" formatCode="m/d/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indexed="64"/>
        </right>
        <top style="thin">
          <color indexed="64"/>
        </top>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indexed="64"/>
        </right>
        <top style="thin">
          <color indexed="64"/>
        </top>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wrapText="1" indent="0" justifyLastLine="0" readingOrder="0"/>
      <protection locked="1" hidden="0"/>
    </dxf>
    <dxf>
      <border>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indexed="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condense val="0"/>
        <extend val="0"/>
      </font>
      <fill>
        <patternFill>
          <bgColor indexed="13"/>
        </patternFill>
      </fill>
    </dxf>
    <dxf>
      <border>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188" formatCode="&quot;$&quot;#,##0;[Red]\-&quot;$&quot;#,##0"/>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Tahoma"/>
        <scheme val="none"/>
      </font>
      <numFmt numFmtId="0" formatCode="Genera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Tahoma"/>
        <scheme val="none"/>
      </font>
      <alignment textRotation="0" wrapText="1" indent="0" justifyLastLine="0" readingOrder="0"/>
      <protection locked="1" hidden="0"/>
    </dxf>
    <dxf>
      <border>
        <bottom style="thin">
          <color indexed="64"/>
        </bottom>
      </border>
    </dxf>
    <dxf>
      <font>
        <b val="0"/>
        <i val="0"/>
        <strike val="0"/>
        <condense val="0"/>
        <extend val="0"/>
        <outline val="0"/>
        <shadow val="0"/>
        <u val="none"/>
        <vertAlign val="baseline"/>
        <sz val="13"/>
        <color auto="1"/>
        <name val="Century Gothic"/>
        <scheme val="none"/>
      </font>
      <fill>
        <patternFill patternType="solid">
          <fgColor indexed="64"/>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00B050"/>
        </patternFill>
      </fill>
    </dxf>
    <dxf>
      <fill>
        <patternFill>
          <bgColor rgb="FFFFFF00"/>
        </patternFill>
      </fill>
    </dxf>
    <dxf>
      <fill>
        <patternFill patternType="none">
          <bgColor auto="1"/>
        </patternFill>
      </fill>
      <border>
        <left style="thin">
          <color auto="1"/>
        </left>
        <right style="thin">
          <color auto="1"/>
        </right>
        <top style="thin">
          <color auto="1"/>
        </top>
        <bottom style="thin">
          <color auto="1"/>
        </bottom>
      </border>
    </dxf>
    <dxf>
      <font>
        <b val="0"/>
        <i val="0"/>
        <strike val="0"/>
        <condense val="0"/>
        <extend val="0"/>
        <outline val="0"/>
        <shadow val="0"/>
        <u/>
        <vertAlign val="baseline"/>
        <sz val="14"/>
        <color indexed="12"/>
        <name val="Century Gothic"/>
        <scheme val="none"/>
      </font>
      <fill>
        <patternFill patternType="solid">
          <fgColor indexed="64"/>
          <bgColor indexed="47"/>
        </patternFill>
      </fill>
      <alignment horizontal="center" vertical="center" textRotation="0" wrapText="0" indent="0" justifyLastLine="0" shrinkToFit="1"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numFmt numFmtId="167" formatCode="[&lt;=9999999]###\-####;\(###\)\ ###\-####"/>
      <fill>
        <patternFill patternType="solid">
          <fgColor indexed="64"/>
          <bgColor indexed="47"/>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numFmt numFmtId="172" formatCode="00000\-0000"/>
      <fill>
        <patternFill patternType="solid">
          <fgColor indexed="64"/>
          <bgColor indexed="47"/>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indexed="47"/>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indexed="47"/>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indexed="47"/>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indexed="47"/>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indexed="47"/>
        </patternFill>
      </fill>
      <alignment horizontal="center" vertical="center" textRotation="0" wrapText="0" indent="0" justifyLastLine="0" shrinkToFit="1"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4"/>
        <name val="Century Gothic"/>
        <scheme val="none"/>
      </font>
      <alignment horizontal="center" vertical="center" textRotation="0" indent="0" justifyLastLine="0" readingOrder="0"/>
    </dxf>
    <dxf>
      <border outline="0">
        <bottom style="thin">
          <color indexed="64"/>
        </bottom>
      </border>
    </dxf>
    <dxf>
      <font>
        <b/>
        <i val="0"/>
        <strike val="0"/>
        <condense val="0"/>
        <extend val="0"/>
        <outline val="0"/>
        <shadow val="0"/>
        <u val="none"/>
        <vertAlign val="baseline"/>
        <sz val="16"/>
        <color theme="1"/>
        <name val="Century Gothic"/>
        <scheme val="none"/>
      </font>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ertAlign val="baseline"/>
        <sz val="14"/>
        <color indexed="12"/>
        <name val="Century Gothic"/>
        <scheme val="none"/>
      </font>
      <fill>
        <patternFill patternType="solid">
          <fgColor indexed="64"/>
          <bgColor indexed="47"/>
        </patternFill>
      </fill>
      <alignment horizontal="center" vertical="center" textRotation="0" wrapText="1" indent="0" justifyLastLine="0" shrinkToFit="1"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numFmt numFmtId="167" formatCode="[&lt;=9999999]###\-####;\(###\)\ ###\-####"/>
      <fill>
        <patternFill patternType="solid">
          <fgColor indexed="64"/>
          <bgColor indexed="47"/>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numFmt numFmtId="183" formatCode="00000"/>
      <fill>
        <patternFill patternType="solid">
          <fgColor indexed="64"/>
          <bgColor indexed="47"/>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indexed="47"/>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indexed="47"/>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indexed="47"/>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indexed="47"/>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entury Gothic"/>
        <scheme val="none"/>
      </font>
      <fill>
        <patternFill patternType="solid">
          <fgColor indexed="64"/>
          <bgColor indexed="47"/>
        </patternFill>
      </fill>
      <alignment horizontal="center" vertical="center" textRotation="0" wrapText="1" indent="0" justifyLastLine="0" shrinkToFit="1"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4"/>
        <name val="Century Gothic"/>
        <scheme val="none"/>
      </font>
      <alignment horizontal="center" vertical="center" textRotation="0" wrapText="1" indent="0" justifyLastLine="0" readingOrder="0"/>
    </dxf>
    <dxf>
      <border outline="0">
        <bottom style="thin">
          <color indexed="64"/>
        </bottom>
      </border>
    </dxf>
    <dxf>
      <font>
        <b/>
        <i val="0"/>
        <strike val="0"/>
        <condense val="0"/>
        <extend val="0"/>
        <outline val="0"/>
        <shadow val="0"/>
        <u val="none"/>
        <vertAlign val="baseline"/>
        <sz val="16"/>
        <color theme="1"/>
        <name val="Century Gothic"/>
        <scheme val="none"/>
      </font>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style="thin">
          <color auto="1"/>
        </left>
        <right/>
        <top style="thin">
          <color auto="1"/>
        </top>
        <bottom style="thin">
          <color auto="1"/>
        </bottom>
        <vertical/>
        <horizontal/>
      </border>
      <protection locked="1" hidden="1"/>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2" justifyLastLine="0" shrinkToFit="0" readingOrder="0"/>
      <border diagonalUp="0" diagonalDown="0">
        <left/>
        <right style="thin">
          <color indexed="64"/>
        </right>
        <top style="thin">
          <color indexed="64"/>
        </top>
        <bottom style="thin">
          <color indexed="64"/>
        </bottom>
        <vertical/>
        <horizontal/>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1" justifyLastLine="0" shrinkToFit="0" readingOrder="0"/>
      <border diagonalUp="0" diagonalDown="0">
        <left style="thin">
          <color auto="1"/>
        </left>
        <right/>
        <top style="thin">
          <color indexed="64"/>
        </top>
        <bottom style="thin">
          <color auto="1"/>
        </bottom>
        <vertical/>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6"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auto="1"/>
        </left>
        <right style="thin">
          <color indexed="64"/>
        </right>
        <top style="thin">
          <color indexed="64"/>
        </top>
        <bottom style="thin">
          <color auto="1"/>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0" indent="0" justifyLastLine="0" shrinkToFit="0" readingOrder="0"/>
      <border diagonalUp="0" diagonalDown="0">
        <left style="thin">
          <color auto="1"/>
        </left>
        <right style="thin">
          <color auto="1"/>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2"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auto="1"/>
        </left>
        <right style="thin">
          <color auto="1"/>
        </right>
        <top style="thin">
          <color auto="1"/>
        </top>
        <bottom style="thin">
          <color auto="1"/>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0" indent="0" justifyLastLine="0" shrinkToFit="0" readingOrder="0"/>
      <border diagonalUp="0" diagonalDown="0">
        <left style="thin">
          <color auto="1"/>
        </left>
        <right style="thin">
          <color auto="1"/>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0" indent="1"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0" indent="1"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left" vertical="center" textRotation="0" indent="1" justifyLastLine="0" shrinkToFit="0" readingOrder="0"/>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indent="1" justifyLastLine="0" shrinkToFit="0" readingOrder="0"/>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0"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0" relative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textRotation="0" relativeIndent="1" justifyLastLine="0" shrinkToFit="0" readingOrder="0"/>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1"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indent="1" justifyLastLine="0" shrinkToFit="0" readingOrder="0"/>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1"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relativeIndent="1"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alignment horizontal="left" vertical="center" textRotation="0" wrapText="1" relativeIndent="1" justifyLastLine="0" shrinkToFit="0" readingOrder="0"/>
      <protection locked="1" hidden="0"/>
    </dxf>
    <dxf>
      <border>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6"/>
        <color indexed="10"/>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font>
        <b/>
        <i val="0"/>
        <strike val="0"/>
        <condense val="0"/>
        <extend val="0"/>
        <outline val="0"/>
        <shadow val="0"/>
        <u val="none"/>
        <vertAlign val="baseline"/>
        <sz val="14"/>
        <color auto="1"/>
        <name val="Century Gothic"/>
        <scheme val="none"/>
      </font>
      <fill>
        <patternFill patternType="solid">
          <fgColor indexed="64"/>
          <bgColor rgb="FFFFFF99"/>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alignment horizontal="left" vertical="center" textRotation="0" wrapText="1" relativeInden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font>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border>
        <right style="thick">
          <color theme="2"/>
        </right>
        <bottom style="thin">
          <color theme="3" tint="0.39994506668294322"/>
        </bottom>
      </border>
    </dxf>
    <dxf>
      <border>
        <left style="medium">
          <color theme="5"/>
        </left>
      </border>
    </dxf>
    <dxf>
      <border diagonalUp="0" diagonalDown="0">
        <left/>
        <right/>
        <top/>
        <bottom style="thin">
          <color theme="3" tint="0.39994506668294322"/>
        </bottom>
        <vertical/>
        <horizontal/>
      </border>
    </dxf>
    <dxf>
      <fill>
        <patternFill patternType="none">
          <bgColor auto="1"/>
        </patternFill>
      </fill>
      <border>
        <right style="thick">
          <color theme="2"/>
        </right>
        <top style="thin">
          <color theme="3" tint="0.39994506668294322"/>
        </top>
        <bottom style="thin">
          <color theme="3" tint="0.39994506668294322"/>
        </bottom>
        <vertical/>
        <horizontal style="thin">
          <color theme="3" tint="0.39994506668294322"/>
        </horizontal>
      </border>
    </dxf>
    <dxf>
      <border>
        <right style="thick">
          <color theme="2"/>
        </right>
        <bottom style="thin">
          <color theme="3" tint="0.39994506668294322"/>
        </bottom>
      </border>
    </dxf>
    <dxf>
      <border>
        <left style="medium">
          <color theme="5"/>
        </left>
      </border>
    </dxf>
    <dxf>
      <border diagonalUp="0" diagonalDown="0">
        <left/>
        <right/>
        <top/>
        <bottom style="thin">
          <color theme="3" tint="0.39994506668294322"/>
        </bottom>
        <vertical/>
        <horizontal/>
      </border>
    </dxf>
    <dxf>
      <fill>
        <patternFill patternType="none">
          <bgColor auto="1"/>
        </patternFill>
      </fill>
      <border>
        <right style="thick">
          <color theme="2"/>
        </right>
        <top style="thin">
          <color theme="3" tint="0.39994506668294322"/>
        </top>
        <bottom style="thin">
          <color theme="3" tint="0.39994506668294322"/>
        </bottom>
        <vertical/>
        <horizontal style="thin">
          <color theme="3" tint="0.39994506668294322"/>
        </horizontal>
      </border>
    </dxf>
  </dxfs>
  <tableStyles count="4" defaultTableStyle="TableStyleMedium9" defaultPivotStyle="PivotStyleLight16">
    <tableStyle name="Back to School Checklist" pivot="0" count="4" xr9:uid="{00000000-0011-0000-FFFF-FFFF00000000}">
      <tableStyleElement type="wholeTable" dxfId="655"/>
      <tableStyleElement type="headerRow" dxfId="654"/>
      <tableStyleElement type="firstColumnStripe" dxfId="653"/>
      <tableStyleElement type="lastHeaderCell" dxfId="652"/>
    </tableStyle>
    <tableStyle name="Back to School Checklist 2" pivot="0" count="4" xr9:uid="{00000000-0011-0000-FFFF-FFFF01000000}">
      <tableStyleElement type="wholeTable" dxfId="651"/>
      <tableStyleElement type="headerRow" dxfId="650"/>
      <tableStyleElement type="firstColumnStripe" dxfId="649"/>
      <tableStyleElement type="lastHeaderCell" dxfId="648"/>
    </tableStyle>
    <tableStyle name="Table Style 1" pivot="0" count="0" xr9:uid="{00000000-0011-0000-FFFF-FFFF02000000}"/>
    <tableStyle name="Table Style 2" pivot="0" count="0" xr9:uid="{00000000-0011-0000-FFFF-FFFF03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CCFF"/>
      <rgbColor rgb="00993366"/>
      <rgbColor rgb="00FFFFCC"/>
      <rgbColor rgb="00CCFFFF"/>
      <rgbColor rgb="00660066"/>
      <rgbColor rgb="00FF8080"/>
      <rgbColor rgb="000066CC"/>
      <rgbColor rgb="00CCCCFF"/>
      <rgbColor rgb="00FFCC99"/>
      <rgbColor rgb="009590FA"/>
      <rgbColor rgb="00FFFF00"/>
      <rgbColor rgb="00CCFFCC"/>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E6B8B7"/>
      <color rgb="FFFFCCCC"/>
      <color rgb="FFCCCCFF"/>
      <color rgb="FF85D5BA"/>
      <color rgb="FF8DB4E2"/>
      <color rgb="FF92CDDC"/>
      <color rgb="FFB8DBEA"/>
      <color rgb="FF99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Instructions!Instructions_AA_Contact"/></Relationships>
</file>

<file path=xl/drawings/_rels/drawing10.xml.rels><?xml version="1.0" encoding="UTF-8" standalone="yes"?>
<Relationships xmlns="http://schemas.openxmlformats.org/package/2006/relationships"><Relationship Id="rId1" Type="http://schemas.openxmlformats.org/officeDocument/2006/relationships/hyperlink" Target="#Instructions!Instructions_Consultant_Contractor"/></Relationships>
</file>

<file path=xl/drawings/_rels/drawing11.xml.rels><?xml version="1.0" encoding="UTF-8" standalone="yes"?>
<Relationships xmlns="http://schemas.openxmlformats.org/package/2006/relationships"><Relationship Id="rId1" Type="http://schemas.openxmlformats.org/officeDocument/2006/relationships/hyperlink" Target="#Instructions!Instructions_Personnel"/></Relationships>
</file>

<file path=xl/drawings/_rels/drawing12.xml.rels><?xml version="1.0" encoding="UTF-8" standalone="yes"?>
<Relationships xmlns="http://schemas.openxmlformats.org/package/2006/relationships"><Relationship Id="rId1" Type="http://schemas.openxmlformats.org/officeDocument/2006/relationships/hyperlink" Target="#Instructions!Instructions_Match"/></Relationships>
</file>

<file path=xl/drawings/_rels/drawing13.xml.rels><?xml version="1.0" encoding="UTF-8" standalone="yes"?>
<Relationships xmlns="http://schemas.openxmlformats.org/package/2006/relationships"><Relationship Id="rId1" Type="http://schemas.openxmlformats.org/officeDocument/2006/relationships/hyperlink" Target="#Instructions!Instructions_ICR_Summary"/></Relationships>
</file>

<file path=xl/drawings/_rels/drawing14.xml.rels><?xml version="1.0" encoding="UTF-8" standalone="yes"?>
<Relationships xmlns="http://schemas.openxmlformats.org/package/2006/relationships"><Relationship Id="rId1" Type="http://schemas.openxmlformats.org/officeDocument/2006/relationships/hyperlink" Target="#Instructions!Instructions_Authorized_Agent"/></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Instructions_Project_Ledger"/></Relationships>
</file>

<file path=xl/drawings/_rels/drawing3.xml.rels><?xml version="1.0" encoding="UTF-8" standalone="yes"?>
<Relationships xmlns="http://schemas.openxmlformats.org/package/2006/relationships"><Relationship Id="rId1" Type="http://schemas.openxmlformats.org/officeDocument/2006/relationships/hyperlink" Target="#Instructions!Instructions_Planning"/></Relationships>
</file>

<file path=xl/drawings/_rels/drawing4.xml.rels><?xml version="1.0" encoding="UTF-8" standalone="yes"?>
<Relationships xmlns="http://schemas.openxmlformats.org/package/2006/relationships"><Relationship Id="rId1" Type="http://schemas.openxmlformats.org/officeDocument/2006/relationships/hyperlink" Target="#Instructions!Instructions_Organization"/></Relationships>
</file>

<file path=xl/drawings/_rels/drawing5.xml.rels><?xml version="1.0" encoding="UTF-8" standalone="yes"?>
<Relationships xmlns="http://schemas.openxmlformats.org/package/2006/relationships"><Relationship Id="rId1" Type="http://schemas.openxmlformats.org/officeDocument/2006/relationships/hyperlink" Target="#Instructions!Instructions_Equipment"/></Relationships>
</file>

<file path=xl/drawings/_rels/drawing6.xml.rels><?xml version="1.0" encoding="UTF-8" standalone="yes"?>
<Relationships xmlns="http://schemas.openxmlformats.org/package/2006/relationships"><Relationship Id="rId1" Type="http://schemas.openxmlformats.org/officeDocument/2006/relationships/hyperlink" Target="#Instructions!Instructions_Training"/></Relationships>
</file>

<file path=xl/drawings/_rels/drawing7.xml.rels><?xml version="1.0" encoding="UTF-8" standalone="yes"?>
<Relationships xmlns="http://schemas.openxmlformats.org/package/2006/relationships"><Relationship Id="rId1" Type="http://schemas.openxmlformats.org/officeDocument/2006/relationships/hyperlink" Target="#Instructions_Exercise"/></Relationships>
</file>

<file path=xl/drawings/_rels/drawing8.xml.rels><?xml version="1.0" encoding="UTF-8" standalone="yes"?>
<Relationships xmlns="http://schemas.openxmlformats.org/package/2006/relationships"><Relationship Id="rId1" Type="http://schemas.openxmlformats.org/officeDocument/2006/relationships/hyperlink" Target="#Instructions!Instructions_MA"/></Relationships>
</file>

<file path=xl/drawings/_rels/drawing9.xml.rels><?xml version="1.0" encoding="UTF-8" standalone="yes"?>
<Relationships xmlns="http://schemas.openxmlformats.org/package/2006/relationships"><Relationship Id="rId1" Type="http://schemas.openxmlformats.org/officeDocument/2006/relationships/hyperlink" Target="#Instructions!Instructions_Indirect_Cost"/></Relationships>
</file>

<file path=xl/drawings/drawing1.xml><?xml version="1.0" encoding="utf-8"?>
<xdr:wsDr xmlns:xdr="http://schemas.openxmlformats.org/drawingml/2006/spreadsheetDrawing" xmlns:a="http://schemas.openxmlformats.org/drawingml/2006/main">
  <xdr:twoCellAnchor editAs="absolute">
    <xdr:from>
      <xdr:col>0</xdr:col>
      <xdr:colOff>11905</xdr:colOff>
      <xdr:row>0</xdr:row>
      <xdr:rowOff>3401</xdr:rowOff>
    </xdr:from>
    <xdr:to>
      <xdr:col>0</xdr:col>
      <xdr:colOff>1977865</xdr:colOff>
      <xdr:row>1</xdr:row>
      <xdr:rowOff>3400</xdr:rowOff>
    </xdr:to>
    <xdr:sp macro="" textlink="">
      <xdr:nvSpPr>
        <xdr:cNvPr id="2" name="Goto Instructions tab" descr="Hyperlink - Switches from current worksheet  to  the Authorized Agent And Contact Information Section of the Instructions worksheet.">
          <a:hlinkClick xmlns:r="http://schemas.openxmlformats.org/officeDocument/2006/relationships" r:id="rId1" tooltip="Authorized Agent and Contact Information Instructions"/>
          <a:extLst>
            <a:ext uri="{FF2B5EF4-FFF2-40B4-BE49-F238E27FC236}">
              <a16:creationId xmlns:a16="http://schemas.microsoft.com/office/drawing/2014/main" id="{00000000-0008-0000-0300-00002F000000}"/>
            </a:ext>
          </a:extLst>
        </xdr:cNvPr>
        <xdr:cNvSpPr>
          <a:spLocks noChangeArrowheads="1"/>
        </xdr:cNvSpPr>
      </xdr:nvSpPr>
      <xdr:spPr bwMode="auto">
        <a:xfrm>
          <a:off x="11905" y="3401"/>
          <a:ext cx="1965960" cy="380999"/>
        </a:xfrm>
        <a:prstGeom prst="rect">
          <a:avLst/>
        </a:prstGeom>
        <a:solidFill>
          <a:schemeClr val="accent3">
            <a:lumMod val="40000"/>
            <a:lumOff val="60000"/>
          </a:schemeClr>
        </a:solidFill>
        <a:ln w="28575" algn="ctr">
          <a:solidFill>
            <a:schemeClr val="tx1"/>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endParaRPr lang="en-US" sz="1600" b="0" i="0" strike="noStrike">
            <a:solidFill>
              <a:srgbClr val="000000"/>
            </a:solidFill>
            <a:latin typeface="Century Gothic" panose="020B0502020202020204" pitchFamily="34" charset="0"/>
            <a:cs typeface="Tahoma"/>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27218</xdr:colOff>
      <xdr:row>0</xdr:row>
      <xdr:rowOff>13610</xdr:rowOff>
    </xdr:from>
    <xdr:to>
      <xdr:col>1</xdr:col>
      <xdr:colOff>1275140</xdr:colOff>
      <xdr:row>0</xdr:row>
      <xdr:rowOff>379370</xdr:rowOff>
    </xdr:to>
    <xdr:sp macro="" textlink="">
      <xdr:nvSpPr>
        <xdr:cNvPr id="106" name="Instructions" descr="Hyperlink - Switches from current worksheet to the Consultant -Contractor section of the Instructions worksheet.">
          <a:hlinkClick xmlns:r="http://schemas.openxmlformats.org/officeDocument/2006/relationships" r:id="rId1" tooltip="Consultant/Contractor Ledger Instructions"/>
          <a:extLst>
            <a:ext uri="{FF2B5EF4-FFF2-40B4-BE49-F238E27FC236}">
              <a16:creationId xmlns:a16="http://schemas.microsoft.com/office/drawing/2014/main" id="{00000000-0008-0000-0C00-00006A000000}"/>
            </a:ext>
          </a:extLst>
        </xdr:cNvPr>
        <xdr:cNvSpPr>
          <a:spLocks noChangeArrowheads="1"/>
        </xdr:cNvSpPr>
      </xdr:nvSpPr>
      <xdr:spPr bwMode="auto">
        <a:xfrm>
          <a:off x="27218" y="13610"/>
          <a:ext cx="1965960" cy="365760"/>
        </a:xfrm>
        <a:prstGeom prst="rect">
          <a:avLst/>
        </a:prstGeom>
        <a:solidFill>
          <a:schemeClr val="accent1">
            <a:lumMod val="40000"/>
            <a:lumOff val="60000"/>
          </a:schemeClr>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u="sng"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29308</xdr:colOff>
      <xdr:row>0</xdr:row>
      <xdr:rowOff>0</xdr:rowOff>
    </xdr:from>
    <xdr:to>
      <xdr:col>1</xdr:col>
      <xdr:colOff>778999</xdr:colOff>
      <xdr:row>1</xdr:row>
      <xdr:rowOff>2585</xdr:rowOff>
    </xdr:to>
    <xdr:sp macro="" textlink="">
      <xdr:nvSpPr>
        <xdr:cNvPr id="26" name="Goto Instructions tab" descr="Hyperlink - Switches from current worksheet to the Personnel section of the Instructions worksheet.">
          <a:hlinkClick xmlns:r="http://schemas.openxmlformats.org/officeDocument/2006/relationships" r:id="rId1" tooltip="Personnel Ledger Instructions"/>
          <a:extLst>
            <a:ext uri="{FF2B5EF4-FFF2-40B4-BE49-F238E27FC236}">
              <a16:creationId xmlns:a16="http://schemas.microsoft.com/office/drawing/2014/main" id="{00000000-0008-0000-0D00-00001A000000}"/>
            </a:ext>
          </a:extLst>
        </xdr:cNvPr>
        <xdr:cNvSpPr>
          <a:spLocks noChangeArrowheads="1"/>
        </xdr:cNvSpPr>
      </xdr:nvSpPr>
      <xdr:spPr bwMode="auto">
        <a:xfrm>
          <a:off x="29308" y="0"/>
          <a:ext cx="1965960" cy="383585"/>
        </a:xfrm>
        <a:prstGeom prst="rect">
          <a:avLst/>
        </a:prstGeom>
        <a:solidFill>
          <a:schemeClr val="bg2">
            <a:lumMod val="90000"/>
          </a:schemeClr>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u="sng"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27213</xdr:colOff>
      <xdr:row>0</xdr:row>
      <xdr:rowOff>0</xdr:rowOff>
    </xdr:from>
    <xdr:to>
      <xdr:col>2</xdr:col>
      <xdr:colOff>278673</xdr:colOff>
      <xdr:row>1</xdr:row>
      <xdr:rowOff>2585</xdr:rowOff>
    </xdr:to>
    <xdr:sp macro="" textlink="">
      <xdr:nvSpPr>
        <xdr:cNvPr id="36" name="Goto Instructions tab" descr="Hyperlink - Switches from current worksheet to the Match section of the Instructions worksheet.">
          <a:hlinkClick xmlns:r="http://schemas.openxmlformats.org/officeDocument/2006/relationships" r:id="rId1" tooltip="Match Ledger Instructions"/>
          <a:extLst>
            <a:ext uri="{FF2B5EF4-FFF2-40B4-BE49-F238E27FC236}">
              <a16:creationId xmlns:a16="http://schemas.microsoft.com/office/drawing/2014/main" id="{00000000-0008-0000-0E00-000024000000}"/>
            </a:ext>
          </a:extLst>
        </xdr:cNvPr>
        <xdr:cNvSpPr>
          <a:spLocks noChangeArrowheads="1"/>
        </xdr:cNvSpPr>
      </xdr:nvSpPr>
      <xdr:spPr bwMode="auto">
        <a:xfrm>
          <a:off x="27213" y="0"/>
          <a:ext cx="1965960" cy="383585"/>
        </a:xfrm>
        <a:prstGeom prst="rect">
          <a:avLst/>
        </a:prstGeom>
        <a:solidFill>
          <a:schemeClr val="accent5">
            <a:lumMod val="60000"/>
            <a:lumOff val="40000"/>
          </a:schemeClr>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u="sng"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1991360</xdr:colOff>
      <xdr:row>0</xdr:row>
      <xdr:rowOff>378460</xdr:rowOff>
    </xdr:to>
    <xdr:sp macro="" textlink="">
      <xdr:nvSpPr>
        <xdr:cNvPr id="17" name="Rectangle 63" descr="Hyperlink - Switches from current worksheet to the Indirect Costs Summary section of the Instructions worksheet.">
          <a:hlinkClick xmlns:r="http://schemas.openxmlformats.org/officeDocument/2006/relationships" r:id="rId1" tooltip="Indirect Costs Summary Instructions"/>
          <a:extLst>
            <a:ext uri="{FF2B5EF4-FFF2-40B4-BE49-F238E27FC236}">
              <a16:creationId xmlns:a16="http://schemas.microsoft.com/office/drawing/2014/main" id="{00000000-0008-0000-1000-000011000000}"/>
            </a:ext>
          </a:extLst>
        </xdr:cNvPr>
        <xdr:cNvSpPr>
          <a:spLocks noChangeArrowheads="1"/>
        </xdr:cNvSpPr>
      </xdr:nvSpPr>
      <xdr:spPr bwMode="auto">
        <a:xfrm>
          <a:off x="25400" y="12700"/>
          <a:ext cx="1965960" cy="365760"/>
        </a:xfrm>
        <a:prstGeom prst="rect">
          <a:avLst/>
        </a:prstGeom>
        <a:solidFill>
          <a:schemeClr val="accent4">
            <a:lumMod val="40000"/>
            <a:lumOff val="60000"/>
          </a:schemeClr>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u="sng"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27214</xdr:colOff>
      <xdr:row>0</xdr:row>
      <xdr:rowOff>0</xdr:rowOff>
    </xdr:from>
    <xdr:to>
      <xdr:col>1</xdr:col>
      <xdr:colOff>877388</xdr:colOff>
      <xdr:row>1</xdr:row>
      <xdr:rowOff>2585</xdr:rowOff>
    </xdr:to>
    <xdr:sp macro="" textlink="">
      <xdr:nvSpPr>
        <xdr:cNvPr id="2" name="Goto Instructions tab" descr="Hyperlink - Switches from current worksheet to the Match section of the Instructions worksheet.">
          <a:hlinkClick xmlns:r="http://schemas.openxmlformats.org/officeDocument/2006/relationships" r:id="rId1" tooltip="Match Ledger Instructions"/>
          <a:extLst>
            <a:ext uri="{FF2B5EF4-FFF2-40B4-BE49-F238E27FC236}">
              <a16:creationId xmlns:a16="http://schemas.microsoft.com/office/drawing/2014/main" id="{00000000-0008-0000-0F00-000011000000}"/>
            </a:ext>
          </a:extLst>
        </xdr:cNvPr>
        <xdr:cNvSpPr>
          <a:spLocks noChangeArrowheads="1"/>
        </xdr:cNvSpPr>
      </xdr:nvSpPr>
      <xdr:spPr bwMode="auto">
        <a:xfrm>
          <a:off x="27214" y="0"/>
          <a:ext cx="1964599" cy="383585"/>
        </a:xfrm>
        <a:prstGeom prst="rect">
          <a:avLst/>
        </a:prstGeom>
        <a:solidFill>
          <a:srgbClr val="99CCFF"/>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u="sng"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24408</xdr:colOff>
      <xdr:row>0</xdr:row>
      <xdr:rowOff>0</xdr:rowOff>
    </xdr:from>
    <xdr:to>
      <xdr:col>2</xdr:col>
      <xdr:colOff>261214</xdr:colOff>
      <xdr:row>0</xdr:row>
      <xdr:rowOff>365760</xdr:rowOff>
    </xdr:to>
    <xdr:sp macro="" textlink="">
      <xdr:nvSpPr>
        <xdr:cNvPr id="10" name="Rectangle 63" descr="Hyperlink - Switches from current worksheet to the Project Ledger section of the Instructions worksheet." title="Instructions">
          <a:hlinkClick xmlns:r="http://schemas.openxmlformats.org/officeDocument/2006/relationships" r:id="rId1" tooltip="Project Ledger Instructions"/>
          <a:extLst>
            <a:ext uri="{FF2B5EF4-FFF2-40B4-BE49-F238E27FC236}">
              <a16:creationId xmlns:a16="http://schemas.microsoft.com/office/drawing/2014/main" id="{00000000-0008-0000-0400-00000A000000}"/>
            </a:ext>
          </a:extLst>
        </xdr:cNvPr>
        <xdr:cNvSpPr>
          <a:spLocks noChangeArrowheads="1"/>
        </xdr:cNvSpPr>
      </xdr:nvSpPr>
      <xdr:spPr bwMode="auto">
        <a:xfrm>
          <a:off x="24408" y="0"/>
          <a:ext cx="1965960" cy="365760"/>
        </a:xfrm>
        <a:prstGeom prst="rect">
          <a:avLst/>
        </a:prstGeom>
        <a:solidFill>
          <a:srgbClr val="FFCC99"/>
        </a:solidFill>
        <a:ln w="28575" algn="ctr">
          <a:solidFill>
            <a:schemeClr val="tx1"/>
          </a:solidFill>
          <a:miter lim="800000"/>
          <a:headEnd/>
          <a:tailEnd/>
        </a:ln>
        <a:effectLst/>
      </xdr:spPr>
      <xdr:txBody>
        <a:bodyPr vertOverflow="clip" wrap="square" lIns="36576" tIns="27432" rIns="36576" bIns="27432" anchor="ctr" upright="1"/>
        <a:lstStyle/>
        <a:p>
          <a:pPr algn="ctr" rtl="0">
            <a:defRPr sz="1000"/>
          </a:pPr>
          <a:r>
            <a:rPr lang="en-US" sz="1400" b="0" i="0" u="sng" strike="noStrike">
              <a:solidFill>
                <a:srgbClr val="000000"/>
              </a:solidFill>
              <a:latin typeface="Century Gothic" panose="020B0502020202020204" pitchFamily="34" charset="0"/>
              <a:cs typeface="Tahoma"/>
            </a:rPr>
            <a:t>Instructions</a:t>
          </a:r>
          <a:endParaRPr lang="en-US" sz="1200" b="0" i="0" u="sng" strike="noStrike">
            <a:solidFill>
              <a:srgbClr val="000000"/>
            </a:solidFill>
            <a:latin typeface="Century Gothic" panose="020B0502020202020204" pitchFamily="34" charset="0"/>
            <a:cs typeface="Tahoma"/>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27214</xdr:colOff>
      <xdr:row>0</xdr:row>
      <xdr:rowOff>13608</xdr:rowOff>
    </xdr:from>
    <xdr:to>
      <xdr:col>1</xdr:col>
      <xdr:colOff>1069982</xdr:colOff>
      <xdr:row>0</xdr:row>
      <xdr:rowOff>379368</xdr:rowOff>
    </xdr:to>
    <xdr:sp macro="" textlink="">
      <xdr:nvSpPr>
        <xdr:cNvPr id="163" name="Goto Instructions tab" descr="Hyperlink - Switches from current worksheet to the Planning section of the Instructions worksheet." title="Instructions">
          <a:hlinkClick xmlns:r="http://schemas.openxmlformats.org/officeDocument/2006/relationships" r:id="rId1" tooltip="Planning Ledger Instructions"/>
          <a:extLst>
            <a:ext uri="{FF2B5EF4-FFF2-40B4-BE49-F238E27FC236}">
              <a16:creationId xmlns:a16="http://schemas.microsoft.com/office/drawing/2014/main" id="{00000000-0008-0000-0500-0000A3000000}"/>
            </a:ext>
          </a:extLst>
        </xdr:cNvPr>
        <xdr:cNvSpPr>
          <a:spLocks noChangeArrowheads="1"/>
        </xdr:cNvSpPr>
      </xdr:nvSpPr>
      <xdr:spPr bwMode="auto">
        <a:xfrm>
          <a:off x="27214" y="13608"/>
          <a:ext cx="1965960" cy="365760"/>
        </a:xfrm>
        <a:prstGeom prst="rect">
          <a:avLst/>
        </a:prstGeom>
        <a:solidFill>
          <a:srgbClr val="CCFFCC"/>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u="sng"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27229</xdr:colOff>
      <xdr:row>0</xdr:row>
      <xdr:rowOff>14655</xdr:rowOff>
    </xdr:from>
    <xdr:to>
      <xdr:col>1</xdr:col>
      <xdr:colOff>835535</xdr:colOff>
      <xdr:row>1</xdr:row>
      <xdr:rowOff>8559</xdr:rowOff>
    </xdr:to>
    <xdr:sp macro="" textlink="">
      <xdr:nvSpPr>
        <xdr:cNvPr id="16" name="Rectangle 63" descr="Hyperlink - Switches from current worksheet to the Organization section of the Instructions worksheet.">
          <a:hlinkClick xmlns:r="http://schemas.openxmlformats.org/officeDocument/2006/relationships" r:id="rId1" tooltip="Organization Ledger Instructions"/>
          <a:extLst>
            <a:ext uri="{FF2B5EF4-FFF2-40B4-BE49-F238E27FC236}">
              <a16:creationId xmlns:a16="http://schemas.microsoft.com/office/drawing/2014/main" id="{00000000-0008-0000-0600-000010000000}"/>
            </a:ext>
          </a:extLst>
        </xdr:cNvPr>
        <xdr:cNvSpPr>
          <a:spLocks noChangeArrowheads="1"/>
        </xdr:cNvSpPr>
      </xdr:nvSpPr>
      <xdr:spPr bwMode="auto">
        <a:xfrm>
          <a:off x="27229" y="14655"/>
          <a:ext cx="1965960" cy="374904"/>
        </a:xfrm>
        <a:prstGeom prst="rect">
          <a:avLst/>
        </a:prstGeom>
        <a:solidFill>
          <a:schemeClr val="accent4">
            <a:lumMod val="40000"/>
            <a:lumOff val="60000"/>
          </a:schemeClr>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u="sng"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34018</xdr:colOff>
      <xdr:row>0</xdr:row>
      <xdr:rowOff>0</xdr:rowOff>
    </xdr:from>
    <xdr:to>
      <xdr:col>1</xdr:col>
      <xdr:colOff>1047478</xdr:colOff>
      <xdr:row>1</xdr:row>
      <xdr:rowOff>2585</xdr:rowOff>
    </xdr:to>
    <xdr:sp macro="" textlink="">
      <xdr:nvSpPr>
        <xdr:cNvPr id="141" name="Goto Instructions Tab" descr="Hyperlink - Switches from current worksheet to the Eqiupment section of the Instructions worksheet.">
          <a:hlinkClick xmlns:r="http://schemas.openxmlformats.org/officeDocument/2006/relationships" r:id="rId1" tooltip="Equipment Ledger Instructions"/>
          <a:extLst>
            <a:ext uri="{FF2B5EF4-FFF2-40B4-BE49-F238E27FC236}">
              <a16:creationId xmlns:a16="http://schemas.microsoft.com/office/drawing/2014/main" id="{00000000-0008-0000-0700-00008D000000}"/>
            </a:ext>
          </a:extLst>
        </xdr:cNvPr>
        <xdr:cNvSpPr>
          <a:spLocks noChangeArrowheads="1"/>
        </xdr:cNvSpPr>
      </xdr:nvSpPr>
      <xdr:spPr bwMode="auto">
        <a:xfrm>
          <a:off x="34018" y="0"/>
          <a:ext cx="1965960" cy="383585"/>
        </a:xfrm>
        <a:prstGeom prst="rect">
          <a:avLst/>
        </a:prstGeom>
        <a:solidFill>
          <a:schemeClr val="tx2">
            <a:lumMod val="40000"/>
            <a:lumOff val="60000"/>
          </a:schemeClr>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600" b="0" i="0" u="sng" strike="noStrike">
              <a:solidFill>
                <a:srgbClr val="000000"/>
              </a:solidFill>
              <a:latin typeface="Century Gothic" panose="020B0502020202020204" pitchFamily="34" charset="0"/>
              <a:cs typeface="Tahoma"/>
            </a:rPr>
            <a:t>Instructions</a:t>
          </a:r>
          <a:endParaRPr lang="en-US" sz="1400" b="0" i="0" u="sng" strike="noStrike">
            <a:solidFill>
              <a:srgbClr val="000000"/>
            </a:solidFill>
            <a:latin typeface="Century Gothic" panose="020B0502020202020204" pitchFamily="34" charset="0"/>
            <a:cs typeface="Tahoma"/>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29306</xdr:colOff>
      <xdr:row>0</xdr:row>
      <xdr:rowOff>14651</xdr:rowOff>
    </xdr:from>
    <xdr:to>
      <xdr:col>2</xdr:col>
      <xdr:colOff>295420</xdr:colOff>
      <xdr:row>1</xdr:row>
      <xdr:rowOff>8555</xdr:rowOff>
    </xdr:to>
    <xdr:sp macro="" textlink="">
      <xdr:nvSpPr>
        <xdr:cNvPr id="41" name="Rectangle 63" descr="Hyperlink - Switches from current worksheet to the Organization section of the Instructions worksheet.">
          <a:hlinkClick xmlns:r="http://schemas.openxmlformats.org/officeDocument/2006/relationships" r:id="rId1" tooltip="Organization Ledger Instructions"/>
          <a:extLst>
            <a:ext uri="{FF2B5EF4-FFF2-40B4-BE49-F238E27FC236}">
              <a16:creationId xmlns:a16="http://schemas.microsoft.com/office/drawing/2014/main" id="{00000000-0008-0000-0800-000029000000}"/>
            </a:ext>
          </a:extLst>
        </xdr:cNvPr>
        <xdr:cNvSpPr>
          <a:spLocks noChangeArrowheads="1"/>
        </xdr:cNvSpPr>
      </xdr:nvSpPr>
      <xdr:spPr bwMode="auto">
        <a:xfrm>
          <a:off x="29306" y="14651"/>
          <a:ext cx="1965960" cy="374904"/>
        </a:xfrm>
        <a:prstGeom prst="rect">
          <a:avLst/>
        </a:prstGeom>
        <a:solidFill>
          <a:schemeClr val="accent2">
            <a:lumMod val="40000"/>
            <a:lumOff val="60000"/>
          </a:schemeClr>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u="sng"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29308</xdr:colOff>
      <xdr:row>0</xdr:row>
      <xdr:rowOff>0</xdr:rowOff>
    </xdr:from>
    <xdr:to>
      <xdr:col>2</xdr:col>
      <xdr:colOff>236806</xdr:colOff>
      <xdr:row>1</xdr:row>
      <xdr:rowOff>3048</xdr:rowOff>
    </xdr:to>
    <xdr:sp macro="" textlink="">
      <xdr:nvSpPr>
        <xdr:cNvPr id="150" name="Instructions" descr="Hyperlink - Switches from current worksheet to the Exercise section of the Instructions worksheet.">
          <a:hlinkClick xmlns:r="http://schemas.openxmlformats.org/officeDocument/2006/relationships" r:id="rId1" tooltip="Exercise Ledger Instructions"/>
          <a:extLst>
            <a:ext uri="{FF2B5EF4-FFF2-40B4-BE49-F238E27FC236}">
              <a16:creationId xmlns:a16="http://schemas.microsoft.com/office/drawing/2014/main" id="{00000000-0008-0000-0900-000096000000}"/>
            </a:ext>
          </a:extLst>
        </xdr:cNvPr>
        <xdr:cNvSpPr>
          <a:spLocks noChangeArrowheads="1"/>
        </xdr:cNvSpPr>
      </xdr:nvSpPr>
      <xdr:spPr bwMode="auto">
        <a:xfrm>
          <a:off x="29308" y="0"/>
          <a:ext cx="1965960" cy="384048"/>
        </a:xfrm>
        <a:prstGeom prst="rect">
          <a:avLst/>
        </a:prstGeom>
        <a:solidFill>
          <a:srgbClr val="CCCCFF"/>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29307</xdr:colOff>
      <xdr:row>0</xdr:row>
      <xdr:rowOff>14652</xdr:rowOff>
    </xdr:from>
    <xdr:to>
      <xdr:col>1</xdr:col>
      <xdr:colOff>1057421</xdr:colOff>
      <xdr:row>1</xdr:row>
      <xdr:rowOff>8556</xdr:rowOff>
    </xdr:to>
    <xdr:sp macro="" textlink="">
      <xdr:nvSpPr>
        <xdr:cNvPr id="32" name="Rectangle 63" descr="Hyperlink - Switches from current worksheet to the Organization section of the Instructions worksheet.">
          <a:hlinkClick xmlns:r="http://schemas.openxmlformats.org/officeDocument/2006/relationships" r:id="rId1" tooltip="Organization Ledger Instructions"/>
          <a:extLst>
            <a:ext uri="{FF2B5EF4-FFF2-40B4-BE49-F238E27FC236}">
              <a16:creationId xmlns:a16="http://schemas.microsoft.com/office/drawing/2014/main" id="{00000000-0008-0000-0A00-000020000000}"/>
            </a:ext>
          </a:extLst>
        </xdr:cNvPr>
        <xdr:cNvSpPr>
          <a:spLocks noChangeArrowheads="1"/>
        </xdr:cNvSpPr>
      </xdr:nvSpPr>
      <xdr:spPr bwMode="auto">
        <a:xfrm>
          <a:off x="29307" y="14652"/>
          <a:ext cx="1965960" cy="374904"/>
        </a:xfrm>
        <a:prstGeom prst="rect">
          <a:avLst/>
        </a:prstGeom>
        <a:solidFill>
          <a:srgbClr val="85D5BA"/>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u="sng"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27214</xdr:colOff>
      <xdr:row>0</xdr:row>
      <xdr:rowOff>12878</xdr:rowOff>
    </xdr:from>
    <xdr:to>
      <xdr:col>1</xdr:col>
      <xdr:colOff>1099289</xdr:colOff>
      <xdr:row>0</xdr:row>
      <xdr:rowOff>378638</xdr:rowOff>
    </xdr:to>
    <xdr:sp macro="" textlink="">
      <xdr:nvSpPr>
        <xdr:cNvPr id="114" name="Rectangle 1533" descr="Hyperlink - Switches from current worksheet to the Indirect Costs section of the Instructions worksheet.">
          <a:hlinkClick xmlns:r="http://schemas.openxmlformats.org/officeDocument/2006/relationships" r:id="rId1" tooltip="Indirect Costs Ledger Instructions"/>
          <a:extLst>
            <a:ext uri="{FF2B5EF4-FFF2-40B4-BE49-F238E27FC236}">
              <a16:creationId xmlns:a16="http://schemas.microsoft.com/office/drawing/2014/main" id="{00000000-0008-0000-0B00-000072000000}"/>
            </a:ext>
          </a:extLst>
        </xdr:cNvPr>
        <xdr:cNvSpPr>
          <a:spLocks noChangeArrowheads="1"/>
        </xdr:cNvSpPr>
      </xdr:nvSpPr>
      <xdr:spPr bwMode="auto">
        <a:xfrm>
          <a:off x="27214" y="12878"/>
          <a:ext cx="1965960" cy="365760"/>
        </a:xfrm>
        <a:prstGeom prst="rect">
          <a:avLst/>
        </a:prstGeom>
        <a:solidFill>
          <a:srgbClr val="FFCCCC"/>
        </a:solidFill>
        <a:ln w="28575" algn="ctr">
          <a:solidFill>
            <a:schemeClr val="tx1"/>
          </a:solidFill>
          <a:miter lim="800000"/>
          <a:headEnd/>
          <a:tailEnd/>
        </a:ln>
        <a:effectLst/>
      </xdr:spPr>
      <xdr:txBody>
        <a:bodyPr vertOverflow="clip" wrap="square" lIns="36576" tIns="27432" rIns="36576" bIns="27432" anchor="ctr" upright="1"/>
        <a:lstStyle/>
        <a:p>
          <a:pPr algn="ctr" rtl="0">
            <a:defRPr sz="1000"/>
          </a:pPr>
          <a:r>
            <a:rPr lang="en-US" sz="1400" b="0" i="0" u="sng" strike="noStrike">
              <a:solidFill>
                <a:srgbClr val="000000"/>
              </a:solidFill>
              <a:latin typeface="Century Gothic" panose="020B0502020202020204" pitchFamily="34" charset="0"/>
              <a:cs typeface="Tahoma"/>
            </a:rPr>
            <a:t>Instructions</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TableSection1A" displayName="TableSection1A" ref="A5:B8" totalsRowShown="0" headerRowDxfId="647" dataDxfId="645" headerRowBorderDxfId="646" tableBorderDxfId="644" totalsRowBorderDxfId="643">
  <autoFilter ref="A5:B8" xr:uid="{00000000-0009-0000-0100-00001D000000}">
    <filterColumn colId="0" hiddenButton="1"/>
    <filterColumn colId="1" hiddenButton="1"/>
  </autoFilter>
  <tableColumns count="2">
    <tableColumn id="1" xr3:uid="{00000000-0010-0000-0000-000001000000}" name="Version" dataDxfId="642"/>
    <tableColumn id="2" xr3:uid="{00000000-0010-0000-0000-000002000000}" name="Instructions" dataDxfId="641"/>
  </tableColumns>
  <tableStyleInfo name="Back to School Checklist" showFirstColumn="0" showLastColumn="0" showRowStripes="1" showColumnStripes="0"/>
  <extLst>
    <ext xmlns:x14="http://schemas.microsoft.com/office/spreadsheetml/2009/9/main" uri="{504A1905-F514-4f6f-8877-14C23A59335A}">
      <x14:table altTextSummary="Section 1: Enabling Macro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9000000}" name="TableSection12" displayName="TableSection12" ref="A223:B240" totalsRowShown="0" headerRowDxfId="584" dataDxfId="582" headerRowBorderDxfId="583" tableBorderDxfId="581" totalsRowBorderDxfId="580">
  <autoFilter ref="A223:B240" xr:uid="{00000000-0009-0000-0100-000029000000}">
    <filterColumn colId="0" hiddenButton="1"/>
    <filterColumn colId="1" hiddenButton="1"/>
  </autoFilter>
  <tableColumns count="2">
    <tableColumn id="1" xr3:uid="{00000000-0010-0000-0900-000001000000}" name="Ledger Column Name" dataDxfId="579"/>
    <tableColumn id="2" xr3:uid="{00000000-0010-0000-0900-000002000000}" name="Instructions" dataDxfId="578"/>
  </tableColumns>
  <tableStyleInfo name="Table Style 1" showFirstColumn="0" showLastColumn="0" showRowStripes="1" showColumnStripes="0"/>
  <extLst>
    <ext xmlns:x14="http://schemas.microsoft.com/office/spreadsheetml/2009/9/main" uri="{504A1905-F514-4f6f-8877-14C23A59335A}">
      <x14:table altText="Section 12:  CONSULTANT / CONTRACTOR" altTextSummary="Section 12:  CONSULTANT / CONTRACTO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A000000}" name="TableSection13" displayName="TableSection13" ref="A244:B256" totalsRowShown="0" headerRowDxfId="577" dataDxfId="575" headerRowBorderDxfId="576" tableBorderDxfId="574" totalsRowBorderDxfId="573">
  <autoFilter ref="A244:B256" xr:uid="{00000000-0009-0000-0100-00002A000000}">
    <filterColumn colId="0" hiddenButton="1"/>
    <filterColumn colId="1" hiddenButton="1"/>
  </autoFilter>
  <tableColumns count="2">
    <tableColumn id="1" xr3:uid="{00000000-0010-0000-0A00-000001000000}" name="Ledger Column Name" dataDxfId="572"/>
    <tableColumn id="2" xr3:uid="{00000000-0010-0000-0A00-000002000000}" name="Instructions" dataDxfId="571"/>
  </tableColumns>
  <tableStyleInfo name="Table Style 1" showFirstColumn="0" showLastColumn="0" showRowStripes="1" showColumnStripes="0"/>
  <extLst>
    <ext xmlns:x14="http://schemas.microsoft.com/office/spreadsheetml/2009/9/main" uri="{504A1905-F514-4f6f-8877-14C23A59335A}">
      <x14:table altTextSummary="Section 13:  PERSONNEL"/>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B000000}" name="TableSection14" displayName="TableSection14" ref="A260:B275" totalsRowShown="0" headerRowDxfId="570" dataDxfId="568" headerRowBorderDxfId="569" tableBorderDxfId="567" totalsRowBorderDxfId="566">
  <autoFilter ref="A260:B275" xr:uid="{00000000-0009-0000-0100-00002B000000}">
    <filterColumn colId="0" hiddenButton="1"/>
    <filterColumn colId="1" hiddenButton="1"/>
  </autoFilter>
  <tableColumns count="2">
    <tableColumn id="1" xr3:uid="{00000000-0010-0000-0B00-000001000000}" name="Ledger Column Name" dataDxfId="565"/>
    <tableColumn id="2" xr3:uid="{00000000-0010-0000-0B00-000002000000}" name="Instructions" dataDxfId="564"/>
  </tableColumns>
  <tableStyleInfo name="Table Style 1" showFirstColumn="0" showLastColumn="0" showRowStripes="1" showColumnStripes="0"/>
  <extLst>
    <ext xmlns:x14="http://schemas.microsoft.com/office/spreadsheetml/2009/9/main" uri="{504A1905-F514-4f6f-8877-14C23A59335A}">
      <x14:table altTextSummary="Section 14:  MATCH"/>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C000000}" name="TableSection15" displayName="TableSection15" ref="A279:B284" totalsRowShown="0" headerRowDxfId="563" dataDxfId="561" headerRowBorderDxfId="562" tableBorderDxfId="560" totalsRowBorderDxfId="559">
  <autoFilter ref="A279:B284" xr:uid="{00000000-0009-0000-0100-00002C000000}">
    <filterColumn colId="0" hiddenButton="1"/>
    <filterColumn colId="1" hiddenButton="1"/>
  </autoFilter>
  <tableColumns count="2">
    <tableColumn id="1" xr3:uid="{00000000-0010-0000-0C00-000001000000}" name="Form Field" dataDxfId="558"/>
    <tableColumn id="2" xr3:uid="{00000000-0010-0000-0C00-000002000000}" name="Instructions" dataDxfId="557"/>
  </tableColumns>
  <tableStyleInfo name="Table Style 1" showFirstColumn="0" showLastColumn="0" showRowStripes="1" showColumnStripes="0"/>
  <extLst>
    <ext xmlns:x14="http://schemas.microsoft.com/office/spreadsheetml/2009/9/main" uri="{504A1905-F514-4f6f-8877-14C23A59335A}">
      <x14:table altTextSummary="Section 15:  AUTHORIZED AGEN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D000000}" name="TableSection16" displayName="TableSection16" ref="A288:B297" totalsRowShown="0" headerRowDxfId="556" dataDxfId="554" headerRowBorderDxfId="555" tableBorderDxfId="553" totalsRowBorderDxfId="552">
  <autoFilter ref="A288:B297" xr:uid="{00000000-0009-0000-0100-00002D000000}">
    <filterColumn colId="0" hiddenButton="1"/>
    <filterColumn colId="1" hiddenButton="1"/>
  </autoFilter>
  <tableColumns count="2">
    <tableColumn id="1" xr3:uid="{00000000-0010-0000-0D00-000001000000}" name="Ledger Column Name" dataDxfId="551"/>
    <tableColumn id="2" xr3:uid="{00000000-0010-0000-0D00-000002000000}" name="Instructions" dataDxfId="550"/>
  </tableColumns>
  <tableStyleInfo name="Table Style 1" showFirstColumn="0" showLastColumn="0" showRowStripes="1" showColumnStripes="0"/>
  <extLst>
    <ext xmlns:x14="http://schemas.microsoft.com/office/spreadsheetml/2009/9/main" uri="{504A1905-F514-4f6f-8877-14C23A59335A}">
      <x14:table altTextSummary="Section 16:  ICR SUMMARY"/>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Section6" displayName="TableSection6" ref="A97:B111" totalsRowShown="0" headerRowDxfId="549" dataDxfId="547" headerRowBorderDxfId="548" tableBorderDxfId="546" totalsRowBorderDxfId="545" headerRowCellStyle="Normal 2 2 2">
  <tableColumns count="2">
    <tableColumn id="1" xr3:uid="{00000000-0010-0000-0E00-000001000000}" name="Ledger Column Name" dataDxfId="544" dataCellStyle="Normal 2 2 2"/>
    <tableColumn id="2" xr3:uid="{00000000-0010-0000-0E00-000002000000}" name="Instructions" dataDxfId="543" dataCellStyle="Normal 2 2 2"/>
  </tableColumns>
  <tableStyleInfo name="Table Style 1" showFirstColumn="0" showLastColumn="0" showRowStripes="1" showColumnStripes="0"/>
  <extLst>
    <ext xmlns:x14="http://schemas.microsoft.com/office/spreadsheetml/2009/9/main" uri="{504A1905-F514-4f6f-8877-14C23A59335A}">
      <x14:table altTextSummary="Section 6: Organizat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F000000}" name="Table3351" displayName="Table3351" ref="A26:B28" totalsRowShown="0" headerRowDxfId="542" dataDxfId="540" headerRowBorderDxfId="541" tableBorderDxfId="539" totalsRowBorderDxfId="538">
  <tableColumns count="2">
    <tableColumn id="1" xr3:uid="{00000000-0010-0000-0F00-000001000000}" name="Keyboard Shortcut" dataDxfId="537"/>
    <tableColumn id="2" xr3:uid="{00000000-0010-0000-0F00-000002000000}" name="Function" dataDxfId="536"/>
  </tableColumns>
  <tableStyleInfo name="Back to School Checklist" showFirstColumn="0" showLastColumn="0" showRowStripes="1" showColumnStripes="0"/>
  <extLst>
    <ext xmlns:x14="http://schemas.microsoft.com/office/spreadsheetml/2009/9/main" uri="{504A1905-F514-4f6f-8877-14C23A59335A}">
      <x14:table altTextSummary="Table of macros that can be activated by using a keyboard shortcu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0000000}" name="TableSection88" displayName="TableSection88" ref="A166:B186" totalsRowShown="0" headerRowDxfId="535" headerRowBorderDxfId="534" tableBorderDxfId="533" totalsRowBorderDxfId="532">
  <autoFilter ref="A166:B186" xr:uid="{00000000-0009-0000-0100-000007000000}"/>
  <tableColumns count="2">
    <tableColumn id="1" xr3:uid="{00000000-0010-0000-1000-000001000000}" name="Ledger Column Name" dataDxfId="531" dataCellStyle="Normal 2 2 2"/>
    <tableColumn id="2" xr3:uid="{00000000-0010-0000-1000-000002000000}" name="Instructions" dataDxfId="530" dataCellStyle="Normal 2 2 2"/>
  </tableColumns>
  <tableStyleInfo name="Table Style 1" showFirstColumn="0" showLastColumn="0" showRowStripes="1" showColumnStripes="0"/>
  <extLst>
    <ext xmlns:x14="http://schemas.microsoft.com/office/spreadsheetml/2009/9/main" uri="{504A1905-F514-4f6f-8877-14C23A59335A}">
      <x14:table altTextSummary="Section 8: Training"/>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leAA17" displayName="TableAA17" ref="A8:H15" totalsRowShown="0" headerRowDxfId="522" dataDxfId="520" headerRowBorderDxfId="521" tableBorderDxfId="519" totalsRowBorderDxfId="518">
  <autoFilter ref="A8:H15"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100-000001000000}" name="Authorized Agent_x000a_Name" dataDxfId="517"/>
    <tableColumn id="2" xr3:uid="{00000000-0010-0000-1100-000002000000}" name="Title" dataDxfId="516"/>
    <tableColumn id="3" xr3:uid="{00000000-0010-0000-1100-000003000000}" name="Mailing Address" dataDxfId="515"/>
    <tableColumn id="4" xr3:uid="{00000000-0010-0000-1100-000004000000}" name="City" dataDxfId="514"/>
    <tableColumn id="5" xr3:uid="{00000000-0010-0000-1100-000005000000}" name="State" dataDxfId="513"/>
    <tableColumn id="6" xr3:uid="{00000000-0010-0000-1100-000006000000}" name="Zip" dataDxfId="512"/>
    <tableColumn id="7" xr3:uid="{00000000-0010-0000-1100-000007000000}" name="Phone" dataDxfId="511"/>
    <tableColumn id="8" xr3:uid="{00000000-0010-0000-1100-000008000000}" name="Email" dataDxfId="510" dataCellStyle="Hyperlink"/>
  </tableColumns>
  <tableStyleInfo name="TableStyleLight16" showFirstColumn="0" showLastColumn="0" showRowStripes="1" showColumnStripes="0"/>
  <extLst>
    <ext xmlns:x14="http://schemas.microsoft.com/office/spreadsheetml/2009/9/main" uri="{504A1905-F514-4f6f-8877-14C23A59335A}">
      <x14:table altText="Authorized Agent" altTextSummary="Use this table to enter contact information of the Authorized Agents for your organization."/>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leContacts21" displayName="TableContacts21" ref="A16:H24" totalsRowShown="0" headerRowDxfId="509" dataDxfId="507" headerRowBorderDxfId="508" tableBorderDxfId="506" totalsRowBorderDxfId="505">
  <autoFilter ref="A16:H24"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200-000001000000}" name="Contact_x000a_Name" dataDxfId="504"/>
    <tableColumn id="2" xr3:uid="{00000000-0010-0000-1200-000002000000}" name="Title" dataDxfId="503"/>
    <tableColumn id="3" xr3:uid="{00000000-0010-0000-1200-000003000000}" name="Mailing Address" dataDxfId="502"/>
    <tableColumn id="4" xr3:uid="{00000000-0010-0000-1200-000004000000}" name="City" dataDxfId="501"/>
    <tableColumn id="5" xr3:uid="{00000000-0010-0000-1200-000005000000}" name="State" dataDxfId="500"/>
    <tableColumn id="6" xr3:uid="{00000000-0010-0000-1200-000006000000}" name="Zip" dataDxfId="499"/>
    <tableColumn id="7" xr3:uid="{00000000-0010-0000-1200-000007000000}" name="Phone" dataDxfId="498"/>
    <tableColumn id="8" xr3:uid="{00000000-0010-0000-1200-000008000000}" name="Email" dataDxfId="497" dataCellStyle="Hyperlink"/>
  </tableColumns>
  <tableStyleInfo name="TableStyleLight16" showFirstColumn="0" showLastColumn="0" showRowStripes="1" showColumnStripes="0"/>
  <extLst>
    <ext xmlns:x14="http://schemas.microsoft.com/office/spreadsheetml/2009/9/main" uri="{504A1905-F514-4f6f-8877-14C23A59335A}">
      <x14:table altText="Additional Contacts" altTextSummary="Use this table to enter information for additional Points of Contact for your organization.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1000000}" name="TableSection1B" displayName="TableSection1B" ref="A10:B24" totalsRowShown="0" headerRowDxfId="640" dataDxfId="638" headerRowBorderDxfId="639" tableBorderDxfId="637" totalsRowBorderDxfId="636">
  <autoFilter ref="A10:B24" xr:uid="{00000000-0009-0000-0100-000020000000}">
    <filterColumn colId="0" hiddenButton="1"/>
    <filterColumn colId="1" hiddenButton="1"/>
  </autoFilter>
  <tableColumns count="2">
    <tableColumn id="1" xr3:uid="{00000000-0010-0000-0100-000001000000}" name="Button" dataDxfId="635"/>
    <tableColumn id="2" xr3:uid="{00000000-0010-0000-0100-000002000000}" name="Function" dataDxfId="634"/>
  </tableColumns>
  <tableStyleInfo name="Back to School Checklist" showFirstColumn="0" showLastColumn="0" showRowStripes="1" showColumnStripes="0"/>
  <extLst>
    <ext xmlns:x14="http://schemas.microsoft.com/office/spreadsheetml/2009/9/main" uri="{504A1905-F514-4f6f-8877-14C23A59335A}">
      <x14:table altTextSummary="Section 1: List of Macro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3000000}" name="TableProjectLedger" displayName="TableProjectLedger" ref="A9:AC98" totalsRowShown="0" headerRowDxfId="493" dataDxfId="491" headerRowBorderDxfId="492" tableBorderDxfId="490" totalsRowBorderDxfId="489">
  <autoFilter ref="A9:AC98" xr:uid="{00000000-0009-0000-0100-000001000000}"/>
  <sortState xmlns:xlrd2="http://schemas.microsoft.com/office/spreadsheetml/2017/richdata2" ref="A11:AC100">
    <sortCondition ref="C10:C100"/>
    <sortCondition ref="H10:H100"/>
    <sortCondition ref="F10:F100"/>
    <sortCondition ref="I10:I100"/>
  </sortState>
  <tableColumns count="29">
    <tableColumn id="1" xr3:uid="{00000000-0010-0000-1300-000001000000}" name="State_x000a_Goals" dataDxfId="488" totalsRowDxfId="487"/>
    <tableColumn id="2" xr3:uid="{00000000-0010-0000-1300-000002000000}" name="Direct / Subaward" dataDxfId="486" totalsRowDxfId="485"/>
    <tableColumn id="3" xr3:uid="{00000000-0010-0000-1300-000003000000}" name="Project" dataDxfId="484" totalsRowDxfId="483"/>
    <tableColumn id="4" xr3:uid="{00000000-0010-0000-1300-000004000000}" name="Project_x000a_Title" dataDxfId="482" totalsRowDxfId="481"/>
    <tableColumn id="5" xr3:uid="{00000000-0010-0000-1300-000005000000}" name="Project_x000a_Description" dataDxfId="480" totalsRowDxfId="479"/>
    <tableColumn id="6" xr3:uid="{00000000-0010-0000-1300-000006000000}" name="Funding_x000a_Source" dataDxfId="478" totalsRowDxfId="477"/>
    <tableColumn id="7" xr3:uid="{00000000-0010-0000-1300-000007000000}" name="Discipline" dataDxfId="476" totalsRowDxfId="475"/>
    <tableColumn id="8" xr3:uid="{00000000-0010-0000-1300-000008000000}" name="Solution_x000a_Area" dataDxfId="474" totalsRowDxfId="473"/>
    <tableColumn id="9" xr3:uid="{00000000-0010-0000-1300-000009000000}" name="Solution Area_x000a_Sub-Category" dataDxfId="472" totalsRowDxfId="471"/>
    <tableColumn id="10" xr3:uid="{00000000-0010-0000-1300-00000A000000}" name="Core_x000a_Capabilities" dataDxfId="470" totalsRowDxfId="469"/>
    <tableColumn id="11" xr3:uid="{00000000-0010-0000-1300-00000B000000}" name="Capability_x000a_Building" dataDxfId="468" totalsRowDxfId="467"/>
    <tableColumn id="12" xr3:uid="{00000000-0010-0000-1300-00000C000000}" name="Deployable /_x000a_Shareable" dataDxfId="466" totalsRowDxfId="465"/>
    <tableColumn id="13" xr3:uid="{00000000-0010-0000-1300-00000D000000}" name="Total_x000a_Budgeted_x000a_Cost" dataDxfId="464" totalsRowDxfId="463"/>
    <tableColumn id="14" xr3:uid="{00000000-0010-0000-1300-00000E000000}" name="Previously_x000a_Approved_x000a_Amount" dataDxfId="462" totalsRowDxfId="461"/>
    <tableColumn id="15" xr3:uid="{00000000-0010-0000-1300-00000F000000}" name="Amount _x000a_This Request" dataDxfId="460" totalsRowDxfId="459"/>
    <tableColumn id="16" xr3:uid="{00000000-0010-0000-1300-000010000000}" name="Total_x000a_Approved" dataDxfId="458" totalsRowDxfId="457"/>
    <tableColumn id="17" xr3:uid="{00000000-0010-0000-1300-000011000000}" name="Expenditures_x000a_To Date" dataDxfId="456" totalsRowDxfId="455"/>
    <tableColumn id="18" xr3:uid="{00000000-0010-0000-1300-000012000000}" name="Remaining_x000a_Balance" dataDxfId="454" totalsRowDxfId="453"/>
    <tableColumn id="19" xr3:uid="{00000000-0010-0000-1300-000013000000}" name="Percent_x000a_Expended" dataDxfId="452" totalsRowDxfId="451"/>
    <tableColumn id="20" xr3:uid="{00000000-0010-0000-1300-000014000000}" name="Column1" dataDxfId="450" totalsRowDxfId="449"/>
    <tableColumn id="21" xr3:uid="{00000000-0010-0000-1300-000015000000}" name="Column2" dataDxfId="448" totalsRowDxfId="447"/>
    <tableColumn id="22" xr3:uid="{00000000-0010-0000-1300-000016000000}" name="Column3" dataDxfId="446" totalsRowDxfId="445"/>
    <tableColumn id="23" xr3:uid="{00000000-0010-0000-1300-000017000000}" name="Column4" dataDxfId="444" totalsRowDxfId="443"/>
    <tableColumn id="24" xr3:uid="{00000000-0010-0000-1300-000018000000}" name="Column5" dataDxfId="442" totalsRowDxfId="441"/>
    <tableColumn id="25" xr3:uid="{00000000-0010-0000-1300-000019000000}" name="Column6" dataDxfId="440" totalsRowDxfId="439"/>
    <tableColumn id="26" xr3:uid="{00000000-0010-0000-1300-00001A000000}" name="Column7" dataDxfId="438" totalsRowDxfId="437"/>
    <tableColumn id="27" xr3:uid="{00000000-0010-0000-1300-00001B000000}" name="Column8" dataDxfId="436" totalsRowDxfId="435"/>
    <tableColumn id="28" xr3:uid="{00000000-0010-0000-1300-00001C000000}" name="Column9" dataDxfId="434" totalsRowDxfId="433"/>
    <tableColumn id="29" xr3:uid="{00000000-0010-0000-1300-00001D000000}" name="Column10" dataDxfId="432" totalsRowDxfId="431"/>
  </tableColumns>
  <tableStyleInfo name="TableStyleLight16" showFirstColumn="0" showLastColumn="0" showRowStripes="1" showColumnStripes="0"/>
  <extLst>
    <ext xmlns:x14="http://schemas.microsoft.com/office/spreadsheetml/2009/9/main" uri="{504A1905-F514-4f6f-8877-14C23A59335A}">
      <x14:table altText="Project Ledger" altTextSummary="Use this table to enter the required information to provide an overall view of each projec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4000000}" name="TablePlanning" displayName="TablePlanning" ref="A9:AC99" totalsRowShown="0" headerRowDxfId="428" dataDxfId="426" headerRowBorderDxfId="427" tableBorderDxfId="425" totalsRowBorderDxfId="424">
  <autoFilter ref="A9:AC99" xr:uid="{00000000-0009-0000-0100-000002000000}"/>
  <sortState xmlns:xlrd2="http://schemas.microsoft.com/office/spreadsheetml/2017/richdata2" ref="A10:AC98">
    <sortCondition ref="A9:A98"/>
  </sortState>
  <tableColumns count="29">
    <tableColumn id="1" xr3:uid="{00000000-0010-0000-1400-000001000000}" name="Project" dataDxfId="423" totalsRowDxfId="422"/>
    <tableColumn id="2" xr3:uid="{00000000-0010-0000-1400-000002000000}" name="Direct /_x000a_Subaward" dataDxfId="421" totalsRowDxfId="420"/>
    <tableColumn id="3" xr3:uid="{00000000-0010-0000-1400-000003000000}" name="Planning_x000a_Activity" dataDxfId="419" totalsRowDxfId="418"/>
    <tableColumn id="4" xr3:uid="{00000000-0010-0000-1400-000004000000}" name="Funding_x000a_Source" dataDxfId="417" totalsRowDxfId="416"/>
    <tableColumn id="5" xr3:uid="{00000000-0010-0000-1400-000005000000}" name="Discipline" dataDxfId="415" totalsRowDxfId="414"/>
    <tableColumn id="6" xr3:uid="{00000000-0010-0000-1400-000006000000}" name="Solution Area_x000a_Sub-Category" dataDxfId="413" totalsRowDxfId="412"/>
    <tableColumn id="7" xr3:uid="{00000000-0010-0000-1400-000007000000}" name="Expenditure_x000a_Category" dataDxfId="411" totalsRowDxfId="410"/>
    <tableColumn id="8" xr3:uid="{00000000-0010-0000-1400-000008000000}" name="Final_x000a_Product" dataDxfId="409" totalsRowDxfId="408" dataCellStyle="Comma"/>
    <tableColumn id="11" xr3:uid="{00000000-0010-0000-1400-00000B000000}" name="Noncompetitive_x000a_Procurement_x000a_over 250k" dataDxfId="407" totalsRowDxfId="406"/>
    <tableColumn id="12" xr3:uid="{00000000-0010-0000-1400-00000C000000}" name="Hold_x000a_Trigger" dataDxfId="405" totalsRowDxfId="404" dataCellStyle="Comma"/>
    <tableColumn id="19" xr3:uid="{00000000-0010-0000-1400-000013000000}" name="Approval_x000a_Date" dataDxfId="403" totalsRowDxfId="402" dataCellStyle="Comma"/>
    <tableColumn id="13" xr3:uid="{00000000-0010-0000-1400-00000D000000}" name="Budgeted_x000a_Cost" dataDxfId="401" totalsRowDxfId="400" dataCellStyle="Comma"/>
    <tableColumn id="14" xr3:uid="{00000000-0010-0000-1400-00000E000000}" name="Previously_x000a_Approved_x000a_Amount" dataDxfId="399" totalsRowDxfId="398" dataCellStyle="Comma"/>
    <tableColumn id="15" xr3:uid="{00000000-0010-0000-1400-00000F000000}" name="Amount_x000a_This Request" dataDxfId="397" totalsRowDxfId="396" dataCellStyle="Comma"/>
    <tableColumn id="16" xr3:uid="{00000000-0010-0000-1400-000010000000}" name="Cash_x000a_Request #" dataDxfId="395" totalsRowDxfId="394" dataCellStyle="Comma"/>
    <tableColumn id="17" xr3:uid="{00000000-0010-0000-1400-000011000000}" name="Total_x000a_Approved" dataDxfId="393" totalsRowDxfId="392" dataCellStyle="Comma"/>
    <tableColumn id="18" xr3:uid="{00000000-0010-0000-1400-000012000000}" name="Remaining_x000a_Balance" dataDxfId="391" totalsRowDxfId="390" dataCellStyle="Comma"/>
    <tableColumn id="9" xr3:uid="{00000000-0010-0000-1400-000009000000}" name="Column1" dataDxfId="389"/>
    <tableColumn id="10" xr3:uid="{00000000-0010-0000-1400-00000A000000}" name="Column2" dataDxfId="388"/>
    <tableColumn id="20" xr3:uid="{00000000-0010-0000-1400-000014000000}" name="Column3" dataDxfId="387"/>
    <tableColumn id="21" xr3:uid="{00000000-0010-0000-1400-000015000000}" name="Column4" dataDxfId="386"/>
    <tableColumn id="22" xr3:uid="{00000000-0010-0000-1400-000016000000}" name="Column5" dataDxfId="385"/>
    <tableColumn id="23" xr3:uid="{00000000-0010-0000-1400-000017000000}" name="Column6" dataDxfId="384"/>
    <tableColumn id="24" xr3:uid="{00000000-0010-0000-1400-000018000000}" name="Column7" dataDxfId="383"/>
    <tableColumn id="25" xr3:uid="{00000000-0010-0000-1400-000019000000}" name="Column8" dataDxfId="382"/>
    <tableColumn id="26" xr3:uid="{00000000-0010-0000-1400-00001A000000}" name="Column9" dataDxfId="381"/>
    <tableColumn id="27" xr3:uid="{00000000-0010-0000-1400-00001B000000}" name="Column10" dataDxfId="380"/>
    <tableColumn id="28" xr3:uid="{00000000-0010-0000-1400-00001C000000}" name="Column11" dataDxfId="379"/>
    <tableColumn id="29" xr3:uid="{00000000-0010-0000-1400-00001D000000}" name="Column12" dataDxfId="378"/>
  </tableColumns>
  <tableStyleInfo name="TableStyleLight16" showFirstColumn="0" showLastColumn="0" showRowStripes="1" showColumnStripes="0"/>
  <extLst>
    <ext xmlns:x14="http://schemas.microsoft.com/office/spreadsheetml/2009/9/main" uri="{504A1905-F514-4f6f-8877-14C23A59335A}">
      <x14:table altText="Planning Ledger" altTextSummary="Use this table to enter the required information for Planning activities in your project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5000000}" name="TableOrganization" displayName="TableOrganization" ref="A9:AC99" totalsRowShown="0" headerRowDxfId="374" dataDxfId="372" headerRowBorderDxfId="373" tableBorderDxfId="371" totalsRowBorderDxfId="370" dataCellStyle="Comma">
  <autoFilter ref="A9:AC99" xr:uid="{00000000-0009-0000-0100-000013000000}"/>
  <sortState xmlns:xlrd2="http://schemas.microsoft.com/office/spreadsheetml/2017/richdata2" ref="A10:AC98">
    <sortCondition ref="A9:A98"/>
  </sortState>
  <tableColumns count="29">
    <tableColumn id="1" xr3:uid="{00000000-0010-0000-1500-000001000000}" name="Project" dataDxfId="369"/>
    <tableColumn id="2" xr3:uid="{00000000-0010-0000-1500-000002000000}" name="Direct /_x000a_Subaward" dataDxfId="368"/>
    <tableColumn id="3" xr3:uid="{00000000-0010-0000-1500-000003000000}" name="Organization" dataDxfId="367"/>
    <tableColumn id="4" xr3:uid="{00000000-0010-0000-1500-000004000000}" name="Funding_x000a_Source" dataDxfId="366"/>
    <tableColumn id="5" xr3:uid="{00000000-0010-0000-1500-000005000000}" name="Discipline" dataDxfId="365"/>
    <tableColumn id="6" xr3:uid="{00000000-0010-0000-1500-000006000000}" name="Solution Area_x000a_Sub-Category" dataDxfId="364"/>
    <tableColumn id="7" xr3:uid="{00000000-0010-0000-1500-000007000000}" name="Expenditure_x000a_Category" dataDxfId="363" dataCellStyle="Comma"/>
    <tableColumn id="8" xr3:uid="{00000000-0010-0000-1500-000008000000}" name="Detail" dataDxfId="362" dataCellStyle="Comma"/>
    <tableColumn id="9" xr3:uid="{00000000-0010-0000-1500-000009000000}" name="Budgeted_x000a_Cost" dataDxfId="361" dataCellStyle="Comma"/>
    <tableColumn id="10" xr3:uid="{00000000-0010-0000-1500-00000A000000}" name="Previously _x000a_Approved_x000a_Amount" dataDxfId="360" dataCellStyle="Comma"/>
    <tableColumn id="11" xr3:uid="{00000000-0010-0000-1500-00000B000000}" name="Amount_x000a_This Request" dataDxfId="359" dataCellStyle="Comma"/>
    <tableColumn id="12" xr3:uid="{00000000-0010-0000-1500-00000C000000}" name="Cash_x000a_Request #" dataDxfId="358" dataCellStyle="Comma"/>
    <tableColumn id="13" xr3:uid="{00000000-0010-0000-1500-00000D000000}" name="Total_x000a_Approved" dataDxfId="357" dataCellStyle="Comma"/>
    <tableColumn id="14" xr3:uid="{00000000-0010-0000-1500-00000E000000}" name="Remaining_x000a_Balance" dataDxfId="356" dataCellStyle="Comma"/>
    <tableColumn id="15" xr3:uid="{00000000-0010-0000-1500-00000F000000}" name="Column1" dataDxfId="355" dataCellStyle="Comma"/>
    <tableColumn id="16" xr3:uid="{00000000-0010-0000-1500-000010000000}" name="Column2" dataDxfId="354" dataCellStyle="Comma"/>
    <tableColumn id="17" xr3:uid="{00000000-0010-0000-1500-000011000000}" name="Column3" dataDxfId="353" dataCellStyle="Comma"/>
    <tableColumn id="18" xr3:uid="{00000000-0010-0000-1500-000012000000}" name="Column4" dataDxfId="352" dataCellStyle="Comma"/>
    <tableColumn id="19" xr3:uid="{00000000-0010-0000-1500-000013000000}" name="Column5" dataDxfId="351" dataCellStyle="Comma"/>
    <tableColumn id="20" xr3:uid="{00000000-0010-0000-1500-000014000000}" name="Column6" dataDxfId="350" dataCellStyle="Comma"/>
    <tableColumn id="21" xr3:uid="{00000000-0010-0000-1500-000015000000}" name="Column7" dataDxfId="349" dataCellStyle="Comma"/>
    <tableColumn id="22" xr3:uid="{00000000-0010-0000-1500-000016000000}" name="Column8" dataDxfId="348" dataCellStyle="Comma"/>
    <tableColumn id="23" xr3:uid="{00000000-0010-0000-1500-000017000000}" name="Column9" dataDxfId="347" dataCellStyle="Comma"/>
    <tableColumn id="24" xr3:uid="{00000000-0010-0000-1500-000018000000}" name="Column10" dataDxfId="346" dataCellStyle="Comma"/>
    <tableColumn id="25" xr3:uid="{00000000-0010-0000-1500-000019000000}" name="Column11" dataDxfId="345" dataCellStyle="Comma"/>
    <tableColumn id="26" xr3:uid="{00000000-0010-0000-1500-00001A000000}" name="Column12" dataDxfId="344" dataCellStyle="Comma"/>
    <tableColumn id="27" xr3:uid="{00000000-0010-0000-1500-00001B000000}" name="Column13" dataDxfId="343" dataCellStyle="Comma"/>
    <tableColumn id="28" xr3:uid="{00000000-0010-0000-1500-00001C000000}" name="Column14" dataDxfId="342" dataCellStyle="Comma"/>
    <tableColumn id="29" xr3:uid="{00000000-0010-0000-1500-00001D000000}" name="Column15" dataDxfId="341" dataCellStyle="Comma"/>
  </tableColumns>
  <tableStyleInfo name="TableStyleLight16" showFirstColumn="0" showLastColumn="0" showRowStripes="1" showColumnStripes="0"/>
  <extLst>
    <ext xmlns:x14="http://schemas.microsoft.com/office/spreadsheetml/2009/9/main" uri="{504A1905-F514-4f6f-8877-14C23A59335A}">
      <x14:table altText="Organization Ledger" altTextSummary="Use this table to enter the required information describing the Organizational structure for your project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6000000}" name="TableEquipment" displayName="TableEquipment" ref="A9:AH99" totalsRowShown="0" headerRowDxfId="337" dataDxfId="335" headerRowBorderDxfId="336" tableBorderDxfId="334" totalsRowBorderDxfId="333">
  <autoFilter ref="A9:AH99" xr:uid="{00000000-0009-0000-0100-000005000000}"/>
  <sortState xmlns:xlrd2="http://schemas.microsoft.com/office/spreadsheetml/2017/richdata2" ref="A10:AH99">
    <sortCondition ref="A9:A99"/>
  </sortState>
  <tableColumns count="34">
    <tableColumn id="1" xr3:uid="{00000000-0010-0000-1600-000001000000}" name="Project" dataDxfId="332"/>
    <tableColumn id="2" xr3:uid="{00000000-0010-0000-1600-000002000000}" name="Equipment Description_x000a_(include Qty.)" dataDxfId="331"/>
    <tableColumn id="3" xr3:uid="{00000000-0010-0000-1600-000003000000}" name="AEL#" dataDxfId="330" dataCellStyle="Comma"/>
    <tableColumn id="4" xr3:uid="{00000000-0010-0000-1600-000004000000}" name="AEL_x000a_Title" dataDxfId="329" dataCellStyle="Comma"/>
    <tableColumn id="5" xr3:uid="{00000000-0010-0000-1600-000005000000}" name="SAFECOM_x000a_Compliance" dataDxfId="328" dataCellStyle="Comma"/>
    <tableColumn id="6" xr3:uid="{00000000-0010-0000-1600-000006000000}" name="Funding_x000a_Source" dataDxfId="327" dataCellStyle="Comma"/>
    <tableColumn id="7" xr3:uid="{00000000-0010-0000-1600-000007000000}" name="Discipline" dataDxfId="326" dataCellStyle="Comma"/>
    <tableColumn id="8" xr3:uid="{00000000-0010-0000-1600-000008000000}" name="Solution Area_x000a_Sub-Category" dataDxfId="325" dataCellStyle="Comma"/>
    <tableColumn id="9" xr3:uid="{00000000-0010-0000-1600-000009000000}" name="Invoice_x000a_Number" dataDxfId="324" dataCellStyle="Comma"/>
    <tableColumn id="10" xr3:uid="{00000000-0010-0000-1600-00000A000000}" name="Vendor" dataDxfId="323" dataCellStyle="Comma"/>
    <tableColumn id="11" xr3:uid="{00000000-0010-0000-1600-00000B000000}" name="ID Tag_x000a_Number" dataDxfId="322" dataCellStyle="Comma"/>
    <tableColumn id="12" xr3:uid="{00000000-0010-0000-1600-00000C000000}" name="% of Federal_x000a_Funds Used in the Purchase" dataDxfId="321" dataCellStyle="Comma"/>
    <tableColumn id="13" xr3:uid="{00000000-0010-0000-1600-00000D000000}" name="Condition &amp;_x000a_Disposition" dataDxfId="320" dataCellStyle="Comma"/>
    <tableColumn id="14" xr3:uid="{00000000-0010-0000-1600-00000E000000}" name="Deployed_x000a_Location" dataDxfId="319" dataCellStyle="Comma"/>
    <tableColumn id="15" xr3:uid="{00000000-0010-0000-1600-00000F000000}" name="Acquisition_x000a_Date" dataDxfId="318" dataCellStyle="Comma"/>
    <tableColumn id="16" xr3:uid="{00000000-0010-0000-1600-000010000000}" name="Noncompetitive_x000a_Procurement_x000a_over $250k" dataDxfId="317" dataCellStyle="Comma"/>
    <tableColumn id="18" xr3:uid="{00000000-0010-0000-1600-000012000000}" name="Hold_x000a_Trigger" dataDxfId="316" dataCellStyle="Comma"/>
    <tableColumn id="19" xr3:uid="{00000000-0010-0000-1600-000013000000}" name="Approval_x000a_Date" dataDxfId="315" dataCellStyle="Comma"/>
    <tableColumn id="20" xr3:uid="{00000000-0010-0000-1600-000014000000}" name="Budgeted_x000a_Cost" dataDxfId="314" dataCellStyle="Comma"/>
    <tableColumn id="21" xr3:uid="{00000000-0010-0000-1600-000015000000}" name="Previously_x000a_Approved_x000a_Amount" dataDxfId="313" dataCellStyle="Comma"/>
    <tableColumn id="22" xr3:uid="{00000000-0010-0000-1600-000016000000}" name="Amount_x000a_This Request" dataDxfId="312" dataCellStyle="Comma"/>
    <tableColumn id="23" xr3:uid="{00000000-0010-0000-1600-000017000000}" name="Cash_x000a_Request #" dataDxfId="311" dataCellStyle="Comma"/>
    <tableColumn id="24" xr3:uid="{00000000-0010-0000-1600-000018000000}" name="Total_x000a_Approved" dataDxfId="310" dataCellStyle="Comma"/>
    <tableColumn id="25" xr3:uid="{00000000-0010-0000-1600-000019000000}" name="Remaining_x000a_Balance" dataDxfId="309" dataCellStyle="Comma"/>
    <tableColumn id="17" xr3:uid="{00000000-0010-0000-1600-000011000000}" name="Column1" dataDxfId="308"/>
    <tableColumn id="26" xr3:uid="{00000000-0010-0000-1600-00001A000000}" name="Column2" dataDxfId="307"/>
    <tableColumn id="27" xr3:uid="{00000000-0010-0000-1600-00001B000000}" name="Column3" dataDxfId="306"/>
    <tableColumn id="28" xr3:uid="{00000000-0010-0000-1600-00001C000000}" name="Column4" dataDxfId="305"/>
    <tableColumn id="29" xr3:uid="{00000000-0010-0000-1600-00001D000000}" name="Column5" dataDxfId="304"/>
    <tableColumn id="30" xr3:uid="{00000000-0010-0000-1600-00001E000000}" name="Column6" dataDxfId="303"/>
    <tableColumn id="31" xr3:uid="{00000000-0010-0000-1600-00001F000000}" name="Column7" dataDxfId="302"/>
    <tableColumn id="32" xr3:uid="{00000000-0010-0000-1600-000020000000}" name="Column8" dataDxfId="301"/>
    <tableColumn id="33" xr3:uid="{00000000-0010-0000-1600-000021000000}" name="Column9" dataDxfId="300"/>
    <tableColumn id="34" xr3:uid="{00000000-0010-0000-1600-000022000000}" name="Column10" dataDxfId="299"/>
  </tableColumns>
  <tableStyleInfo name="TableStyleLight16" showFirstColumn="0" showLastColumn="0" showRowStripes="1" showColumnStripes="0"/>
  <extLst>
    <ext xmlns:x14="http://schemas.microsoft.com/office/spreadsheetml/2009/9/main" uri="{504A1905-F514-4f6f-8877-14C23A59335A}">
      <x14:table altText="Equipment Ledger" altTextSummary="Use this table to enter the required information for Equipment purchased with your award."/>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7000000}" name="TableTraining" displayName="TableTraining" ref="A9:AD99" totalsRowShown="0" headerRowDxfId="295" dataDxfId="293" headerRowBorderDxfId="294" tableBorderDxfId="292" totalsRowBorderDxfId="291">
  <autoFilter ref="A9:AD99" xr:uid="{00000000-0009-0000-0100-000009000000}"/>
  <tableColumns count="30">
    <tableColumn id="1" xr3:uid="{00000000-0010-0000-1700-000001000000}" name="Project" dataDxfId="290"/>
    <tableColumn id="2" xr3:uid="{00000000-0010-0000-1700-000002000000}" name="Direct /_x000a_Subaward" dataDxfId="289"/>
    <tableColumn id="3" xr3:uid="{00000000-0010-0000-1700-000003000000}" name="Course_x000a_Name" dataDxfId="288"/>
    <tableColumn id="4" xr3:uid="{00000000-0010-0000-1700-000004000000}" name="Funding_x000a_Source" dataDxfId="287"/>
    <tableColumn id="5" xr3:uid="{00000000-0010-0000-1700-000005000000}" name="Discipline" dataDxfId="286"/>
    <tableColumn id="6" xr3:uid="{00000000-0010-0000-1700-000006000000}" name="Solution Area_x000a_Sub-Category" dataDxfId="285"/>
    <tableColumn id="7" xr3:uid="{00000000-0010-0000-1700-000007000000}" name="Expenditure_x000a_Category" dataDxfId="284"/>
    <tableColumn id="8" xr3:uid="{00000000-0010-0000-1700-000008000000}" name="Feedback_x000a_Number" dataDxfId="283" dataCellStyle="Comma"/>
    <tableColumn id="9" xr3:uid="{00000000-0010-0000-1700-000009000000}" name="Training_x000a_Activity " dataDxfId="282" dataCellStyle="Comma"/>
    <tableColumn id="12" xr3:uid="{00000000-0010-0000-1700-00000C000000}" name="Total # of_x000a_Trainee(s)" dataDxfId="281" dataCellStyle="Comma"/>
    <tableColumn id="13" xr3:uid="{00000000-0010-0000-1700-00000D000000}" name="Identified_x000a_Host " dataDxfId="280" dataCellStyle="Comma"/>
    <tableColumn id="16" xr3:uid="{00000000-0010-0000-1700-000010000000}" name="Noncompetitive_x000a_Procurement_x000a_over 250k" dataDxfId="279"/>
    <tableColumn id="14" xr3:uid="{00000000-0010-0000-1700-00000E000000}" name="Hold_x000a_Trigger" dataDxfId="278" dataCellStyle="Comma"/>
    <tableColumn id="15" xr3:uid="{00000000-0010-0000-1700-00000F000000}" name="Approval_x000a_Date" dataDxfId="277" dataCellStyle="Comma"/>
    <tableColumn id="19" xr3:uid="{00000000-0010-0000-1700-000013000000}" name="Budgeted_x000a_Cost" dataDxfId="276"/>
    <tableColumn id="20" xr3:uid="{00000000-0010-0000-1700-000014000000}" name="Previously_x000a_Approved_x000a_Amount" dataDxfId="275"/>
    <tableColumn id="21" xr3:uid="{00000000-0010-0000-1700-000015000000}" name="Amount_x000a_This Request" dataDxfId="274"/>
    <tableColumn id="22" xr3:uid="{00000000-0010-0000-1700-000016000000}" name="Cash_x000a_Request #" dataDxfId="273"/>
    <tableColumn id="23" xr3:uid="{00000000-0010-0000-1700-000017000000}" name="Total_x000a_Approved" dataDxfId="272" dataCellStyle="Comma"/>
    <tableColumn id="24" xr3:uid="{00000000-0010-0000-1700-000018000000}" name="Remaining_x000a_Balance" dataDxfId="271" dataCellStyle="Comma"/>
    <tableColumn id="10" xr3:uid="{00000000-0010-0000-1700-00000A000000}" name="Column1" dataDxfId="270"/>
    <tableColumn id="11" xr3:uid="{00000000-0010-0000-1700-00000B000000}" name="Column2" dataDxfId="269"/>
    <tableColumn id="17" xr3:uid="{00000000-0010-0000-1700-000011000000}" name="Column3" dataDxfId="268"/>
    <tableColumn id="18" xr3:uid="{00000000-0010-0000-1700-000012000000}" name="Column4" dataDxfId="267"/>
    <tableColumn id="25" xr3:uid="{00000000-0010-0000-1700-000019000000}" name="Column5" dataDxfId="266"/>
    <tableColumn id="26" xr3:uid="{00000000-0010-0000-1700-00001A000000}" name="Column6" dataDxfId="265"/>
    <tableColumn id="27" xr3:uid="{00000000-0010-0000-1700-00001B000000}" name="Column7" dataDxfId="264"/>
    <tableColumn id="28" xr3:uid="{00000000-0010-0000-1700-00001C000000}" name="Column8" dataDxfId="263"/>
    <tableColumn id="29" xr3:uid="{00000000-0010-0000-1700-00001D000000}" name="Column9" dataDxfId="262"/>
    <tableColumn id="30" xr3:uid="{00000000-0010-0000-1700-00001E000000}" name="Column10" dataDxfId="261"/>
  </tableColumns>
  <tableStyleInfo name="TableStyleLight16" showFirstColumn="0" showLastColumn="0" showRowStripes="1" showColumnStripes="0"/>
  <extLst>
    <ext xmlns:x14="http://schemas.microsoft.com/office/spreadsheetml/2009/9/main" uri="{504A1905-F514-4f6f-8877-14C23A59335A}">
      <x14:table altText="Training Ledger" altTextSummary="Use this table to enter the required information for any Training paid for by your award."/>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8000000}" name="TableExercise" displayName="TableExercise" ref="A9:T98" totalsRowShown="0" headerRowDxfId="257" dataDxfId="255" headerRowBorderDxfId="256" tableBorderDxfId="254" totalsRowBorderDxfId="253">
  <autoFilter ref="A9:T98" xr:uid="{00000000-0009-0000-0100-000008000000}"/>
  <tableColumns count="20">
    <tableColumn id="1" xr3:uid="{00000000-0010-0000-1800-000001000000}" name="Project" dataDxfId="252"/>
    <tableColumn id="2" xr3:uid="{00000000-0010-0000-1800-000002000000}" name="Direct /_x000a_Subaward" dataDxfId="251"/>
    <tableColumn id="3" xr3:uid="{00000000-0010-0000-1800-000003000000}" name="Exercise_x000a_Title" dataDxfId="250"/>
    <tableColumn id="4" xr3:uid="{00000000-0010-0000-1800-000004000000}" name="Funding_x000a_Source" dataDxfId="249"/>
    <tableColumn id="5" xr3:uid="{00000000-0010-0000-1800-000005000000}" name="Discipline" dataDxfId="248"/>
    <tableColumn id="6" xr3:uid="{00000000-0010-0000-1800-000006000000}" name="Solution Area_x000a_Sub-Category" dataDxfId="247"/>
    <tableColumn id="7" xr3:uid="{00000000-0010-0000-1800-000007000000}" name="Expenditure_x000a_Category" dataDxfId="246"/>
    <tableColumn id="12" xr3:uid="{00000000-0010-0000-1800-00000C000000}" name="Exercise_x000a_Type" dataDxfId="245"/>
    <tableColumn id="13" xr3:uid="{00000000-0010-0000-1800-00000D000000}" name="Identified_x000a_Host" dataDxfId="244"/>
    <tableColumn id="23" xr3:uid="{00000000-0010-0000-1800-000017000000}" name="Date of_x000a_Exercise" dataDxfId="243" dataCellStyle="Comma"/>
    <tableColumn id="14" xr3:uid="{00000000-0010-0000-1800-00000E000000}" name="Date AAR/IP_x000a_E-mailed to_x000a_HSEEP" dataDxfId="242"/>
    <tableColumn id="15" xr3:uid="{00000000-0010-0000-1800-00000F000000}" name="Noncompetitive_x000a_Procurement_x000a_over $250k" dataDxfId="241" dataCellStyle="Comma"/>
    <tableColumn id="16" xr3:uid="{00000000-0010-0000-1800-000010000000}" name="Hold_x000a_Trigger" dataDxfId="240" dataCellStyle="Comma"/>
    <tableColumn id="11" xr3:uid="{00000000-0010-0000-1800-00000B000000}" name="Approval_x000a_Date" dataDxfId="239" dataCellStyle="Comma"/>
    <tableColumn id="17" xr3:uid="{00000000-0010-0000-1800-000011000000}" name="Budgeted_x000a_Cost" dataDxfId="238"/>
    <tableColumn id="18" xr3:uid="{00000000-0010-0000-1800-000012000000}" name="Previously_x000a_Approved_x000a_Amount" dataDxfId="237"/>
    <tableColumn id="19" xr3:uid="{00000000-0010-0000-1800-000013000000}" name="Amount_x000a_This Request" dataDxfId="236"/>
    <tableColumn id="20" xr3:uid="{00000000-0010-0000-1800-000014000000}" name="Cash_x000a_Request #" dataDxfId="235"/>
    <tableColumn id="21" xr3:uid="{00000000-0010-0000-1800-000015000000}" name="Total_x000a_Approved" dataDxfId="234" dataCellStyle="Comma"/>
    <tableColumn id="22" xr3:uid="{00000000-0010-0000-1800-000016000000}" name="Remaining_x000a_Balance" dataDxfId="233" dataCellStyle="Comma"/>
  </tableColumns>
  <tableStyleInfo name="TableStyleLight16" showFirstColumn="0" showLastColumn="0" showRowStripes="1" showColumnStripes="0"/>
  <extLst>
    <ext xmlns:x14="http://schemas.microsoft.com/office/spreadsheetml/2009/9/main" uri="{504A1905-F514-4f6f-8877-14C23A59335A}">
      <x14:table altText="Exercise Ledger" altTextSummary="Use this table to enter the required information for any Exercises paid for by your award."/>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9000000}" name="TableMA" displayName="TableMA" ref="A9:X99" totalsRowShown="0" headerRowDxfId="230" dataDxfId="228" headerRowBorderDxfId="229" tableBorderDxfId="227" totalsRowBorderDxfId="226" dataCellStyle="Comma">
  <autoFilter ref="A9:X99" xr:uid="{00000000-0009-0000-0100-00000B000000}"/>
  <sortState xmlns:xlrd2="http://schemas.microsoft.com/office/spreadsheetml/2017/richdata2" ref="A11:M199">
    <sortCondition ref="A10:A199"/>
    <sortCondition ref="E10:E199"/>
  </sortState>
  <tableColumns count="24">
    <tableColumn id="1" xr3:uid="{00000000-0010-0000-1900-000001000000}" name="Project" dataDxfId="225"/>
    <tableColumn id="2" xr3:uid="{00000000-0010-0000-1900-000002000000}" name="Activity" dataDxfId="224"/>
    <tableColumn id="3" xr3:uid="{00000000-0010-0000-1900-000003000000}" name="Funding_x000a_Source" dataDxfId="223"/>
    <tableColumn id="4" xr3:uid="{00000000-0010-0000-1900-000004000000}" name="Discipline" dataDxfId="222"/>
    <tableColumn id="5" xr3:uid="{00000000-0010-0000-1900-000005000000}" name="Solution Area_x000a_Sub-Category" dataDxfId="221"/>
    <tableColumn id="6" xr3:uid="{00000000-0010-0000-1900-000006000000}" name="Expenditure_x000a_Category" dataDxfId="220" dataCellStyle="Comma"/>
    <tableColumn id="7" xr3:uid="{00000000-0010-0000-1900-000007000000}" name="Detail" dataDxfId="219" dataCellStyle="Comma"/>
    <tableColumn id="8" xr3:uid="{00000000-0010-0000-1900-000008000000}" name="Budgeted_x000a_Cost" dataDxfId="218" dataCellStyle="Comma"/>
    <tableColumn id="9" xr3:uid="{00000000-0010-0000-1900-000009000000}" name="Previously_x000a_Approved_x000a_Amount" dataDxfId="217" dataCellStyle="Comma"/>
    <tableColumn id="10" xr3:uid="{00000000-0010-0000-1900-00000A000000}" name="Amount_x000a_This Request" dataDxfId="216" dataCellStyle="Comma"/>
    <tableColumn id="11" xr3:uid="{00000000-0010-0000-1900-00000B000000}" name="Cash_x000a_Request #" dataDxfId="215" dataCellStyle="Comma"/>
    <tableColumn id="12" xr3:uid="{00000000-0010-0000-1900-00000C000000}" name="Total_x000a_Approved" dataDxfId="214" dataCellStyle="Comma"/>
    <tableColumn id="13" xr3:uid="{00000000-0010-0000-1900-00000D000000}" name="Remaining_x000a_Balance" dataDxfId="213" dataCellStyle="Comma"/>
    <tableColumn id="14" xr3:uid="{00000000-0010-0000-1900-00000E000000}" name="Column1" dataDxfId="212" dataCellStyle="Comma"/>
    <tableColumn id="15" xr3:uid="{00000000-0010-0000-1900-00000F000000}" name="Column2" dataDxfId="211" dataCellStyle="Comma"/>
    <tableColumn id="16" xr3:uid="{00000000-0010-0000-1900-000010000000}" name="Column3" dataDxfId="210" dataCellStyle="Comma"/>
    <tableColumn id="17" xr3:uid="{00000000-0010-0000-1900-000011000000}" name="Column4" dataDxfId="209" dataCellStyle="Comma"/>
    <tableColumn id="18" xr3:uid="{00000000-0010-0000-1900-000012000000}" name="Column5" dataDxfId="208" dataCellStyle="Comma"/>
    <tableColumn id="19" xr3:uid="{00000000-0010-0000-1900-000013000000}" name="Column6" dataDxfId="207" dataCellStyle="Comma"/>
    <tableColumn id="20" xr3:uid="{00000000-0010-0000-1900-000014000000}" name="Column7" dataDxfId="206" dataCellStyle="Comma"/>
    <tableColumn id="21" xr3:uid="{00000000-0010-0000-1900-000015000000}" name="Column8" dataDxfId="205" dataCellStyle="Comma"/>
    <tableColumn id="22" xr3:uid="{00000000-0010-0000-1900-000016000000}" name="Column9" dataDxfId="204" dataCellStyle="Comma"/>
    <tableColumn id="23" xr3:uid="{00000000-0010-0000-1900-000017000000}" name="Column10" dataDxfId="203" dataCellStyle="Comma"/>
    <tableColumn id="24" xr3:uid="{00000000-0010-0000-1900-000018000000}" name="Column11" dataDxfId="202" dataCellStyle="Comma"/>
  </tableColumns>
  <tableStyleInfo name="TableStyleLight16" showFirstColumn="0" showLastColumn="0" showRowStripes="1" showColumnStripes="0"/>
  <extLst>
    <ext xmlns:x14="http://schemas.microsoft.com/office/spreadsheetml/2009/9/main" uri="{504A1905-F514-4f6f-8877-14C23A59335A}">
      <x14:table altText="M&amp;A Ledger" altTextSummary="Use this table to enter the required information for any M&amp;A expenses paid for by your award."/>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A000000}" name="TableIndirectCosts" displayName="TableIndirectCosts" ref="A9:W99" totalsRowShown="0" headerRowDxfId="198" dataDxfId="196" headerRowBorderDxfId="197" tableBorderDxfId="195" totalsRowBorderDxfId="194" dataCellStyle="Comma">
  <autoFilter ref="A9:W99" xr:uid="{00000000-0009-0000-0100-000004000000}"/>
  <sortState xmlns:xlrd2="http://schemas.microsoft.com/office/spreadsheetml/2017/richdata2" ref="A11:L198">
    <sortCondition ref="A10:A198"/>
    <sortCondition ref="D10:D198"/>
  </sortState>
  <tableColumns count="23">
    <tableColumn id="1" xr3:uid="{00000000-0010-0000-1A00-000001000000}" name="Project" dataDxfId="193"/>
    <tableColumn id="2" xr3:uid="{00000000-0010-0000-1A00-000002000000}" name="Activity" dataDxfId="192"/>
    <tableColumn id="4" xr3:uid="{00000000-0010-0000-1A00-000004000000}" name="Funding_x000a_Source" dataDxfId="191"/>
    <tableColumn id="5" xr3:uid="{00000000-0010-0000-1A00-000005000000}" name="Solution Area_x000a_Sub-Category" dataDxfId="190"/>
    <tableColumn id="7" xr3:uid="{00000000-0010-0000-1A00-000007000000}" name="ICR Base" dataDxfId="189" dataCellStyle="Comma"/>
    <tableColumn id="8" xr3:uid="{00000000-0010-0000-1A00-000008000000}" name="Rate" dataDxfId="188" dataCellStyle="Comma"/>
    <tableColumn id="9" xr3:uid="{00000000-0010-0000-1A00-000009000000}" name="Budgeted_x000a_Cost" dataDxfId="187" dataCellStyle="Comma"/>
    <tableColumn id="10" xr3:uid="{00000000-0010-0000-1A00-00000A000000}" name="Previously Approved_x000a_Amount" dataDxfId="186" dataCellStyle="Comma"/>
    <tableColumn id="11" xr3:uid="{00000000-0010-0000-1A00-00000B000000}" name="Amount_x000a_This Request" dataDxfId="185" dataCellStyle="Comma"/>
    <tableColumn id="12" xr3:uid="{00000000-0010-0000-1A00-00000C000000}" name="Cash_x000a_Request #" dataDxfId="184" dataCellStyle="Comma"/>
    <tableColumn id="13" xr3:uid="{00000000-0010-0000-1A00-00000D000000}" name="Total _x000a_Approved" dataDxfId="183" dataCellStyle="Comma"/>
    <tableColumn id="14" xr3:uid="{00000000-0010-0000-1A00-00000E000000}" name="Remaining_x000a_Balance" dataDxfId="182" dataCellStyle="Comma"/>
    <tableColumn id="3" xr3:uid="{00000000-0010-0000-1A00-000003000000}" name="Column1" dataDxfId="181" dataCellStyle="Comma"/>
    <tableColumn id="6" xr3:uid="{00000000-0010-0000-1A00-000006000000}" name="Column2" dataDxfId="180" dataCellStyle="Comma"/>
    <tableColumn id="15" xr3:uid="{00000000-0010-0000-1A00-00000F000000}" name="Column3" dataDxfId="179" dataCellStyle="Comma"/>
    <tableColumn id="16" xr3:uid="{00000000-0010-0000-1A00-000010000000}" name="Column4" dataDxfId="178" dataCellStyle="Comma"/>
    <tableColumn id="17" xr3:uid="{00000000-0010-0000-1A00-000011000000}" name="Column5" dataDxfId="177" dataCellStyle="Comma"/>
    <tableColumn id="18" xr3:uid="{00000000-0010-0000-1A00-000012000000}" name="Column6" dataDxfId="176" dataCellStyle="Comma"/>
    <tableColumn id="19" xr3:uid="{00000000-0010-0000-1A00-000013000000}" name="Column7" dataDxfId="175" dataCellStyle="Comma"/>
    <tableColumn id="20" xr3:uid="{00000000-0010-0000-1A00-000014000000}" name="Column8" dataDxfId="174" dataCellStyle="Comma"/>
    <tableColumn id="21" xr3:uid="{00000000-0010-0000-1A00-000015000000}" name="Column9" dataDxfId="173" dataCellStyle="Comma"/>
    <tableColumn id="22" xr3:uid="{00000000-0010-0000-1A00-000016000000}" name="Column10" dataDxfId="172" dataCellStyle="Comma"/>
    <tableColumn id="23" xr3:uid="{00000000-0010-0000-1A00-000017000000}" name="Column11" dataDxfId="171" dataCellStyle="Comma"/>
  </tableColumns>
  <tableStyleInfo name="TableStyleLight16" showFirstColumn="0" showLastColumn="0" showRowStripes="1" showColumnStripes="0"/>
  <extLst>
    <ext xmlns:x14="http://schemas.microsoft.com/office/spreadsheetml/2009/9/main" uri="{504A1905-F514-4f6f-8877-14C23A59335A}">
      <x14:table altText="Indirect Costs Ledger" altTextSummary="Use this table to enter the required information for any Indirect Costs paid for by your award."/>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B000000}" name="TableCC" displayName="TableCC" ref="A9:AB99" totalsRowShown="0" headerRowDxfId="168" dataDxfId="166" headerRowBorderDxfId="167" tableBorderDxfId="165" totalsRowBorderDxfId="164">
  <autoFilter ref="A9:AB99" xr:uid="{00000000-0009-0000-0100-00000A000000}"/>
  <sortState xmlns:xlrd2="http://schemas.microsoft.com/office/spreadsheetml/2017/richdata2" ref="A11:Q199">
    <sortCondition ref="A10:A199"/>
    <sortCondition ref="F10:F199"/>
  </sortState>
  <tableColumns count="28">
    <tableColumn id="1" xr3:uid="{00000000-0010-0000-1B00-000001000000}" name="Project" dataDxfId="163"/>
    <tableColumn id="3" xr3:uid="{00000000-0010-0000-1B00-000003000000}" name="Consulting Firm /_x000a_Consultant Name" dataDxfId="162"/>
    <tableColumn id="4" xr3:uid="{00000000-0010-0000-1B00-000004000000}" name="Project /_x000a_Description of Services" dataDxfId="161"/>
    <tableColumn id="5" xr3:uid="{00000000-0010-0000-1B00-000005000000}" name="Deliverable" dataDxfId="160"/>
    <tableColumn id="10" xr3:uid="{00000000-0010-0000-1B00-00000A000000}" name="Solution Area" dataDxfId="159" dataCellStyle="Comma"/>
    <tableColumn id="11" xr3:uid="{00000000-0010-0000-1B00-00000B000000}" name="Solution Area_x000a_Sub-Category" dataDxfId="158" dataCellStyle="Comma"/>
    <tableColumn id="12" xr3:uid="{00000000-0010-0000-1B00-00000C000000}" name="Expenditure Category" dataDxfId="157"/>
    <tableColumn id="2" xr3:uid="{00000000-0010-0000-1B00-000002000000}" name="Noncompetitive_x000a_Procurement_x000a_over $250k" dataDxfId="156"/>
    <tableColumn id="7" xr3:uid="{00000000-0010-0000-1B00-000007000000}" name="Hold_x000a_Trigger" dataDxfId="155"/>
    <tableColumn id="20" xr3:uid="{00000000-0010-0000-1B00-000014000000}" name="Approval_x000a_Date" dataDxfId="154"/>
    <tableColumn id="13" xr3:uid="{00000000-0010-0000-1B00-00000D000000}" name="Period of_x000a_Expenditure" dataDxfId="153"/>
    <tableColumn id="14" xr3:uid="{00000000-0010-0000-1B00-00000E000000}" name="Fee for_x000a_Deliverable" dataDxfId="152" dataCellStyle="Comma"/>
    <tableColumn id="15" xr3:uid="{00000000-0010-0000-1B00-00000F000000}" name="Total Salary &amp; Benefits Charged for this Reporting Period" dataDxfId="151" dataCellStyle="Comma"/>
    <tableColumn id="16" xr3:uid="{00000000-0010-0000-1B00-000010000000}" name="Hourly / Billing Rate" dataDxfId="150" dataCellStyle="Comma"/>
    <tableColumn id="17" xr3:uid="{00000000-0010-0000-1B00-000011000000}" name="Total Project_x000a_Hours" dataDxfId="149" dataCellStyle="Comma"/>
    <tableColumn id="18" xr3:uid="{00000000-0010-0000-1B00-000012000000}" name="Cash_x000a_Request #" dataDxfId="148" dataCellStyle="Comma"/>
    <tableColumn id="19" xr3:uid="{00000000-0010-0000-1B00-000013000000}" name="Total Cost Charged to Grant" dataDxfId="147" dataCellStyle="Comma"/>
    <tableColumn id="6" xr3:uid="{00000000-0010-0000-1B00-000006000000}" name="Column1" dataDxfId="146"/>
    <tableColumn id="8" xr3:uid="{00000000-0010-0000-1B00-000008000000}" name="Column2" dataDxfId="145"/>
    <tableColumn id="9" xr3:uid="{00000000-0010-0000-1B00-000009000000}" name="Column3" dataDxfId="144"/>
    <tableColumn id="21" xr3:uid="{00000000-0010-0000-1B00-000015000000}" name="Column4" dataDxfId="143"/>
    <tableColumn id="22" xr3:uid="{00000000-0010-0000-1B00-000016000000}" name="Column5" dataDxfId="142"/>
    <tableColumn id="23" xr3:uid="{00000000-0010-0000-1B00-000017000000}" name="Column6" dataDxfId="141"/>
    <tableColumn id="24" xr3:uid="{00000000-0010-0000-1B00-000018000000}" name="Column7" dataDxfId="140"/>
    <tableColumn id="25" xr3:uid="{00000000-0010-0000-1B00-000019000000}" name="Column8" dataDxfId="139"/>
    <tableColumn id="26" xr3:uid="{00000000-0010-0000-1B00-00001A000000}" name="Column9" dataDxfId="138"/>
    <tableColumn id="27" xr3:uid="{00000000-0010-0000-1B00-00001B000000}" name="Column10" dataDxfId="137"/>
    <tableColumn id="28" xr3:uid="{00000000-0010-0000-1B00-00001C000000}" name="Column11" dataDxfId="136"/>
  </tableColumns>
  <tableStyleInfo name="TableStyleLight16" showFirstColumn="0" showLastColumn="0" showRowStripes="1" showColumnStripes="0"/>
  <extLst>
    <ext xmlns:x14="http://schemas.microsoft.com/office/spreadsheetml/2009/9/main" uri="{504A1905-F514-4f6f-8877-14C23A59335A}">
      <x14:table altText="Consultant-Consultant Ledger" altTextSummary="Use this table to enter the required information for any Consultants and/or Contractors paid for by your award."/>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C000000}" name="TablePersonnel" displayName="TablePersonnel" ref="A9:W99" totalsRowShown="0" headerRowDxfId="134" dataDxfId="132" headerRowBorderDxfId="133" tableBorderDxfId="131" totalsRowBorderDxfId="130" dataCellStyle="Comma">
  <autoFilter ref="A9:W99" xr:uid="{00000000-0009-0000-0100-00000E000000}"/>
  <sortState xmlns:xlrd2="http://schemas.microsoft.com/office/spreadsheetml/2017/richdata2" ref="A11:W125">
    <sortCondition ref="A10:A125"/>
    <sortCondition ref="F10:F125"/>
    <sortCondition ref="G10:G125"/>
  </sortState>
  <tableColumns count="23">
    <tableColumn id="1" xr3:uid="{00000000-0010-0000-1C00-000001000000}" name="Project" dataDxfId="129"/>
    <tableColumn id="3" xr3:uid="{00000000-0010-0000-1C00-000003000000}" name="Employee Name" dataDxfId="128"/>
    <tableColumn id="4" xr3:uid="{00000000-0010-0000-1C00-000004000000}" name="Project /_x000a_Deliverable" dataDxfId="127"/>
    <tableColumn id="5" xr3:uid="{00000000-0010-0000-1C00-000005000000}" name="Funding_x000a_Source" dataDxfId="126"/>
    <tableColumn id="6" xr3:uid="{00000000-0010-0000-1C00-000006000000}" name="Discipline" dataDxfId="125"/>
    <tableColumn id="7" xr3:uid="{00000000-0010-0000-1C00-000007000000}" name="Solution_x000a_Area" dataDxfId="124" dataCellStyle="Comma"/>
    <tableColumn id="8" xr3:uid="{00000000-0010-0000-1C00-000008000000}" name="Solution Area_x000a_Sub-Category" dataDxfId="123" dataCellStyle="Comma"/>
    <tableColumn id="9" xr3:uid="{00000000-0010-0000-1C00-000009000000}" name="Dates of Payroll Period" dataDxfId="122" dataCellStyle="Comma"/>
    <tableColumn id="11" xr3:uid="{00000000-0010-0000-1C00-00000B000000}" name="Total Salary &amp; Benefits_x000a_Charged for this Reporting Period " dataDxfId="121" dataCellStyle="Comma"/>
    <tableColumn id="12" xr3:uid="{00000000-0010-0000-1C00-00000C000000}" name="Total Project_x000a_Hours" dataDxfId="120" dataCellStyle="Comma"/>
    <tableColumn id="13" xr3:uid="{00000000-0010-0000-1C00-00000D000000}" name="Cash_x000a_Request #" dataDxfId="119" dataCellStyle="Comma"/>
    <tableColumn id="14" xr3:uid="{00000000-0010-0000-1C00-00000E000000}" name="Total Cost_x000a_Charged to Grant" dataDxfId="118" dataCellStyle="Comma"/>
    <tableColumn id="2" xr3:uid="{00000000-0010-0000-1C00-000002000000}" name="Column1" dataDxfId="117" dataCellStyle="Comma"/>
    <tableColumn id="10" xr3:uid="{00000000-0010-0000-1C00-00000A000000}" name="Column2" dataDxfId="116" dataCellStyle="Comma"/>
    <tableColumn id="15" xr3:uid="{00000000-0010-0000-1C00-00000F000000}" name="Column3" dataDxfId="115" dataCellStyle="Comma"/>
    <tableColumn id="16" xr3:uid="{00000000-0010-0000-1C00-000010000000}" name="Column4" dataDxfId="114" dataCellStyle="Comma"/>
    <tableColumn id="17" xr3:uid="{00000000-0010-0000-1C00-000011000000}" name="Column5" dataDxfId="113" dataCellStyle="Comma"/>
    <tableColumn id="18" xr3:uid="{00000000-0010-0000-1C00-000012000000}" name="Column6" dataDxfId="112" dataCellStyle="Comma"/>
    <tableColumn id="19" xr3:uid="{00000000-0010-0000-1C00-000013000000}" name="Column7" dataDxfId="111" dataCellStyle="Comma"/>
    <tableColumn id="20" xr3:uid="{00000000-0010-0000-1C00-000014000000}" name="Column8" dataDxfId="110" dataCellStyle="Comma"/>
    <tableColumn id="21" xr3:uid="{00000000-0010-0000-1C00-000015000000}" name="Column9" dataDxfId="109" dataCellStyle="Comma"/>
    <tableColumn id="22" xr3:uid="{00000000-0010-0000-1C00-000016000000}" name="Column10" dataDxfId="108" dataCellStyle="Comma"/>
    <tableColumn id="23" xr3:uid="{00000000-0010-0000-1C00-000017000000}" name="Column11" dataDxfId="107" dataCellStyle="Comma"/>
  </tableColumns>
  <tableStyleInfo name="TableStyleLight16" showFirstColumn="0" showLastColumn="0" showRowStripes="1" showColumnStripes="0"/>
  <extLst>
    <ext xmlns:x14="http://schemas.microsoft.com/office/spreadsheetml/2009/9/main" uri="{504A1905-F514-4f6f-8877-14C23A59335A}">
      <x14:table altText="Personnel Ledger" altTextSummary="Use this table to enter the required information for any Personnel salaries paid with your awar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2000000}" name="TableSection2" displayName="TableSection2" ref="A32:B46" totalsRowShown="0" headerRowDxfId="633" dataDxfId="631" headerRowBorderDxfId="632" tableBorderDxfId="630" totalsRowBorderDxfId="629">
  <autoFilter ref="A32:B46" xr:uid="{00000000-0009-0000-0100-000021000000}">
    <filterColumn colId="0" hiddenButton="1"/>
    <filterColumn colId="1" hiddenButton="1"/>
  </autoFilter>
  <tableColumns count="2">
    <tableColumn id="1" xr3:uid="{00000000-0010-0000-0200-000001000000}" name="Form Field" dataDxfId="628"/>
    <tableColumn id="2" xr3:uid="{00000000-0010-0000-0200-000002000000}" name="Instructions" dataDxfId="627"/>
  </tableColumns>
  <tableStyleInfo name="Back to School Checklist" showFirstColumn="0" showLastColumn="0" showRowStripes="1" showColumnStripes="0"/>
  <extLst>
    <ext xmlns:x14="http://schemas.microsoft.com/office/spreadsheetml/2009/9/main" uri="{504A1905-F514-4f6f-8877-14C23A59335A}">
      <x14:table altTextSummary="Section 2:   GRANT SUBAWARD FACE SHEET"/>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D000000}" name="TableMatch" displayName="TableMatch" ref="A9:Y99" totalsRowShown="0" headerRowDxfId="101" dataDxfId="99" headerRowBorderDxfId="100" tableBorderDxfId="98" totalsRowBorderDxfId="97">
  <autoFilter ref="A9:Y99" xr:uid="{00000000-0009-0000-0100-000006000000}"/>
  <sortState xmlns:xlrd2="http://schemas.microsoft.com/office/spreadsheetml/2017/richdata2" ref="A11:Y100">
    <sortCondition ref="A10:A100"/>
    <sortCondition ref="F10:F100"/>
    <sortCondition ref="G10:G100"/>
  </sortState>
  <tableColumns count="25">
    <tableColumn id="1" xr3:uid="{00000000-0010-0000-1D00-000001000000}" name="Project" dataDxfId="96"/>
    <tableColumn id="2" xr3:uid="{00000000-0010-0000-1D00-000002000000}" name="Direct /_x000a_Subaward" dataDxfId="95"/>
    <tableColumn id="3" xr3:uid="{00000000-0010-0000-1D00-000003000000}" name="Project Title" dataDxfId="94"/>
    <tableColumn id="4" xr3:uid="{00000000-0010-0000-1D00-000004000000}" name="Match Description" dataDxfId="93"/>
    <tableColumn id="5" xr3:uid="{00000000-0010-0000-1D00-000005000000}" name="Discipline" dataDxfId="92"/>
    <tableColumn id="7" xr3:uid="{00000000-0010-0000-1D00-000007000000}" name="Solution_x000a_Area" dataDxfId="91"/>
    <tableColumn id="8" xr3:uid="{00000000-0010-0000-1D00-000008000000}" name="Solution Area_x000a_Sub-Category" dataDxfId="90"/>
    <tableColumn id="9" xr3:uid="{00000000-0010-0000-1D00-000009000000}" name="Type of_x000a_Match" dataDxfId="89"/>
    <tableColumn id="10" xr3:uid="{00000000-0010-0000-1D00-00000A000000}" name="Total_x000a_Budgeted_x000a_Match" dataDxfId="88" dataCellStyle="Comma"/>
    <tableColumn id="11" xr3:uid="{00000000-0010-0000-1D00-00000B000000}" name="Previously_x000a_Expended_x000a_Match" dataDxfId="87" dataCellStyle="Comma"/>
    <tableColumn id="12" xr3:uid="{00000000-0010-0000-1D00-00000C000000}" name="Current_x000a_Match" dataDxfId="86" dataCellStyle="Comma"/>
    <tableColumn id="13" xr3:uid="{00000000-0010-0000-1D00-00000D000000}" name="Cash_x000a_Request #" dataDxfId="85" dataCellStyle="Comma"/>
    <tableColumn id="14" xr3:uid="{00000000-0010-0000-1D00-00000E000000}" name="Total Match_x000a_Expended" dataDxfId="84" dataCellStyle="Comma"/>
    <tableColumn id="15" xr3:uid="{00000000-0010-0000-1D00-00000F000000}" name="Remaining_x000a_Balance" dataDxfId="83" dataCellStyle="Comma"/>
    <tableColumn id="16" xr3:uid="{00000000-0010-0000-1D00-000010000000}" name="Percentage_x000a_Expended" dataDxfId="82" dataCellStyle="Percent"/>
    <tableColumn id="6" xr3:uid="{00000000-0010-0000-1D00-000006000000}" name="Column1" dataDxfId="81"/>
    <tableColumn id="17" xr3:uid="{00000000-0010-0000-1D00-000011000000}" name="Column2" dataDxfId="80"/>
    <tableColumn id="18" xr3:uid="{00000000-0010-0000-1D00-000012000000}" name="Column3" dataDxfId="79"/>
    <tableColumn id="19" xr3:uid="{00000000-0010-0000-1D00-000013000000}" name="Column4" dataDxfId="78"/>
    <tableColumn id="20" xr3:uid="{00000000-0010-0000-1D00-000014000000}" name="Column5" dataDxfId="77"/>
    <tableColumn id="21" xr3:uid="{00000000-0010-0000-1D00-000015000000}" name="Column6" dataDxfId="76"/>
    <tableColumn id="22" xr3:uid="{00000000-0010-0000-1D00-000016000000}" name="Column7" dataDxfId="75"/>
    <tableColumn id="23" xr3:uid="{00000000-0010-0000-1D00-000017000000}" name="Column8" dataDxfId="74"/>
    <tableColumn id="24" xr3:uid="{00000000-0010-0000-1D00-000018000000}" name="Column9" dataDxfId="73"/>
    <tableColumn id="25" xr3:uid="{00000000-0010-0000-1D00-000019000000}" name="Column10" dataDxfId="72"/>
  </tableColumns>
  <tableStyleInfo name="TableStyleLight16" showFirstColumn="0" showLastColumn="0" showRowStripes="1" showColumnStripes="0"/>
  <extLst>
    <ext xmlns:x14="http://schemas.microsoft.com/office/spreadsheetml/2009/9/main" uri="{504A1905-F514-4f6f-8877-14C23A59335A}">
      <x14:table altText="Match Ledger" altTextSummary="Use this table to enter the required information for all Match activitie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E000000}" name="TableDirectCosts" displayName="TableDirectCosts" ref="A8:N14" totalsRowCount="1" headerRowDxfId="71" dataDxfId="69" totalsRowDxfId="67" headerRowBorderDxfId="70" tableBorderDxfId="68" totalsRowBorderDxfId="66">
  <autoFilter ref="A8:N13" xr:uid="{00000000-0009-0000-0100-00000C000000}"/>
  <tableColumns count="14">
    <tableColumn id="1" xr3:uid="{00000000-0010-0000-1E00-000001000000}" name="DIRECT COSTS" totalsRowLabel="SUBTOTAL ELIGIBLE DIRECT COSTS" dataDxfId="65" totalsRowDxfId="64"/>
    <tableColumn id="2" xr3:uid="{00000000-0010-0000-1E00-000002000000}" name="TOTAL COSTS" totalsRowFunction="sum" dataDxfId="63" totalsRowDxfId="62"/>
    <tableColumn id="3" xr3:uid="{00000000-0010-0000-1E00-000003000000}" name="LESS DISTORTING_x000a_COSTS" totalsRowFunction="sum" dataDxfId="61" totalsRowDxfId="60"/>
    <tableColumn id="4" xr3:uid="{00000000-0010-0000-1E00-000004000000}" name="COSTS APPLICABLE TO ICR" totalsRowFunction="sum" dataDxfId="59" totalsRowDxfId="58">
      <calculatedColumnFormula>SUM(A9:B9)-SUM(A9,C9)</calculatedColumnFormula>
    </tableColumn>
    <tableColumn id="5" xr3:uid="{00000000-0010-0000-1E00-000005000000}" name="Column1" dataDxfId="57" totalsRowDxfId="56"/>
    <tableColumn id="6" xr3:uid="{00000000-0010-0000-1E00-000006000000}" name="Column2" dataDxfId="55" totalsRowDxfId="54"/>
    <tableColumn id="7" xr3:uid="{00000000-0010-0000-1E00-000007000000}" name="Column3" dataDxfId="53" totalsRowDxfId="52"/>
    <tableColumn id="8" xr3:uid="{00000000-0010-0000-1E00-000008000000}" name="Column4" dataDxfId="51" totalsRowDxfId="50"/>
    <tableColumn id="9" xr3:uid="{00000000-0010-0000-1E00-000009000000}" name="Column5" dataDxfId="49" totalsRowDxfId="48"/>
    <tableColumn id="10" xr3:uid="{00000000-0010-0000-1E00-00000A000000}" name="Column6" dataDxfId="47" totalsRowDxfId="46"/>
    <tableColumn id="11" xr3:uid="{00000000-0010-0000-1E00-00000B000000}" name="Column7" dataDxfId="45" totalsRowDxfId="44"/>
    <tableColumn id="12" xr3:uid="{00000000-0010-0000-1E00-00000C000000}" name="Column8" dataDxfId="43" totalsRowDxfId="42"/>
    <tableColumn id="13" xr3:uid="{00000000-0010-0000-1E00-00000D000000}" name="Column9" dataDxfId="41" totalsRowDxfId="40"/>
    <tableColumn id="14" xr3:uid="{00000000-0010-0000-1E00-00000E000000}" name="Column10" dataDxfId="39" totalsRowDxfId="38"/>
  </tableColumns>
  <tableStyleInfo name="TableStyleLight1" showFirstColumn="0" showLastColumn="0" showRowStripes="1" showColumnStripes="0"/>
  <extLst>
    <ext xmlns:x14="http://schemas.microsoft.com/office/spreadsheetml/2009/9/main" uri="{504A1905-F514-4f6f-8877-14C23A59335A}">
      <x14:table altText="Direct Costs Ledger" altTextSummary="Use this table to summarize direct costs applicable to your Indirect Cost Rate."/>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F000000}" name="TableSubawardCosts" displayName="TableSubawardCosts" ref="A16:N46" totalsRowCount="1" headerRowDxfId="37" dataDxfId="35" totalsRowDxfId="33" headerRowBorderDxfId="36" tableBorderDxfId="34" totalsRowBorderDxfId="32">
  <autoFilter ref="A16:N45" xr:uid="{00000000-0009-0000-0100-00000D000000}"/>
  <sortState xmlns:xlrd2="http://schemas.microsoft.com/office/spreadsheetml/2017/richdata2" ref="A17:D40">
    <sortCondition ref="A16:A41"/>
  </sortState>
  <tableColumns count="14">
    <tableColumn id="1" xr3:uid="{00000000-0010-0000-1F00-000001000000}" name="SUBAWARDS" totalsRowLabel="SUBTOTAL ELIGIBLE SUBAWARD COSTS" dataDxfId="31" totalsRowDxfId="30"/>
    <tableColumn id="2" xr3:uid="{00000000-0010-0000-1F00-000002000000}" name="TOTAL COSTS" totalsRowFunction="sum" dataDxfId="29" totalsRowDxfId="28" dataCellStyle="Comma 12 2"/>
    <tableColumn id="3" xr3:uid="{00000000-0010-0000-1F00-000003000000}" name="LESS EXCLUDED_x000a_SUBAWARD COSTS" totalsRowFunction="sum" dataDxfId="27" totalsRowDxfId="26" dataCellStyle="Comma 12 2"/>
    <tableColumn id="4" xr3:uid="{00000000-0010-0000-1F00-000004000000}" name="COSTS APPLICABLE TO ICR" totalsRowFunction="sum" dataDxfId="25" totalsRowDxfId="24" dataCellStyle="Comma 12 2">
      <calculatedColumnFormula>SUM(A17:B17)-SUM(A17,C17)</calculatedColumnFormula>
    </tableColumn>
    <tableColumn id="5" xr3:uid="{00000000-0010-0000-1F00-000005000000}" name="Column1" dataDxfId="23" totalsRowDxfId="22"/>
    <tableColumn id="6" xr3:uid="{00000000-0010-0000-1F00-000006000000}" name="Column2" dataDxfId="21" totalsRowDxfId="20"/>
    <tableColumn id="7" xr3:uid="{00000000-0010-0000-1F00-000007000000}" name="Column3" dataDxfId="19" totalsRowDxfId="18"/>
    <tableColumn id="8" xr3:uid="{00000000-0010-0000-1F00-000008000000}" name="Column4" dataDxfId="17" totalsRowDxfId="16"/>
    <tableColumn id="9" xr3:uid="{00000000-0010-0000-1F00-000009000000}" name="Column5" dataDxfId="15" totalsRowDxfId="14"/>
    <tableColumn id="10" xr3:uid="{00000000-0010-0000-1F00-00000A000000}" name="Column6" dataDxfId="13" totalsRowDxfId="12"/>
    <tableColumn id="11" xr3:uid="{00000000-0010-0000-1F00-00000B000000}" name="Column7" dataDxfId="11" totalsRowDxfId="10"/>
    <tableColumn id="12" xr3:uid="{00000000-0010-0000-1F00-00000C000000}" name="Column8" dataDxfId="9" totalsRowDxfId="8"/>
    <tableColumn id="13" xr3:uid="{00000000-0010-0000-1F00-00000D000000}" name="Column9" dataDxfId="7" totalsRowDxfId="6"/>
    <tableColumn id="14" xr3:uid="{00000000-0010-0000-1F00-00000E000000}" name="Column10" dataDxfId="5" totalsRowDxfId="4"/>
  </tableColumns>
  <tableStyleInfo name="TableStyleLight1" showFirstColumn="0" showLastColumn="0" showRowStripes="1" showColumnStripes="0"/>
  <extLst>
    <ext xmlns:x14="http://schemas.microsoft.com/office/spreadsheetml/2009/9/main" uri="{504A1905-F514-4f6f-8877-14C23A59335A}">
      <x14:table altText="Subaward Cost Summary" altTextSummary="Use this table to summarize Subaward costs applicable to your Indirect Cost Ra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3000000}" name="TableSection4" displayName="TableSection4" ref="A52:B72" totalsRowShown="0" headerRowDxfId="626" dataDxfId="624" headerRowBorderDxfId="625" tableBorderDxfId="623" totalsRowBorderDxfId="622">
  <autoFilter ref="A52:B72" xr:uid="{00000000-0009-0000-0100-000022000000}">
    <filterColumn colId="0" hiddenButton="1"/>
    <filterColumn colId="1" hiddenButton="1"/>
  </autoFilter>
  <tableColumns count="2">
    <tableColumn id="1" xr3:uid="{00000000-0010-0000-0300-000001000000}" name="Ledger Column Name" dataDxfId="621"/>
    <tableColumn id="2" xr3:uid="{00000000-0010-0000-0300-000002000000}" name="Instructions" dataDxfId="620"/>
  </tableColumns>
  <tableStyleInfo name="Table Style 1" showFirstColumn="0" showLastColumn="0" showRowStripes="1" showColumnStripes="0"/>
  <extLst>
    <ext xmlns:x14="http://schemas.microsoft.com/office/spreadsheetml/2009/9/main" uri="{504A1905-F514-4f6f-8877-14C23A59335A}">
      <x14:table altTextSummary="Section 4: Project Ledge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4000000}" name="TableSection5" displayName="TableSection5" ref="A76:B93" totalsRowShown="0" headerRowDxfId="619" dataDxfId="617" headerRowBorderDxfId="618" tableBorderDxfId="616" totalsRowBorderDxfId="615">
  <autoFilter ref="A76:B93" xr:uid="{00000000-0009-0000-0100-000023000000}">
    <filterColumn colId="0" hiddenButton="1"/>
    <filterColumn colId="1" hiddenButton="1"/>
  </autoFilter>
  <tableColumns count="2">
    <tableColumn id="1" xr3:uid="{00000000-0010-0000-0400-000001000000}" name="Ledger Column Name" dataDxfId="614"/>
    <tableColumn id="2" xr3:uid="{00000000-0010-0000-0400-000002000000}" name="Instructions" dataDxfId="613"/>
  </tableColumns>
  <tableStyleInfo name="Table Style 1" showFirstColumn="0" showLastColumn="0" showRowStripes="1" showColumnStripes="0"/>
  <extLst>
    <ext xmlns:x14="http://schemas.microsoft.com/office/spreadsheetml/2009/9/main" uri="{504A1905-F514-4f6f-8877-14C23A59335A}">
      <x14:table altTextSummary="Section 5: Planning"/>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5000000}" name="TableSection7" displayName="TableSection7" ref="A115:B138" totalsRowShown="0" headerRowDxfId="612" dataDxfId="610" headerRowBorderDxfId="611" tableBorderDxfId="609" totalsRowBorderDxfId="608">
  <autoFilter ref="A115:B138" xr:uid="{00000000-0009-0000-0100-000024000000}">
    <filterColumn colId="0" hiddenButton="1"/>
    <filterColumn colId="1" hiddenButton="1"/>
  </autoFilter>
  <tableColumns count="2">
    <tableColumn id="1" xr3:uid="{00000000-0010-0000-0500-000001000000}" name="Ledger Column Name" dataDxfId="607"/>
    <tableColumn id="2" xr3:uid="{00000000-0010-0000-0500-000002000000}" name="Instructions" dataDxfId="606"/>
  </tableColumns>
  <tableStyleInfo name="Table Style 1" showFirstColumn="0" showLastColumn="0" showRowStripes="1" showColumnStripes="0"/>
  <extLst>
    <ext xmlns:x14="http://schemas.microsoft.com/office/spreadsheetml/2009/9/main" uri="{504A1905-F514-4f6f-8877-14C23A59335A}">
      <x14:table altTextSummary="Section 7-Equipm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6000000}" name="TableSection8" displayName="TableSection8" ref="A142:B162" totalsRowShown="0" headerRowDxfId="605" dataDxfId="603" headerRowBorderDxfId="604" tableBorderDxfId="602" totalsRowBorderDxfId="601">
  <autoFilter ref="A142:B162" xr:uid="{00000000-0009-0000-0100-000025000000}">
    <filterColumn colId="0" hiddenButton="1"/>
    <filterColumn colId="1" hiddenButton="1"/>
  </autoFilter>
  <tableColumns count="2">
    <tableColumn id="1" xr3:uid="{00000000-0010-0000-0600-000001000000}" name="Ledger Column Name" dataDxfId="600"/>
    <tableColumn id="2" xr3:uid="{00000000-0010-0000-0600-000002000000}" name="Instructions" dataDxfId="599"/>
  </tableColumns>
  <tableStyleInfo name="Table Style 1" showFirstColumn="0" showLastColumn="0" showRowStripes="1" showColumnStripes="0"/>
  <extLst>
    <ext xmlns:x14="http://schemas.microsoft.com/office/spreadsheetml/2009/9/main" uri="{504A1905-F514-4f6f-8877-14C23A59335A}">
      <x14:table altTextSummary="Section 8: Training"/>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7000000}" name="TableSection10" displayName="TableSection10" ref="A190:B203" totalsRowShown="0" headerRowDxfId="598" dataDxfId="596" headerRowBorderDxfId="597" tableBorderDxfId="595" totalsRowBorderDxfId="594">
  <autoFilter ref="A190:B203" xr:uid="{00000000-0009-0000-0100-000027000000}">
    <filterColumn colId="0" hiddenButton="1"/>
    <filterColumn colId="1" hiddenButton="1"/>
  </autoFilter>
  <tableColumns count="2">
    <tableColumn id="1" xr3:uid="{00000000-0010-0000-0700-000001000000}" name="Ledger Column Name" dataDxfId="593"/>
    <tableColumn id="2" xr3:uid="{00000000-0010-0000-0700-000002000000}" name="Instructions" dataDxfId="592"/>
  </tableColumns>
  <tableStyleInfo name="Table Style 1" showFirstColumn="0" showLastColumn="0" showRowStripes="1" showColumnStripes="0"/>
  <extLst>
    <ext xmlns:x14="http://schemas.microsoft.com/office/spreadsheetml/2009/9/main" uri="{504A1905-F514-4f6f-8877-14C23A59335A}">
      <x14:table altTextSummary="Section 10: M &amp; 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8000000}" name="TableSection11" displayName="TableSection11" ref="A207:B219" totalsRowShown="0" headerRowDxfId="591" dataDxfId="589" headerRowBorderDxfId="590" tableBorderDxfId="588" totalsRowBorderDxfId="587">
  <autoFilter ref="A207:B219" xr:uid="{00000000-0009-0000-0100-000028000000}">
    <filterColumn colId="0" hiddenButton="1"/>
    <filterColumn colId="1" hiddenButton="1"/>
  </autoFilter>
  <tableColumns count="2">
    <tableColumn id="1" xr3:uid="{00000000-0010-0000-0800-000001000000}" name="Ledger Column Name" dataDxfId="586"/>
    <tableColumn id="2" xr3:uid="{00000000-0010-0000-0800-000002000000}" name="Instructions" dataDxfId="585"/>
  </tableColumns>
  <tableStyleInfo name="Table Style 1" showFirstColumn="0" showLastColumn="0" showRowStripes="1" showColumnStripes="0"/>
  <extLst>
    <ext xmlns:x14="http://schemas.microsoft.com/office/spreadsheetml/2009/9/main" uri="{504A1905-F514-4f6f-8877-14C23A59335A}">
      <x14:table altTextSummary="Section 11: Indirect Cos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0000"/>
        </a:solidFill>
        <a:ln w="19050">
          <a:solidFill>
            <a:srgbClr val="000000"/>
          </a:solidFill>
          <a:miter lim="800000"/>
          <a:headEnd/>
          <a:tailEnd/>
        </a:ln>
      </a:spPr>
      <a:bodyPr vertOverflow="clip" wrap="square" lIns="36576" tIns="27432" rIns="36576" bIns="27432" anchor="ctr" upright="1"/>
      <a:lstStyle>
        <a:defPPr algn="ctr" rtl="0">
          <a:defRPr sz="1400" b="1" i="0" strike="noStrike">
            <a:solidFill>
              <a:srgbClr val="FFFFFF"/>
            </a:solidFill>
            <a:latin typeface="Tahoma"/>
            <a:cs typeface="Tahoma"/>
          </a:defRPr>
        </a:defPPr>
      </a:lstStyle>
    </a:spDef>
    <a:lnDef>
      <a:spPr bwMode="auto">
        <a:xfrm>
          <a:off x="0" y="0"/>
          <a:ext cx="1" cy="1"/>
        </a:xfrm>
        <a:custGeom>
          <a:avLst/>
          <a:gdLst/>
          <a:ahLst/>
          <a:cxnLst/>
          <a:rect l="0" t="0" r="0" b="0"/>
          <a:pathLst/>
        </a:custGeom>
        <a:solidFill>
          <a:srgbClr val="FFCC99"/>
        </a:solidFill>
        <a:ln w="9525" cap="flat" cmpd="sng" algn="ctr">
          <a:solidFill>
            <a:srgbClr val="FF6600"/>
          </a:solidFill>
          <a:prstDash val="solid"/>
          <a:round/>
          <a:headEnd type="none" w="med" len="med"/>
          <a:tailEnd type="none" w="med" len="med"/>
        </a:ln>
        <a:effectLst/>
      </a:spPr>
      <a:bodyPr vertOverflow="clip" wrap="square" lIns="36576" tIns="27432" rIns="36576" bIns="27432"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comments" Target="../comments6.xml"/><Relationship Id="rId5" Type="http://schemas.openxmlformats.org/officeDocument/2006/relationships/table" Target="../tables/table25.xml"/><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omments" Target="../comments7.xml"/><Relationship Id="rId5" Type="http://schemas.openxmlformats.org/officeDocument/2006/relationships/table" Target="../tables/table26.xml"/><Relationship Id="rId4"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omments" Target="../comments8.xml"/><Relationship Id="rId5" Type="http://schemas.openxmlformats.org/officeDocument/2006/relationships/table" Target="../tables/table27.xml"/><Relationship Id="rId4"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comments" Target="../comments9.xml"/><Relationship Id="rId5" Type="http://schemas.openxmlformats.org/officeDocument/2006/relationships/table" Target="../tables/table28.xml"/><Relationship Id="rId4"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omments" Target="../comments10.xml"/><Relationship Id="rId5" Type="http://schemas.openxmlformats.org/officeDocument/2006/relationships/table" Target="../tables/table29.xml"/><Relationship Id="rId4"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comments" Target="../comments11.xml"/><Relationship Id="rId5" Type="http://schemas.openxmlformats.org/officeDocument/2006/relationships/table" Target="../tables/table30.xml"/><Relationship Id="rId4"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table" Target="../tables/table32.xml"/><Relationship Id="rId4" Type="http://schemas.openxmlformats.org/officeDocument/2006/relationships/table" Target="../tables/table3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18" Type="http://schemas.openxmlformats.org/officeDocument/2006/relationships/table" Target="../tables/table14.xml"/><Relationship Id="rId3" Type="http://schemas.openxmlformats.org/officeDocument/2006/relationships/hyperlink" Target="mailto:hseep@fema.dhs.gov" TargetMode="External"/><Relationship Id="rId21" Type="http://schemas.openxmlformats.org/officeDocument/2006/relationships/table" Target="../tables/table17.xml"/><Relationship Id="rId7" Type="http://schemas.openxmlformats.org/officeDocument/2006/relationships/table" Target="../tables/table3.xml"/><Relationship Id="rId12" Type="http://schemas.openxmlformats.org/officeDocument/2006/relationships/table" Target="../tables/table8.xml"/><Relationship Id="rId17" Type="http://schemas.openxmlformats.org/officeDocument/2006/relationships/table" Target="../tables/table13.xml"/><Relationship Id="rId2" Type="http://schemas.openxmlformats.org/officeDocument/2006/relationships/hyperlink" Target="https://w3.calema.ca.gov/WebPage/trainreq.nsf/TrainRequest?OpenForm" TargetMode="External"/><Relationship Id="rId16" Type="http://schemas.openxmlformats.org/officeDocument/2006/relationships/table" Target="../tables/table12.xml"/><Relationship Id="rId20" Type="http://schemas.openxmlformats.org/officeDocument/2006/relationships/table" Target="../tables/table16.xml"/><Relationship Id="rId1" Type="http://schemas.openxmlformats.org/officeDocument/2006/relationships/hyperlink" Target="https://www.fema.gov/authorized-equipment-list"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19" Type="http://schemas.openxmlformats.org/officeDocument/2006/relationships/table" Target="../tables/table15.xml"/><Relationship Id="rId4" Type="http://schemas.openxmlformats.org/officeDocument/2006/relationships/printerSettings" Target="../printerSettings/printerSettings3.bin"/><Relationship Id="rId9" Type="http://schemas.openxmlformats.org/officeDocument/2006/relationships/table" Target="../tables/table5.xml"/><Relationship Id="rId1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table" Target="../tables/table1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table" Target="../tables/table20.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table" Target="../tables/table2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comments" Target="../comments3.xml"/><Relationship Id="rId4" Type="http://schemas.openxmlformats.org/officeDocument/2006/relationships/table" Target="../tables/table2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4.xml"/><Relationship Id="rId5" Type="http://schemas.openxmlformats.org/officeDocument/2006/relationships/table" Target="../tables/table23.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comments" Target="../comments5.xml"/><Relationship Id="rId5" Type="http://schemas.openxmlformats.org/officeDocument/2006/relationships/table" Target="../tables/table24.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CI402"/>
  <sheetViews>
    <sheetView topLeftCell="AV56" zoomScale="70" zoomScaleNormal="70" zoomScaleSheetLayoutView="50" workbookViewId="0">
      <selection activeCell="AX98" sqref="AX98"/>
    </sheetView>
  </sheetViews>
  <sheetFormatPr defaultColWidth="9.140625" defaultRowHeight="12.75" x14ac:dyDescent="0.2"/>
  <cols>
    <col min="1" max="1" width="20.140625" style="1" customWidth="1"/>
    <col min="2" max="2" width="10.85546875" style="1" bestFit="1" customWidth="1"/>
    <col min="3" max="3" width="9.140625" style="1"/>
    <col min="4" max="4" width="107.42578125" style="1" customWidth="1"/>
    <col min="5" max="5" width="110.85546875" style="1" customWidth="1"/>
    <col min="6" max="6" width="74" style="1" customWidth="1"/>
    <col min="7" max="7" width="57.28515625" style="1" customWidth="1"/>
    <col min="8" max="8" width="48.28515625" style="1" customWidth="1"/>
    <col min="9" max="9" width="49.140625" style="1" customWidth="1"/>
    <col min="10" max="10" width="46.42578125" style="1" customWidth="1"/>
    <col min="11" max="11" width="94.7109375" style="1" customWidth="1"/>
    <col min="12" max="12" width="83" style="1" customWidth="1"/>
    <col min="13" max="13" width="51" style="1" customWidth="1"/>
    <col min="14" max="14" width="36.5703125" style="1" customWidth="1"/>
    <col min="15" max="15" width="36.85546875" style="1" bestFit="1" customWidth="1"/>
    <col min="16" max="16" width="24.7109375" style="1" customWidth="1"/>
    <col min="17" max="17" width="35.5703125" style="1" customWidth="1"/>
    <col min="18" max="19" width="33" style="1" customWidth="1"/>
    <col min="20" max="20" width="44.42578125" style="1" customWidth="1"/>
    <col min="21" max="21" width="23.140625" style="1" customWidth="1"/>
    <col min="22" max="28" width="9.140625" style="1"/>
    <col min="29" max="29" width="20.140625" style="1" customWidth="1"/>
    <col min="30" max="30" width="66.7109375" style="1" customWidth="1"/>
    <col min="31" max="31" width="22.42578125" style="1" customWidth="1"/>
    <col min="32" max="41" width="9.140625" style="1"/>
    <col min="42" max="42" width="18.42578125" style="1" customWidth="1"/>
    <col min="43" max="43" width="15.28515625" style="1" customWidth="1"/>
    <col min="44" max="44" width="30.28515625" style="1" customWidth="1"/>
    <col min="45" max="45" width="9.140625" style="1" customWidth="1"/>
    <col min="46" max="46" width="9.140625" style="1"/>
    <col min="47" max="47" width="32.140625" style="1" customWidth="1"/>
    <col min="48" max="48" width="36.140625" style="1" customWidth="1"/>
    <col min="49" max="49" width="37.28515625" style="1" bestFit="1" customWidth="1"/>
    <col min="50" max="50" width="57.140625" style="1" bestFit="1" customWidth="1"/>
    <col min="51" max="51" width="59.28515625" style="1" customWidth="1"/>
    <col min="52" max="52" width="73.5703125" style="1" bestFit="1" customWidth="1"/>
    <col min="53" max="53" width="57" style="1" customWidth="1"/>
    <col min="54" max="54" width="54.140625" style="1" bestFit="1" customWidth="1"/>
    <col min="55" max="55" width="49" style="1" customWidth="1"/>
    <col min="56" max="56" width="46.85546875" style="1" bestFit="1" customWidth="1"/>
    <col min="57" max="58" width="38.140625" style="1" customWidth="1"/>
    <col min="59" max="59" width="37.140625" style="1" customWidth="1"/>
    <col min="60" max="60" width="42.7109375" style="1" bestFit="1" customWidth="1"/>
    <col min="61" max="61" width="44.5703125" style="1" customWidth="1"/>
    <col min="62" max="62" width="47.42578125" style="1" customWidth="1"/>
    <col min="63" max="63" width="42.7109375" style="1" customWidth="1"/>
    <col min="64" max="64" width="42.5703125" style="1" customWidth="1"/>
    <col min="65" max="65" width="41" style="1" customWidth="1"/>
    <col min="66" max="66" width="35.85546875" style="1" bestFit="1" customWidth="1"/>
    <col min="67" max="67" width="94" style="1" customWidth="1"/>
    <col min="68" max="68" width="59.140625" style="1" customWidth="1"/>
    <col min="69" max="69" width="62.28515625" style="1" customWidth="1"/>
    <col min="70" max="70" width="25.140625" style="1" customWidth="1"/>
    <col min="71" max="71" width="38" style="1" customWidth="1"/>
    <col min="72" max="72" width="32.28515625" style="1" customWidth="1"/>
    <col min="73" max="74" width="26.5703125" style="1" customWidth="1"/>
    <col min="75" max="75" width="39" style="1" customWidth="1"/>
    <col min="76" max="76" width="33.42578125" style="1" customWidth="1"/>
    <col min="77" max="77" width="59.28515625" style="1" customWidth="1"/>
    <col min="78" max="78" width="37.42578125" style="1" customWidth="1"/>
    <col min="79" max="79" width="39.28515625" style="1" customWidth="1"/>
    <col min="80" max="80" width="21.85546875" style="1" customWidth="1"/>
    <col min="81" max="81" width="35.42578125" style="1" customWidth="1"/>
    <col min="82" max="82" width="52.42578125" style="1" customWidth="1"/>
    <col min="83" max="83" width="38.5703125" style="1" customWidth="1"/>
    <col min="84" max="84" width="51.85546875" style="1" customWidth="1"/>
    <col min="85" max="85" width="45.7109375" style="1" customWidth="1"/>
    <col min="86" max="86" width="68.85546875" style="1" customWidth="1"/>
    <col min="87" max="87" width="147" style="1" customWidth="1"/>
    <col min="88" max="88" width="167.28515625" style="1" customWidth="1"/>
    <col min="89" max="89" width="158.42578125" style="1" customWidth="1"/>
    <col min="90" max="90" width="132.7109375" style="1" customWidth="1"/>
    <col min="91" max="91" width="102.28515625" style="1" customWidth="1"/>
    <col min="92" max="92" width="105.85546875" style="1" customWidth="1"/>
    <col min="93" max="16384" width="9.140625" style="1"/>
  </cols>
  <sheetData>
    <row r="1" spans="1:79" s="18" customFormat="1" ht="12.75" customHeight="1" x14ac:dyDescent="0.2"/>
    <row r="2" spans="1:79" s="18" customFormat="1" ht="12.75" customHeight="1" x14ac:dyDescent="0.2">
      <c r="A2" s="18" t="s">
        <v>1026</v>
      </c>
    </row>
    <row r="3" spans="1:79" s="18" customFormat="1" ht="12.75" customHeight="1" x14ac:dyDescent="0.2">
      <c r="A3" s="18" t="s">
        <v>1025</v>
      </c>
    </row>
    <row r="4" spans="1:79" s="18" customFormat="1" ht="12.75" customHeight="1" x14ac:dyDescent="0.2"/>
    <row r="5" spans="1:79" s="18" customFormat="1" ht="12.75" customHeight="1" x14ac:dyDescent="0.2"/>
    <row r="6" spans="1:79" s="18" customFormat="1" ht="12.75" customHeight="1" x14ac:dyDescent="0.2"/>
    <row r="7" spans="1:79" s="18" customFormat="1" ht="12.75" customHeight="1" x14ac:dyDescent="0.2">
      <c r="D7" s="160" t="s">
        <v>603</v>
      </c>
      <c r="E7" s="161"/>
      <c r="F7" s="161"/>
      <c r="G7" s="19"/>
    </row>
    <row r="8" spans="1:79" s="18" customFormat="1" ht="12.75" customHeight="1" x14ac:dyDescent="0.2">
      <c r="A8" s="28" t="s">
        <v>277</v>
      </c>
      <c r="D8" s="162" t="s">
        <v>632</v>
      </c>
      <c r="E8" s="161"/>
      <c r="F8" s="161"/>
      <c r="G8" s="19"/>
    </row>
    <row r="9" spans="1:79" s="18" customFormat="1" ht="12.75" customHeight="1" x14ac:dyDescent="0.2">
      <c r="A9" s="211" t="s">
        <v>52</v>
      </c>
      <c r="D9" s="161" t="s">
        <v>633</v>
      </c>
      <c r="E9" s="161" t="s">
        <v>634</v>
      </c>
      <c r="F9" s="161" t="s">
        <v>634</v>
      </c>
      <c r="G9" s="19"/>
      <c r="CA9" s="959" t="s">
        <v>1022</v>
      </c>
    </row>
    <row r="10" spans="1:79" s="18" customFormat="1" ht="12.75" customHeight="1" x14ac:dyDescent="0.2">
      <c r="A10" s="73" t="s">
        <v>216</v>
      </c>
      <c r="D10" s="161"/>
      <c r="E10" s="161"/>
      <c r="F10" s="161" t="s">
        <v>628</v>
      </c>
      <c r="G10" s="19"/>
      <c r="CA10" s="959"/>
    </row>
    <row r="11" spans="1:79" s="18" customFormat="1" ht="12.75" customHeight="1" x14ac:dyDescent="0.2">
      <c r="A11" s="73" t="s">
        <v>217</v>
      </c>
      <c r="D11" s="161"/>
      <c r="E11" s="161"/>
      <c r="F11" s="161" t="s">
        <v>625</v>
      </c>
      <c r="G11" s="19"/>
      <c r="CA11" s="214" t="s">
        <v>1020</v>
      </c>
    </row>
    <row r="12" spans="1:79" s="18" customFormat="1" ht="12.75" customHeight="1" x14ac:dyDescent="0.2">
      <c r="A12" s="73" t="s">
        <v>218</v>
      </c>
      <c r="D12" s="161"/>
      <c r="E12" s="161"/>
      <c r="F12" s="161" t="s">
        <v>944</v>
      </c>
      <c r="G12" s="19"/>
      <c r="CA12" s="214" t="s">
        <v>718</v>
      </c>
    </row>
    <row r="13" spans="1:79" s="18" customFormat="1" ht="12.75" customHeight="1" x14ac:dyDescent="0.2">
      <c r="A13" s="73" t="s">
        <v>219</v>
      </c>
      <c r="D13" s="161"/>
      <c r="E13" s="161"/>
      <c r="F13" s="161" t="s">
        <v>260</v>
      </c>
      <c r="G13" s="19"/>
      <c r="CA13" s="214" t="s">
        <v>719</v>
      </c>
    </row>
    <row r="14" spans="1:79" s="18" customFormat="1" ht="12.75" customHeight="1" x14ac:dyDescent="0.2">
      <c r="A14" s="73" t="s">
        <v>220</v>
      </c>
      <c r="D14" s="161"/>
      <c r="E14" s="161"/>
      <c r="F14" s="161" t="s">
        <v>940</v>
      </c>
      <c r="G14" s="19"/>
      <c r="CA14" s="214" t="s">
        <v>722</v>
      </c>
    </row>
    <row r="15" spans="1:79" s="18" customFormat="1" ht="12.75" customHeight="1" x14ac:dyDescent="0.2">
      <c r="A15" s="73" t="s">
        <v>233</v>
      </c>
      <c r="D15" s="161"/>
      <c r="E15" s="161"/>
      <c r="F15" s="161" t="s">
        <v>945</v>
      </c>
      <c r="G15" s="19"/>
      <c r="CA15" s="214" t="s">
        <v>720</v>
      </c>
    </row>
    <row r="16" spans="1:79" s="18" customFormat="1" ht="12.75" customHeight="1" x14ac:dyDescent="0.2">
      <c r="A16" s="73" t="s">
        <v>234</v>
      </c>
      <c r="D16" s="161"/>
      <c r="E16" s="161"/>
      <c r="F16" s="161" t="s">
        <v>915</v>
      </c>
      <c r="G16" s="19"/>
      <c r="CA16" s="214" t="s">
        <v>1190</v>
      </c>
    </row>
    <row r="17" spans="1:79" s="18" customFormat="1" ht="12.75" customHeight="1" x14ac:dyDescent="0.2">
      <c r="A17" s="73" t="s">
        <v>235</v>
      </c>
      <c r="D17" s="161"/>
      <c r="E17" s="161"/>
      <c r="F17" s="163"/>
      <c r="G17" s="19"/>
      <c r="CA17" s="214" t="s">
        <v>727</v>
      </c>
    </row>
    <row r="18" spans="1:79" s="18" customFormat="1" ht="12.75" customHeight="1" x14ac:dyDescent="0.2">
      <c r="A18" s="73" t="s">
        <v>236</v>
      </c>
      <c r="D18" s="161"/>
      <c r="E18" s="161"/>
      <c r="F18" s="163"/>
      <c r="G18" s="19"/>
      <c r="CA18" s="214" t="s">
        <v>923</v>
      </c>
    </row>
    <row r="19" spans="1:79" s="18" customFormat="1" ht="12.75" customHeight="1" x14ac:dyDescent="0.2">
      <c r="A19" s="73" t="s">
        <v>237</v>
      </c>
      <c r="D19" s="161"/>
      <c r="E19" s="161"/>
      <c r="F19" s="163"/>
      <c r="G19" s="19"/>
      <c r="CA19" s="215" t="s">
        <v>716</v>
      </c>
    </row>
    <row r="20" spans="1:79" s="18" customFormat="1" ht="12.75" customHeight="1" x14ac:dyDescent="0.2">
      <c r="A20" s="73" t="s">
        <v>238</v>
      </c>
      <c r="CA20" s="214" t="s">
        <v>724</v>
      </c>
    </row>
    <row r="21" spans="1:79" s="18" customFormat="1" ht="12.75" customHeight="1" x14ac:dyDescent="0.2">
      <c r="A21" s="73" t="s">
        <v>239</v>
      </c>
      <c r="D21" s="136" t="s">
        <v>584</v>
      </c>
      <c r="E21" s="136"/>
      <c r="F21" s="136"/>
      <c r="G21" s="137"/>
      <c r="H21" s="137"/>
      <c r="I21" s="137"/>
      <c r="J21" s="138"/>
      <c r="K21" s="3"/>
      <c r="L21" s="3"/>
      <c r="CA21" s="214" t="s">
        <v>728</v>
      </c>
    </row>
    <row r="22" spans="1:79" s="18" customFormat="1" ht="12.75" customHeight="1" x14ac:dyDescent="0.2">
      <c r="A22" s="73" t="s">
        <v>240</v>
      </c>
      <c r="D22" s="139" t="s">
        <v>585</v>
      </c>
      <c r="E22" s="137"/>
      <c r="F22" s="137"/>
      <c r="G22" s="136"/>
      <c r="H22" s="137"/>
      <c r="I22" s="136"/>
      <c r="J22" s="138"/>
      <c r="K22" s="3"/>
      <c r="L22" s="3"/>
      <c r="AD22" s="19"/>
      <c r="CA22" s="214" t="s">
        <v>730</v>
      </c>
    </row>
    <row r="23" spans="1:79" s="18" customFormat="1" ht="12.75" customHeight="1" x14ac:dyDescent="0.2">
      <c r="A23" s="73" t="s">
        <v>241</v>
      </c>
      <c r="D23" s="140" t="s">
        <v>835</v>
      </c>
      <c r="E23" s="141" t="s">
        <v>835</v>
      </c>
      <c r="F23" s="188" t="s">
        <v>616</v>
      </c>
      <c r="G23" s="189" t="s">
        <v>663</v>
      </c>
      <c r="H23" s="188" t="s">
        <v>665</v>
      </c>
      <c r="I23" s="189" t="s">
        <v>669</v>
      </c>
      <c r="J23" s="188" t="s">
        <v>617</v>
      </c>
      <c r="K23" s="169" t="s">
        <v>835</v>
      </c>
      <c r="L23" s="141" t="s">
        <v>844</v>
      </c>
      <c r="AD23" s="19"/>
      <c r="CA23" s="215" t="s">
        <v>721</v>
      </c>
    </row>
    <row r="24" spans="1:79" s="18" customFormat="1" ht="12.75" customHeight="1" x14ac:dyDescent="0.2">
      <c r="A24" s="73" t="s">
        <v>242</v>
      </c>
      <c r="D24" s="140" t="s">
        <v>941</v>
      </c>
      <c r="E24" s="141" t="s">
        <v>844</v>
      </c>
      <c r="F24" s="188" t="s">
        <v>618</v>
      </c>
      <c r="G24" s="189" t="s">
        <v>661</v>
      </c>
      <c r="H24" s="136" t="s">
        <v>628</v>
      </c>
      <c r="I24" s="189" t="s">
        <v>670</v>
      </c>
      <c r="J24" s="188" t="s">
        <v>661</v>
      </c>
      <c r="K24" s="169" t="s">
        <v>628</v>
      </c>
      <c r="L24" s="169" t="s">
        <v>940</v>
      </c>
      <c r="AD24" s="3"/>
      <c r="CA24" s="215" t="s">
        <v>725</v>
      </c>
    </row>
    <row r="25" spans="1:79" s="18" customFormat="1" ht="12.75" customHeight="1" x14ac:dyDescent="0.2">
      <c r="A25" s="73" t="s">
        <v>243</v>
      </c>
      <c r="D25" s="168"/>
      <c r="E25" s="169"/>
      <c r="F25" s="188" t="s">
        <v>619</v>
      </c>
      <c r="G25" s="167"/>
      <c r="H25" s="136" t="s">
        <v>666</v>
      </c>
      <c r="I25" s="189" t="s">
        <v>226</v>
      </c>
      <c r="J25" s="188" t="s">
        <v>627</v>
      </c>
      <c r="K25" s="174"/>
      <c r="L25" s="202" t="s">
        <v>260</v>
      </c>
      <c r="AD25" s="3"/>
      <c r="CA25" s="214" t="s">
        <v>922</v>
      </c>
    </row>
    <row r="26" spans="1:79" s="18" customFormat="1" ht="12.75" customHeight="1" x14ac:dyDescent="0.2">
      <c r="A26" s="73" t="s">
        <v>244</v>
      </c>
      <c r="D26" s="167"/>
      <c r="E26" s="167"/>
      <c r="F26" s="188" t="s">
        <v>664</v>
      </c>
      <c r="G26" s="167"/>
      <c r="H26" s="188" t="s">
        <v>667</v>
      </c>
      <c r="I26" s="167"/>
      <c r="J26" s="188" t="s">
        <v>943</v>
      </c>
      <c r="K26" s="174"/>
      <c r="L26" s="202" t="s">
        <v>915</v>
      </c>
      <c r="AD26" s="3"/>
      <c r="CA26" s="214" t="s">
        <v>723</v>
      </c>
    </row>
    <row r="27" spans="1:79" s="18" customFormat="1" ht="12.75" customHeight="1" x14ac:dyDescent="0.2">
      <c r="A27" s="73" t="s">
        <v>245</v>
      </c>
      <c r="D27" s="168"/>
      <c r="E27" s="141"/>
      <c r="F27" s="167"/>
      <c r="G27" s="167"/>
      <c r="H27" s="188" t="s">
        <v>1191</v>
      </c>
      <c r="I27" s="167"/>
      <c r="J27" s="188" t="s">
        <v>621</v>
      </c>
      <c r="K27" s="174"/>
      <c r="L27" s="203" t="s">
        <v>944</v>
      </c>
      <c r="AD27" s="3"/>
      <c r="CA27" s="214" t="s">
        <v>732</v>
      </c>
    </row>
    <row r="28" spans="1:79" s="18" customFormat="1" ht="12.75" customHeight="1" x14ac:dyDescent="0.2">
      <c r="A28" s="73" t="s">
        <v>246</v>
      </c>
      <c r="F28" s="141"/>
      <c r="G28" s="167"/>
      <c r="H28" s="190" t="s">
        <v>668</v>
      </c>
      <c r="I28" s="167"/>
      <c r="J28" s="190" t="s">
        <v>622</v>
      </c>
      <c r="K28" s="174"/>
      <c r="L28" s="202" t="s">
        <v>945</v>
      </c>
      <c r="AD28" s="3"/>
      <c r="CA28" s="214" t="s">
        <v>1021</v>
      </c>
    </row>
    <row r="29" spans="1:79" s="2" customFormat="1" ht="12.75" customHeight="1" x14ac:dyDescent="0.2">
      <c r="A29" s="73" t="s">
        <v>247</v>
      </c>
      <c r="B29" s="8" t="s">
        <v>98</v>
      </c>
      <c r="F29" s="156"/>
      <c r="G29" s="170"/>
      <c r="H29" s="190" t="s">
        <v>620</v>
      </c>
      <c r="I29" s="170"/>
      <c r="J29" s="190" t="s">
        <v>260</v>
      </c>
      <c r="K29" s="17"/>
      <c r="L29" s="170" t="s">
        <v>625</v>
      </c>
      <c r="AD29" s="3"/>
      <c r="CA29" s="214" t="s">
        <v>733</v>
      </c>
    </row>
    <row r="30" spans="1:79" s="2" customFormat="1" ht="12.75" customHeight="1" x14ac:dyDescent="0.2">
      <c r="A30" s="73" t="s">
        <v>1272</v>
      </c>
      <c r="B30" s="8" t="s">
        <v>138</v>
      </c>
      <c r="D30" s="2" t="s">
        <v>894</v>
      </c>
      <c r="F30" s="156"/>
      <c r="G30" s="170"/>
      <c r="H30" s="170"/>
      <c r="I30" s="170"/>
      <c r="J30" s="190" t="s">
        <v>657</v>
      </c>
      <c r="K30" s="17"/>
      <c r="L30" s="17"/>
      <c r="AD30" s="3"/>
      <c r="BA30" s="17"/>
      <c r="CA30" s="214" t="s">
        <v>921</v>
      </c>
    </row>
    <row r="31" spans="1:79" s="2" customFormat="1" ht="12.75" customHeight="1" x14ac:dyDescent="0.2">
      <c r="A31" s="73" t="s">
        <v>1273</v>
      </c>
      <c r="B31" s="8" t="s">
        <v>102</v>
      </c>
      <c r="D31" s="17" t="s">
        <v>343</v>
      </c>
      <c r="E31" s="17"/>
      <c r="F31" s="156"/>
      <c r="G31" s="170"/>
      <c r="H31" s="170"/>
      <c r="I31" s="170"/>
      <c r="J31" s="190" t="s">
        <v>626</v>
      </c>
      <c r="K31" s="17"/>
      <c r="L31" s="17"/>
      <c r="AD31" s="3"/>
      <c r="BA31" s="3"/>
      <c r="CA31" s="214" t="s">
        <v>736</v>
      </c>
    </row>
    <row r="32" spans="1:79" s="2" customFormat="1" ht="12.75" customHeight="1" x14ac:dyDescent="0.2">
      <c r="A32" s="73" t="s">
        <v>1274</v>
      </c>
      <c r="B32" s="8" t="s">
        <v>273</v>
      </c>
      <c r="D32" s="17" t="s">
        <v>895</v>
      </c>
      <c r="E32" s="17"/>
      <c r="F32" s="156"/>
      <c r="G32" s="156"/>
      <c r="H32" s="156"/>
      <c r="I32" s="156"/>
      <c r="J32" s="156"/>
      <c r="K32" s="17"/>
      <c r="L32" s="17"/>
      <c r="AD32" s="3"/>
      <c r="BA32" s="3"/>
      <c r="CA32" s="215" t="s">
        <v>715</v>
      </c>
    </row>
    <row r="33" spans="1:79" s="2" customFormat="1" ht="12.75" customHeight="1" x14ac:dyDescent="0.2">
      <c r="A33" s="73" t="s">
        <v>1025</v>
      </c>
      <c r="AD33" s="3"/>
      <c r="BA33" s="3"/>
      <c r="CA33" s="214" t="s">
        <v>731</v>
      </c>
    </row>
    <row r="34" spans="1:79" s="2" customFormat="1" ht="12.75" customHeight="1" x14ac:dyDescent="0.2">
      <c r="A34" s="73" t="s">
        <v>92</v>
      </c>
      <c r="R34"/>
      <c r="S34"/>
      <c r="AD34" s="3"/>
      <c r="BA34" s="3"/>
      <c r="CA34" s="215" t="s">
        <v>271</v>
      </c>
    </row>
    <row r="35" spans="1:79" s="2" customFormat="1" ht="12.75" customHeight="1" x14ac:dyDescent="0.2">
      <c r="A35" s="73" t="s">
        <v>1275</v>
      </c>
      <c r="R35"/>
      <c r="S35"/>
      <c r="AD35" s="3"/>
      <c r="BA35" s="3"/>
      <c r="CA35" s="214" t="s">
        <v>954</v>
      </c>
    </row>
    <row r="36" spans="1:79" ht="12.75" customHeight="1" x14ac:dyDescent="0.2">
      <c r="D36" s="31" t="s">
        <v>267</v>
      </c>
      <c r="E36" s="32"/>
      <c r="F36" s="32"/>
      <c r="G36" s="31"/>
      <c r="H36" s="32"/>
      <c r="I36" s="165"/>
      <c r="J36" s="165"/>
      <c r="K36" s="112"/>
      <c r="L36" s="3"/>
      <c r="M36" s="3"/>
      <c r="T36"/>
      <c r="AD36" s="3"/>
      <c r="BA36" s="3"/>
      <c r="CA36" s="215" t="s">
        <v>714</v>
      </c>
    </row>
    <row r="37" spans="1:79" ht="12.75" customHeight="1" x14ac:dyDescent="0.2">
      <c r="A37" s="14"/>
      <c r="D37" s="33" t="s">
        <v>54</v>
      </c>
      <c r="E37" s="32"/>
      <c r="F37" s="32"/>
      <c r="G37" s="31"/>
      <c r="H37" s="32"/>
      <c r="I37" s="165"/>
      <c r="J37" s="165"/>
      <c r="K37" s="112"/>
      <c r="L37" s="3"/>
      <c r="M37" s="3"/>
      <c r="O37"/>
      <c r="P37"/>
      <c r="Q37"/>
      <c r="R37"/>
      <c r="S37"/>
      <c r="T37"/>
      <c r="AD37" s="3"/>
      <c r="AQ37" s="1" t="s">
        <v>878</v>
      </c>
      <c r="BA37" s="3"/>
      <c r="CA37" s="214" t="s">
        <v>726</v>
      </c>
    </row>
    <row r="38" spans="1:79" ht="12.75" customHeight="1" x14ac:dyDescent="0.2">
      <c r="A38" s="15"/>
      <c r="D38" s="129" t="s">
        <v>622</v>
      </c>
      <c r="E38" s="128" t="s">
        <v>622</v>
      </c>
      <c r="F38" s="128" t="s">
        <v>622</v>
      </c>
      <c r="G38" s="186" t="s">
        <v>650</v>
      </c>
      <c r="H38" s="32" t="s">
        <v>925</v>
      </c>
      <c r="I38" s="128" t="s">
        <v>660</v>
      </c>
      <c r="J38" s="128" t="s">
        <v>892</v>
      </c>
      <c r="K38" s="186" t="s">
        <v>773</v>
      </c>
      <c r="L38" s="187" t="s">
        <v>775</v>
      </c>
      <c r="M38" s="186" t="s">
        <v>774</v>
      </c>
      <c r="O38"/>
      <c r="P38"/>
      <c r="Q38"/>
      <c r="R38"/>
      <c r="S38"/>
      <c r="T38"/>
      <c r="AD38" s="3"/>
      <c r="AQ38" s="1" t="s">
        <v>914</v>
      </c>
      <c r="BA38" s="3"/>
      <c r="CA38" s="214" t="s">
        <v>734</v>
      </c>
    </row>
    <row r="39" spans="1:79" ht="12.75" customHeight="1" x14ac:dyDescent="0.2">
      <c r="A39" s="15"/>
      <c r="D39" s="93" t="s">
        <v>924</v>
      </c>
      <c r="E39" s="32" t="s">
        <v>925</v>
      </c>
      <c r="F39" s="32" t="s">
        <v>890</v>
      </c>
      <c r="G39" s="186" t="s">
        <v>658</v>
      </c>
      <c r="H39" s="32" t="s">
        <v>940</v>
      </c>
      <c r="I39" s="166" t="s">
        <v>628</v>
      </c>
      <c r="J39" s="200" t="s">
        <v>926</v>
      </c>
      <c r="K39" s="186" t="s">
        <v>661</v>
      </c>
      <c r="L39" s="186" t="s">
        <v>661</v>
      </c>
      <c r="M39" s="186" t="s">
        <v>661</v>
      </c>
      <c r="O39"/>
      <c r="P39"/>
      <c r="Q39"/>
      <c r="R39"/>
      <c r="S39"/>
      <c r="T39"/>
      <c r="BA39" s="3"/>
      <c r="CA39" s="215" t="s">
        <v>729</v>
      </c>
    </row>
    <row r="40" spans="1:79" ht="12.75" customHeight="1" x14ac:dyDescent="0.2">
      <c r="A40" s="15"/>
      <c r="D40" s="128" t="s">
        <v>659</v>
      </c>
      <c r="E40" s="128" t="s">
        <v>660</v>
      </c>
      <c r="F40" s="32" t="s">
        <v>657</v>
      </c>
      <c r="G40" s="186" t="s">
        <v>619</v>
      </c>
      <c r="H40" s="128" t="s">
        <v>628</v>
      </c>
      <c r="I40" s="128" t="s">
        <v>940</v>
      </c>
      <c r="J40" s="128" t="s">
        <v>927</v>
      </c>
      <c r="K40" s="186" t="s">
        <v>627</v>
      </c>
      <c r="L40" s="186" t="s">
        <v>627</v>
      </c>
      <c r="M40" s="186" t="s">
        <v>627</v>
      </c>
      <c r="O40"/>
      <c r="P40"/>
      <c r="Q40"/>
      <c r="R40"/>
      <c r="S40"/>
      <c r="T40"/>
      <c r="BA40" s="3"/>
      <c r="BC40" s="1" t="e">
        <f ca="1">INDIRECT(BC50,FALSE)</f>
        <v>#VALUE!</v>
      </c>
      <c r="CA40" s="214" t="s">
        <v>737</v>
      </c>
    </row>
    <row r="41" spans="1:79" ht="12.75" customHeight="1" x14ac:dyDescent="0.2">
      <c r="A41" s="15"/>
      <c r="D41" s="128" t="s">
        <v>891</v>
      </c>
      <c r="E41" s="128" t="s">
        <v>892</v>
      </c>
      <c r="F41" s="128" t="s">
        <v>649</v>
      </c>
      <c r="G41" s="128"/>
      <c r="H41" s="128" t="s">
        <v>785</v>
      </c>
      <c r="I41" s="128" t="s">
        <v>260</v>
      </c>
      <c r="J41" s="128"/>
      <c r="K41" s="3"/>
      <c r="L41" s="3"/>
      <c r="M41" s="3"/>
      <c r="U41" s="118" t="s">
        <v>215</v>
      </c>
      <c r="V41" s="117"/>
      <c r="W41" s="119"/>
      <c r="X41" s="119"/>
      <c r="Y41" s="119"/>
      <c r="Z41" s="119"/>
      <c r="AA41" s="119"/>
      <c r="AB41" s="119"/>
      <c r="AC41" s="119"/>
      <c r="AD41" s="119"/>
      <c r="BA41" s="3"/>
      <c r="CA41" s="214" t="s">
        <v>735</v>
      </c>
    </row>
    <row r="42" spans="1:79" ht="12.75" customHeight="1" x14ac:dyDescent="0.2">
      <c r="A42" s="15"/>
      <c r="D42" s="129"/>
      <c r="E42" s="128"/>
      <c r="F42" s="128" t="s">
        <v>260</v>
      </c>
      <c r="G42" s="128"/>
      <c r="H42" s="128"/>
      <c r="I42" s="128" t="s">
        <v>662</v>
      </c>
      <c r="J42" s="128"/>
      <c r="K42" s="3"/>
      <c r="L42" s="3"/>
      <c r="M42" s="3"/>
      <c r="U42" s="121" t="s">
        <v>278</v>
      </c>
      <c r="V42" s="117"/>
      <c r="W42" s="119"/>
      <c r="X42" s="119"/>
      <c r="Y42" s="119"/>
      <c r="Z42" s="119"/>
      <c r="AA42" s="119"/>
      <c r="AB42" s="119"/>
      <c r="AC42" s="119"/>
      <c r="AD42" s="119"/>
      <c r="AQ42" s="148" t="s">
        <v>549</v>
      </c>
      <c r="BA42" s="3"/>
      <c r="CA42" s="214" t="s">
        <v>920</v>
      </c>
    </row>
    <row r="43" spans="1:79" ht="12.75" customHeight="1" x14ac:dyDescent="0.2">
      <c r="A43" s="15"/>
      <c r="D43" s="93"/>
      <c r="E43" s="32"/>
      <c r="F43" s="128" t="s">
        <v>940</v>
      </c>
      <c r="G43" s="159"/>
      <c r="H43" s="128"/>
      <c r="I43" s="128" t="s">
        <v>890</v>
      </c>
      <c r="J43" s="128"/>
      <c r="K43" s="78"/>
      <c r="L43" s="3"/>
      <c r="M43" s="3"/>
      <c r="U43" s="122" t="s">
        <v>134</v>
      </c>
      <c r="V43" s="117"/>
      <c r="W43" s="117"/>
      <c r="X43" s="117"/>
      <c r="Y43" s="117"/>
      <c r="Z43" s="117"/>
      <c r="AA43" s="117"/>
      <c r="AB43" s="117"/>
      <c r="AC43" s="117"/>
      <c r="AD43" s="117"/>
      <c r="AQ43" s="201" t="s">
        <v>932</v>
      </c>
      <c r="BA43" s="3"/>
    </row>
    <row r="44" spans="1:79" ht="12.75" customHeight="1" x14ac:dyDescent="0.2">
      <c r="A44" s="15"/>
      <c r="D44" s="135"/>
      <c r="E44" s="128"/>
      <c r="F44" s="129"/>
      <c r="G44" s="129"/>
      <c r="H44" s="129"/>
      <c r="I44" s="128"/>
      <c r="J44" s="128"/>
      <c r="K44" s="3"/>
      <c r="L44" s="3"/>
      <c r="M44" s="39" t="s">
        <v>275</v>
      </c>
      <c r="N44" s="37"/>
      <c r="O44" s="37"/>
      <c r="P44" s="37"/>
      <c r="Q44" s="37"/>
      <c r="R44" s="37"/>
      <c r="S44" s="37"/>
      <c r="T44" s="37"/>
      <c r="U44" s="123" t="s">
        <v>251</v>
      </c>
      <c r="V44" s="117"/>
      <c r="W44" s="117"/>
      <c r="X44" s="117"/>
      <c r="Y44" s="117"/>
      <c r="Z44" s="117"/>
      <c r="AA44" s="117"/>
      <c r="AB44" s="117"/>
      <c r="AC44" s="117"/>
      <c r="AD44" s="117"/>
      <c r="AQ44" s="201" t="s">
        <v>933</v>
      </c>
    </row>
    <row r="45" spans="1:79" ht="12.75" customHeight="1" x14ac:dyDescent="0.2">
      <c r="A45" s="16"/>
      <c r="D45" s="93"/>
      <c r="E45" s="93"/>
      <c r="F45" s="32"/>
      <c r="G45" s="35"/>
      <c r="H45" s="32"/>
      <c r="I45" s="165"/>
      <c r="J45" s="165"/>
      <c r="K45" s="78"/>
      <c r="L45" s="3"/>
      <c r="M45" s="81" t="s">
        <v>259</v>
      </c>
      <c r="N45" s="37"/>
      <c r="O45" s="37"/>
      <c r="P45" s="37"/>
      <c r="Q45" s="37"/>
      <c r="R45" s="37"/>
      <c r="S45" s="37"/>
      <c r="T45" s="37"/>
      <c r="U45" s="123" t="s">
        <v>252</v>
      </c>
      <c r="V45" s="117"/>
      <c r="W45" s="117"/>
      <c r="X45" s="117"/>
      <c r="Y45" s="117"/>
      <c r="Z45" s="117"/>
      <c r="AA45" s="117"/>
      <c r="AB45" s="117"/>
      <c r="AC45" s="117"/>
      <c r="AD45" s="117"/>
      <c r="AQ45" s="148" t="s">
        <v>934</v>
      </c>
    </row>
    <row r="46" spans="1:79" ht="12.75" customHeight="1" x14ac:dyDescent="0.2">
      <c r="F46" s="31"/>
      <c r="G46" s="35"/>
      <c r="H46" s="32"/>
      <c r="I46" s="165"/>
      <c r="J46" s="165"/>
      <c r="K46" s="112"/>
      <c r="L46" s="3"/>
      <c r="M46" s="46" t="s">
        <v>966</v>
      </c>
      <c r="N46" s="37" t="s">
        <v>970</v>
      </c>
      <c r="O46" s="37" t="s">
        <v>970</v>
      </c>
      <c r="P46" s="37" t="s">
        <v>929</v>
      </c>
      <c r="Q46" s="37" t="s">
        <v>629</v>
      </c>
      <c r="R46" s="37"/>
      <c r="S46" s="37"/>
      <c r="T46" s="191" t="s">
        <v>631</v>
      </c>
      <c r="U46" s="123" t="s">
        <v>253</v>
      </c>
      <c r="V46" s="118"/>
      <c r="W46" s="117"/>
      <c r="X46" s="117"/>
      <c r="Y46" s="117"/>
      <c r="Z46" s="117"/>
      <c r="AA46" s="117"/>
      <c r="AB46" s="117"/>
      <c r="AC46" s="117"/>
      <c r="AD46" s="117"/>
      <c r="AQ46" s="110" t="s">
        <v>935</v>
      </c>
    </row>
    <row r="47" spans="1:79" ht="12.75" customHeight="1" x14ac:dyDescent="0.2">
      <c r="D47" s="135"/>
      <c r="E47" s="135"/>
      <c r="F47" s="31"/>
      <c r="G47" s="35"/>
      <c r="H47" s="32"/>
      <c r="I47" s="165"/>
      <c r="J47" s="165"/>
      <c r="K47" s="112"/>
      <c r="L47" s="3"/>
      <c r="M47" s="46" t="s">
        <v>942</v>
      </c>
      <c r="N47" s="37" t="s">
        <v>629</v>
      </c>
      <c r="O47" s="37" t="s">
        <v>628</v>
      </c>
      <c r="P47" s="37" t="s">
        <v>940</v>
      </c>
      <c r="Q47" s="37" t="s">
        <v>785</v>
      </c>
      <c r="R47" s="37"/>
      <c r="S47" s="37"/>
      <c r="T47" s="37"/>
      <c r="U47" s="123" t="s">
        <v>564</v>
      </c>
      <c r="V47" s="118"/>
      <c r="W47" s="117"/>
      <c r="X47" s="117"/>
      <c r="Y47" s="117"/>
      <c r="Z47" s="117"/>
      <c r="AA47" s="117"/>
      <c r="AB47" s="117"/>
      <c r="AC47" s="117"/>
      <c r="AD47" s="117"/>
      <c r="AS47" s="110" t="s">
        <v>936</v>
      </c>
    </row>
    <row r="48" spans="1:79" ht="12.75" customHeight="1" x14ac:dyDescent="0.2">
      <c r="B48" s="29"/>
      <c r="C48" s="29"/>
      <c r="D48" s="197" t="s">
        <v>893</v>
      </c>
      <c r="E48" s="135"/>
      <c r="F48" s="135"/>
      <c r="G48" s="135"/>
      <c r="H48" s="135"/>
      <c r="I48" s="135"/>
      <c r="J48" s="135"/>
      <c r="K48" s="3"/>
      <c r="L48" s="3"/>
      <c r="O48" s="37" t="s">
        <v>940</v>
      </c>
      <c r="P48" s="37" t="s">
        <v>260</v>
      </c>
      <c r="Q48" s="37" t="s">
        <v>890</v>
      </c>
      <c r="R48" s="37"/>
      <c r="S48" s="37"/>
      <c r="T48" s="37"/>
      <c r="U48" s="123" t="s">
        <v>1192</v>
      </c>
      <c r="V48" s="118"/>
      <c r="W48" s="117"/>
      <c r="X48" s="117"/>
      <c r="Y48" s="117"/>
      <c r="Z48" s="117"/>
      <c r="AA48" s="117"/>
      <c r="AB48" s="117"/>
      <c r="AC48" s="117"/>
      <c r="AD48" s="117"/>
      <c r="AE48" s="84" t="s">
        <v>276</v>
      </c>
      <c r="AF48" s="85"/>
      <c r="AG48" s="85"/>
      <c r="AH48" s="85"/>
      <c r="AI48" s="85"/>
      <c r="AJ48" s="85"/>
      <c r="AK48" s="85"/>
      <c r="AL48" s="100" t="s">
        <v>373</v>
      </c>
      <c r="AM48" s="100"/>
      <c r="AN48" s="102" t="s">
        <v>427</v>
      </c>
      <c r="AO48" s="102"/>
      <c r="AP48" s="102"/>
      <c r="AQ48" s="104" t="s">
        <v>508</v>
      </c>
      <c r="AR48" s="104"/>
      <c r="AS48" s="110" t="s">
        <v>937</v>
      </c>
      <c r="AT48" s="108" t="s">
        <v>559</v>
      </c>
      <c r="AU48" s="108"/>
      <c r="AV48" s="149" t="s">
        <v>596</v>
      </c>
      <c r="AW48" s="151" t="s">
        <v>65</v>
      </c>
    </row>
    <row r="49" spans="2:87" ht="12.75" customHeight="1" x14ac:dyDescent="0.2">
      <c r="B49" s="212" t="s">
        <v>1007</v>
      </c>
      <c r="C49" s="29"/>
      <c r="D49" s="135" t="s">
        <v>928</v>
      </c>
      <c r="E49" s="135"/>
      <c r="F49" s="135"/>
      <c r="G49" s="135"/>
      <c r="H49" s="128"/>
      <c r="I49" s="128"/>
      <c r="J49" s="128"/>
      <c r="K49" s="3"/>
      <c r="L49" s="3" t="s">
        <v>897</v>
      </c>
      <c r="M49" s="82"/>
      <c r="N49" s="37"/>
      <c r="O49" s="37" t="s">
        <v>260</v>
      </c>
      <c r="P49" s="37" t="s">
        <v>673</v>
      </c>
      <c r="Q49" s="37" t="s">
        <v>940</v>
      </c>
      <c r="R49" s="37"/>
      <c r="S49" s="37"/>
      <c r="T49" s="37"/>
      <c r="U49" s="123" t="s">
        <v>565</v>
      </c>
      <c r="V49" s="118"/>
      <c r="W49" s="117"/>
      <c r="X49" s="117"/>
      <c r="Y49" s="117"/>
      <c r="Z49" s="117"/>
      <c r="AA49" s="117"/>
      <c r="AB49" s="117"/>
      <c r="AC49" s="117"/>
      <c r="AD49" s="117"/>
      <c r="AE49" s="84" t="s">
        <v>335</v>
      </c>
      <c r="AF49" s="85"/>
      <c r="AG49" s="85"/>
      <c r="AH49" s="85"/>
      <c r="AI49" s="85"/>
      <c r="AJ49" s="85"/>
      <c r="AK49" s="85"/>
      <c r="AL49" s="101" t="s">
        <v>374</v>
      </c>
      <c r="AM49" s="100"/>
      <c r="AN49" s="103" t="s">
        <v>428</v>
      </c>
      <c r="AO49" s="102"/>
      <c r="AP49" s="102"/>
      <c r="AQ49" s="105" t="s">
        <v>509</v>
      </c>
      <c r="AR49" s="104"/>
      <c r="AS49" s="110" t="s">
        <v>938</v>
      </c>
      <c r="AT49" s="109">
        <v>2007</v>
      </c>
      <c r="AU49" s="108"/>
      <c r="AV49" s="149" t="s">
        <v>598</v>
      </c>
      <c r="AW49" s="152" t="s">
        <v>599</v>
      </c>
      <c r="AX49" s="152"/>
      <c r="AY49" s="152"/>
      <c r="AZ49" s="151"/>
      <c r="BA49" s="151"/>
      <c r="BB49" s="151"/>
      <c r="BC49" s="151"/>
      <c r="BD49" s="151"/>
      <c r="BE49" s="151"/>
      <c r="BF49" s="151"/>
      <c r="BG49" s="151"/>
      <c r="BH49" s="175" t="s">
        <v>700</v>
      </c>
      <c r="BI49" s="3"/>
      <c r="CH49" s="171"/>
    </row>
    <row r="50" spans="2:87" ht="12.75" customHeight="1" x14ac:dyDescent="0.25">
      <c r="B50" s="213" t="s">
        <v>1008</v>
      </c>
      <c r="C50" s="29"/>
      <c r="D50" s="135" t="s">
        <v>1172</v>
      </c>
      <c r="E50" s="135"/>
      <c r="F50" s="135"/>
      <c r="G50" s="135"/>
      <c r="H50" s="128"/>
      <c r="I50" s="128"/>
      <c r="J50" s="128"/>
      <c r="K50" s="3"/>
      <c r="L50" s="3" t="s">
        <v>928</v>
      </c>
      <c r="M50" s="82"/>
      <c r="N50" s="37"/>
      <c r="O50" s="37" t="s">
        <v>657</v>
      </c>
      <c r="P50" s="37" t="s">
        <v>657</v>
      </c>
      <c r="Q50" s="37"/>
      <c r="R50" s="37"/>
      <c r="S50" s="37"/>
      <c r="T50" s="37"/>
      <c r="U50" s="123" t="s">
        <v>566</v>
      </c>
      <c r="V50" s="118"/>
      <c r="W50" s="117"/>
      <c r="X50" s="117"/>
      <c r="Y50" s="117"/>
      <c r="Z50" s="117"/>
      <c r="AA50" s="117"/>
      <c r="AB50" s="117"/>
      <c r="AC50" s="117"/>
      <c r="AD50" s="117"/>
      <c r="AE50" s="85" t="s">
        <v>135</v>
      </c>
      <c r="AF50" s="85"/>
      <c r="AG50" s="85"/>
      <c r="AH50" s="85"/>
      <c r="AI50" s="85"/>
      <c r="AJ50" s="85"/>
      <c r="AK50" s="85"/>
      <c r="AL50" s="101" t="s">
        <v>375</v>
      </c>
      <c r="AM50" s="100"/>
      <c r="AN50" s="103" t="s">
        <v>429</v>
      </c>
      <c r="AO50" s="102"/>
      <c r="AP50" s="102"/>
      <c r="AQ50" s="105" t="s">
        <v>510</v>
      </c>
      <c r="AR50" s="104"/>
      <c r="AS50" s="110" t="s">
        <v>939</v>
      </c>
      <c r="AT50" s="109">
        <v>2008</v>
      </c>
      <c r="AU50" s="108"/>
      <c r="AV50" s="149" t="s">
        <v>597</v>
      </c>
      <c r="AW50" s="151" t="s">
        <v>271</v>
      </c>
      <c r="AX50" s="151" t="s">
        <v>271</v>
      </c>
      <c r="AY50" s="151" t="s">
        <v>271</v>
      </c>
      <c r="AZ50" s="151" t="s">
        <v>212</v>
      </c>
      <c r="BA50" s="151" t="s">
        <v>22</v>
      </c>
      <c r="BB50" s="151" t="s">
        <v>201</v>
      </c>
      <c r="BC50" s="151" t="s">
        <v>202</v>
      </c>
      <c r="BD50" s="151" t="s">
        <v>600</v>
      </c>
      <c r="BE50" s="151" t="s">
        <v>601</v>
      </c>
      <c r="BF50" s="151" t="s">
        <v>602</v>
      </c>
      <c r="BG50" s="151" t="s">
        <v>887</v>
      </c>
      <c r="BH50" s="199" t="s">
        <v>271</v>
      </c>
      <c r="BI50" s="199" t="s">
        <v>221</v>
      </c>
      <c r="BJ50" s="199" t="s">
        <v>221</v>
      </c>
      <c r="BK50" s="199" t="s">
        <v>248</v>
      </c>
      <c r="BL50" s="199" t="s">
        <v>225</v>
      </c>
      <c r="BM50" s="199" t="s">
        <v>249</v>
      </c>
      <c r="BN50" s="199" t="s">
        <v>701</v>
      </c>
      <c r="BO50" s="204" t="s">
        <v>702</v>
      </c>
      <c r="BP50" s="199" t="s">
        <v>889</v>
      </c>
      <c r="BQ50" s="204" t="s">
        <v>703</v>
      </c>
      <c r="BR50" s="3"/>
      <c r="BS50" s="3"/>
      <c r="BT50" s="3"/>
      <c r="BU50" s="3"/>
      <c r="BV50" s="3"/>
      <c r="BW50" s="3"/>
      <c r="BX50" s="3"/>
      <c r="CA50" s="151" t="s">
        <v>860</v>
      </c>
      <c r="CB50" s="151"/>
      <c r="CC50" s="151" t="s">
        <v>709</v>
      </c>
      <c r="CD50" s="151" t="s">
        <v>710</v>
      </c>
      <c r="CE50" s="151" t="s">
        <v>711</v>
      </c>
      <c r="CF50" s="151" t="s">
        <v>712</v>
      </c>
      <c r="CG50" s="151" t="s">
        <v>713</v>
      </c>
      <c r="CH50" s="958"/>
      <c r="CI50" s="958"/>
    </row>
    <row r="51" spans="2:87" ht="12.75" customHeight="1" x14ac:dyDescent="0.25">
      <c r="B51" s="213" t="s">
        <v>1009</v>
      </c>
      <c r="C51" s="29"/>
      <c r="D51" s="135" t="s">
        <v>911</v>
      </c>
      <c r="F51" s="135"/>
      <c r="G51" s="135"/>
      <c r="H51" s="128"/>
      <c r="I51" s="128"/>
      <c r="J51" s="128"/>
      <c r="K51" s="3"/>
      <c r="L51" s="3" t="s">
        <v>1172</v>
      </c>
      <c r="M51" s="82"/>
      <c r="N51" s="37"/>
      <c r="O51" s="37"/>
      <c r="P51" s="37" t="s">
        <v>628</v>
      </c>
      <c r="Q51" s="37"/>
      <c r="R51" s="37"/>
      <c r="S51" s="37"/>
      <c r="T51" s="37"/>
      <c r="U51" s="91" t="s">
        <v>567</v>
      </c>
      <c r="V51" s="91"/>
      <c r="W51" s="91"/>
      <c r="X51" s="91"/>
      <c r="Y51" s="91"/>
      <c r="Z51" s="91"/>
      <c r="AA51" s="91"/>
      <c r="AB51" s="91"/>
      <c r="AC51" s="91"/>
      <c r="AD51" s="91"/>
      <c r="AE51" s="85" t="s">
        <v>967</v>
      </c>
      <c r="AF51" s="85" t="s">
        <v>15</v>
      </c>
      <c r="AG51" s="85"/>
      <c r="AH51" s="85"/>
      <c r="AI51" s="85"/>
      <c r="AJ51" s="85"/>
      <c r="AK51" s="85"/>
      <c r="AL51" s="101" t="s">
        <v>376</v>
      </c>
      <c r="AM51" s="100"/>
      <c r="AN51" s="103" t="s">
        <v>430</v>
      </c>
      <c r="AO51" s="102"/>
      <c r="AP51" s="102"/>
      <c r="AQ51" s="105" t="s">
        <v>511</v>
      </c>
      <c r="AR51" s="104"/>
      <c r="AS51" s="107" t="s">
        <v>557</v>
      </c>
      <c r="AT51" s="109">
        <v>2009</v>
      </c>
      <c r="AU51" s="108"/>
      <c r="AV51" s="149" t="s">
        <v>606</v>
      </c>
      <c r="AW51" s="151" t="s">
        <v>212</v>
      </c>
      <c r="AX51" s="151" t="s">
        <v>212</v>
      </c>
      <c r="AY51" s="179" t="s">
        <v>622</v>
      </c>
      <c r="AZ51" s="180" t="s">
        <v>835</v>
      </c>
      <c r="BA51" s="151" t="s">
        <v>1349</v>
      </c>
      <c r="BB51" s="177" t="s">
        <v>623</v>
      </c>
      <c r="BC51" s="178" t="s">
        <v>966</v>
      </c>
      <c r="BD51" s="151" t="s">
        <v>633</v>
      </c>
      <c r="BE51" s="151" t="s">
        <v>837</v>
      </c>
      <c r="BF51" s="151" t="s">
        <v>840</v>
      </c>
      <c r="BG51" s="151" t="s">
        <v>888</v>
      </c>
      <c r="BH51" s="199" t="s">
        <v>212</v>
      </c>
      <c r="BI51" s="199" t="s">
        <v>248</v>
      </c>
      <c r="BJ51" s="199" t="s">
        <v>952</v>
      </c>
      <c r="BK51" s="199" t="s">
        <v>835</v>
      </c>
      <c r="BL51" s="199" t="s">
        <v>623</v>
      </c>
      <c r="BM51" s="199" t="s">
        <v>966</v>
      </c>
      <c r="BN51" s="199" t="s">
        <v>633</v>
      </c>
      <c r="BO51" s="204" t="s">
        <v>946</v>
      </c>
      <c r="BP51" s="199" t="s">
        <v>888</v>
      </c>
      <c r="BQ51" s="204" t="s">
        <v>577</v>
      </c>
      <c r="BR51" s="3"/>
      <c r="BS51" s="3"/>
      <c r="BT51" s="3"/>
      <c r="BU51" s="3"/>
      <c r="BV51" s="3"/>
      <c r="BW51" s="3"/>
      <c r="BX51" s="3"/>
      <c r="CA51" s="151" t="s">
        <v>709</v>
      </c>
      <c r="CB51" s="151" t="s">
        <v>709</v>
      </c>
      <c r="CC51" s="151" t="s">
        <v>271</v>
      </c>
      <c r="CD51" s="151" t="s">
        <v>271</v>
      </c>
      <c r="CE51" s="151" t="s">
        <v>271</v>
      </c>
      <c r="CF51" s="151" t="s">
        <v>271</v>
      </c>
      <c r="CG51" s="151" t="s">
        <v>271</v>
      </c>
    </row>
    <row r="52" spans="2:87" ht="12.75" customHeight="1" x14ac:dyDescent="0.25">
      <c r="B52" s="213" t="s">
        <v>1010</v>
      </c>
      <c r="C52" s="29"/>
      <c r="F52" s="135"/>
      <c r="G52" s="135"/>
      <c r="H52" s="128"/>
      <c r="I52" s="128"/>
      <c r="J52" s="128"/>
      <c r="K52" s="3"/>
      <c r="L52" s="3" t="s">
        <v>343</v>
      </c>
      <c r="M52" s="82"/>
      <c r="N52" s="37"/>
      <c r="O52" s="37"/>
      <c r="P52" s="37"/>
      <c r="Q52" s="37"/>
      <c r="R52" s="37"/>
      <c r="S52" s="37"/>
      <c r="T52" s="37"/>
      <c r="U52" s="91" t="s">
        <v>593</v>
      </c>
      <c r="V52" s="91"/>
      <c r="W52" s="91"/>
      <c r="X52" s="91"/>
      <c r="Y52" s="91"/>
      <c r="Z52" s="91"/>
      <c r="AA52" s="91"/>
      <c r="AB52" s="91"/>
      <c r="AC52" s="91"/>
      <c r="AD52" s="91"/>
      <c r="AE52" s="85" t="s">
        <v>46</v>
      </c>
      <c r="AF52" s="85" t="s">
        <v>350</v>
      </c>
      <c r="AG52" s="85"/>
      <c r="AH52" s="85"/>
      <c r="AI52" s="85"/>
      <c r="AJ52" s="85"/>
      <c r="AK52" s="85"/>
      <c r="AL52" s="101" t="s">
        <v>377</v>
      </c>
      <c r="AM52" s="100"/>
      <c r="AN52" s="103" t="s">
        <v>431</v>
      </c>
      <c r="AO52" s="102"/>
      <c r="AP52" s="102"/>
      <c r="AQ52" s="105" t="s">
        <v>512</v>
      </c>
      <c r="AR52" s="104"/>
      <c r="AS52" s="107" t="s">
        <v>824</v>
      </c>
      <c r="AT52" s="109">
        <v>2010</v>
      </c>
      <c r="AU52" s="108"/>
      <c r="AV52" s="149"/>
      <c r="AW52" s="151" t="s">
        <v>22</v>
      </c>
      <c r="AX52" s="151" t="s">
        <v>22</v>
      </c>
      <c r="AY52" s="179" t="s">
        <v>924</v>
      </c>
      <c r="AZ52" s="180" t="s">
        <v>941</v>
      </c>
      <c r="BA52" s="151" t="s">
        <v>1347</v>
      </c>
      <c r="BB52" s="177" t="s">
        <v>965</v>
      </c>
      <c r="BC52" s="178" t="s">
        <v>942</v>
      </c>
      <c r="BD52" s="151"/>
      <c r="BE52" s="151" t="s">
        <v>838</v>
      </c>
      <c r="BF52" s="151" t="s">
        <v>841</v>
      </c>
      <c r="BG52" s="151"/>
      <c r="BH52" s="199" t="s">
        <v>201</v>
      </c>
      <c r="BI52" s="199" t="s">
        <v>225</v>
      </c>
      <c r="BJ52" s="199" t="s">
        <v>659</v>
      </c>
      <c r="BK52" s="199"/>
      <c r="BL52" s="199" t="s">
        <v>965</v>
      </c>
      <c r="BM52" s="199"/>
      <c r="BN52" s="199"/>
      <c r="BO52" s="204" t="s">
        <v>947</v>
      </c>
      <c r="BP52" s="199"/>
      <c r="BQ52" s="204" t="s">
        <v>581</v>
      </c>
      <c r="BR52" s="3"/>
      <c r="BS52" s="3"/>
      <c r="BT52" s="3"/>
      <c r="BU52" s="3"/>
      <c r="BV52" s="3"/>
      <c r="BW52" s="3"/>
      <c r="BX52" s="3"/>
      <c r="CA52" s="151" t="s">
        <v>710</v>
      </c>
      <c r="CB52" s="151" t="s">
        <v>710</v>
      </c>
      <c r="CC52" s="151" t="s">
        <v>714</v>
      </c>
      <c r="CD52" s="151" t="s">
        <v>714</v>
      </c>
      <c r="CE52" s="151" t="s">
        <v>714</v>
      </c>
      <c r="CF52" s="151" t="s">
        <v>714</v>
      </c>
      <c r="CG52" s="151" t="s">
        <v>714</v>
      </c>
    </row>
    <row r="53" spans="2:87" ht="12.75" customHeight="1" x14ac:dyDescent="0.25">
      <c r="B53" s="213" t="s">
        <v>1011</v>
      </c>
      <c r="C53" s="29"/>
      <c r="D53" s="36" t="s">
        <v>66</v>
      </c>
      <c r="M53" s="82"/>
      <c r="N53" s="37"/>
      <c r="O53" s="37"/>
      <c r="P53" s="37"/>
      <c r="Q53" s="37"/>
      <c r="R53" s="37"/>
      <c r="S53" s="37"/>
      <c r="T53" s="37"/>
      <c r="U53" s="91" t="s">
        <v>590</v>
      </c>
      <c r="V53" s="91"/>
      <c r="W53" s="91"/>
      <c r="X53" s="91"/>
      <c r="Y53" s="91"/>
      <c r="Z53" s="91"/>
      <c r="AA53" s="91"/>
      <c r="AB53" s="91"/>
      <c r="AC53" s="91"/>
      <c r="AD53" s="91"/>
      <c r="AE53" s="85" t="s">
        <v>99</v>
      </c>
      <c r="AF53" s="85"/>
      <c r="AG53" s="85"/>
      <c r="AH53" s="85"/>
      <c r="AI53" s="85"/>
      <c r="AJ53" s="85"/>
      <c r="AK53" s="85"/>
      <c r="AL53" s="101" t="s">
        <v>378</v>
      </c>
      <c r="AM53" s="100"/>
      <c r="AN53" s="103" t="s">
        <v>432</v>
      </c>
      <c r="AO53" s="102"/>
      <c r="AP53" s="102"/>
      <c r="AQ53" s="105" t="s">
        <v>513</v>
      </c>
      <c r="AR53" s="104"/>
      <c r="AS53" s="107" t="s">
        <v>825</v>
      </c>
      <c r="AT53" s="109">
        <v>2011</v>
      </c>
      <c r="AU53" s="108"/>
      <c r="AV53" s="149"/>
      <c r="AW53" s="151" t="s">
        <v>201</v>
      </c>
      <c r="AX53" s="151" t="s">
        <v>201</v>
      </c>
      <c r="AY53" s="151" t="s">
        <v>659</v>
      </c>
      <c r="AZ53" s="180"/>
      <c r="BA53" s="151" t="s">
        <v>1388</v>
      </c>
      <c r="BB53" s="154" t="s">
        <v>953</v>
      </c>
      <c r="BC53" s="178"/>
      <c r="BD53" s="151"/>
      <c r="BE53" s="151"/>
      <c r="BF53" s="151" t="s">
        <v>842</v>
      </c>
      <c r="BG53" s="151"/>
      <c r="BH53" s="199" t="s">
        <v>202</v>
      </c>
      <c r="BI53" s="199" t="s">
        <v>249</v>
      </c>
      <c r="BJ53" s="199"/>
      <c r="BK53" s="199"/>
      <c r="BL53" s="199" t="s">
        <v>953</v>
      </c>
      <c r="BM53" s="199"/>
      <c r="BN53" s="199"/>
      <c r="BO53" s="199"/>
      <c r="BP53" s="199"/>
      <c r="BQ53" s="204" t="s">
        <v>578</v>
      </c>
      <c r="BR53" s="3"/>
      <c r="BS53" s="3"/>
      <c r="BT53" s="3"/>
      <c r="BU53" s="3"/>
      <c r="BV53" s="3"/>
      <c r="BW53" s="3"/>
      <c r="BX53" s="3"/>
      <c r="CA53" s="151" t="s">
        <v>711</v>
      </c>
      <c r="CB53" s="151" t="s">
        <v>711</v>
      </c>
      <c r="CC53" s="151" t="s">
        <v>715</v>
      </c>
      <c r="CD53" s="151" t="s">
        <v>715</v>
      </c>
      <c r="CE53" s="151" t="s">
        <v>715</v>
      </c>
      <c r="CF53" s="151" t="s">
        <v>715</v>
      </c>
      <c r="CG53" s="151" t="s">
        <v>715</v>
      </c>
    </row>
    <row r="54" spans="2:87" ht="12.75" customHeight="1" x14ac:dyDescent="0.25">
      <c r="B54" s="213" t="s">
        <v>1012</v>
      </c>
      <c r="C54" s="29"/>
      <c r="D54" s="39" t="s">
        <v>55</v>
      </c>
      <c r="M54" s="82"/>
      <c r="N54" s="37"/>
      <c r="O54" s="37"/>
      <c r="P54" s="37"/>
      <c r="Q54" s="37"/>
      <c r="R54" s="37"/>
      <c r="S54" s="37"/>
      <c r="T54" s="37"/>
      <c r="U54" s="91" t="s">
        <v>591</v>
      </c>
      <c r="V54" s="91"/>
      <c r="W54" s="91"/>
      <c r="X54" s="91"/>
      <c r="Y54" s="91"/>
      <c r="Z54" s="91"/>
      <c r="AA54" s="91"/>
      <c r="AB54" s="91"/>
      <c r="AC54" s="91"/>
      <c r="AD54" s="91"/>
      <c r="AE54" s="85" t="s">
        <v>350</v>
      </c>
      <c r="AF54" s="85"/>
      <c r="AG54" s="85"/>
      <c r="AH54" s="85"/>
      <c r="AI54" s="85"/>
      <c r="AJ54" s="85"/>
      <c r="AK54" s="85"/>
      <c r="AL54" s="101" t="s">
        <v>379</v>
      </c>
      <c r="AM54" s="100"/>
      <c r="AN54" s="103" t="s">
        <v>433</v>
      </c>
      <c r="AO54" s="102"/>
      <c r="AP54" s="102"/>
      <c r="AQ54" s="105" t="s">
        <v>514</v>
      </c>
      <c r="AR54" s="104"/>
      <c r="AS54" s="107" t="s">
        <v>558</v>
      </c>
      <c r="AT54" s="109">
        <v>2012</v>
      </c>
      <c r="AU54" s="108"/>
      <c r="AV54" s="149"/>
      <c r="AW54" s="1" t="s">
        <v>202</v>
      </c>
      <c r="AX54" s="1" t="s">
        <v>202</v>
      </c>
      <c r="AY54" s="151" t="s">
        <v>891</v>
      </c>
      <c r="AZ54" s="154"/>
      <c r="BA54" s="151" t="s">
        <v>1348</v>
      </c>
      <c r="BB54" s="154"/>
      <c r="BC54" s="154"/>
      <c r="BD54" s="151"/>
      <c r="BE54" s="151"/>
      <c r="BF54" s="151" t="s">
        <v>843</v>
      </c>
      <c r="BG54" s="151"/>
      <c r="BH54" s="199" t="s">
        <v>250</v>
      </c>
      <c r="BI54" s="199" t="s">
        <v>701</v>
      </c>
      <c r="BJ54" s="199"/>
      <c r="BK54" s="199"/>
      <c r="BL54" s="199"/>
      <c r="BM54" s="199"/>
      <c r="BN54" s="199"/>
      <c r="BO54" s="199"/>
      <c r="BP54" s="199"/>
      <c r="BQ54" s="204" t="s">
        <v>579</v>
      </c>
      <c r="BR54" s="3"/>
      <c r="BS54" s="3"/>
      <c r="BT54" s="3"/>
      <c r="BU54" s="3"/>
      <c r="BV54" s="3"/>
      <c r="BW54" s="3"/>
      <c r="BX54" s="3"/>
      <c r="CA54" s="151" t="s">
        <v>712</v>
      </c>
      <c r="CB54" s="151" t="s">
        <v>712</v>
      </c>
      <c r="CC54" s="151" t="s">
        <v>721</v>
      </c>
      <c r="CD54" s="151" t="s">
        <v>721</v>
      </c>
      <c r="CE54" s="151" t="s">
        <v>718</v>
      </c>
      <c r="CF54" s="151" t="s">
        <v>730</v>
      </c>
      <c r="CG54" s="151" t="s">
        <v>730</v>
      </c>
    </row>
    <row r="55" spans="2:87" ht="12.75" customHeight="1" x14ac:dyDescent="0.25">
      <c r="B55" s="213" t="s">
        <v>1013</v>
      </c>
      <c r="C55" s="29"/>
      <c r="D55" s="40" t="s">
        <v>623</v>
      </c>
      <c r="E55" s="82" t="s">
        <v>624</v>
      </c>
      <c r="F55" s="82" t="s">
        <v>624</v>
      </c>
      <c r="G55" s="82" t="s">
        <v>969</v>
      </c>
      <c r="H55" s="116" t="s">
        <v>672</v>
      </c>
      <c r="I55" s="82" t="s">
        <v>962</v>
      </c>
      <c r="J55" s="21"/>
      <c r="K55" s="19" t="s">
        <v>896</v>
      </c>
      <c r="L55" s="19"/>
      <c r="M55" s="28" t="s">
        <v>202</v>
      </c>
      <c r="N55" s="29"/>
      <c r="O55" s="28"/>
      <c r="P55" s="29"/>
      <c r="Q55" s="28"/>
      <c r="R55" s="28"/>
      <c r="S55" s="28"/>
      <c r="T55" s="28"/>
      <c r="U55" s="91" t="s">
        <v>592</v>
      </c>
      <c r="V55" s="91"/>
      <c r="W55" s="91"/>
      <c r="X55" s="91"/>
      <c r="Y55" s="91"/>
      <c r="Z55" s="91"/>
      <c r="AA55" s="91"/>
      <c r="AB55" s="91"/>
      <c r="AC55" s="91"/>
      <c r="AD55" s="91"/>
      <c r="AE55" s="85" t="s">
        <v>351</v>
      </c>
      <c r="AF55" s="85"/>
      <c r="AG55" s="85"/>
      <c r="AH55" s="85"/>
      <c r="AI55" s="85"/>
      <c r="AJ55" s="85"/>
      <c r="AK55" s="85"/>
      <c r="AL55" s="101" t="s">
        <v>380</v>
      </c>
      <c r="AM55" s="100"/>
      <c r="AN55" s="103" t="s">
        <v>434</v>
      </c>
      <c r="AO55" s="102"/>
      <c r="AP55" s="102"/>
      <c r="AQ55" s="105" t="s">
        <v>515</v>
      </c>
      <c r="AR55" s="104"/>
      <c r="AS55" s="107" t="s">
        <v>826</v>
      </c>
      <c r="AT55" s="109">
        <v>2013</v>
      </c>
      <c r="AU55" s="108"/>
      <c r="AV55" s="150"/>
      <c r="AW55" s="151" t="s">
        <v>603</v>
      </c>
      <c r="AX55" s="151" t="s">
        <v>600</v>
      </c>
      <c r="AY55" s="179"/>
      <c r="AZ55" s="180"/>
      <c r="BA55" s="151" t="s">
        <v>1367</v>
      </c>
      <c r="BB55" s="151"/>
      <c r="BC55" s="151"/>
      <c r="BD55" s="151"/>
      <c r="BE55" s="151"/>
      <c r="BF55" s="151"/>
      <c r="BG55" s="151"/>
      <c r="BH55" s="199"/>
      <c r="BI55" s="199"/>
      <c r="BJ55" s="199"/>
      <c r="BK55" s="199"/>
      <c r="BL55" s="199"/>
      <c r="BM55" s="199"/>
      <c r="BN55" s="199"/>
      <c r="BO55" s="199"/>
      <c r="BP55" s="199"/>
      <c r="BQ55" s="199"/>
      <c r="CA55" s="151" t="s">
        <v>713</v>
      </c>
      <c r="CB55" s="151" t="s">
        <v>713</v>
      </c>
      <c r="CC55" s="151" t="s">
        <v>725</v>
      </c>
      <c r="CD55" s="151" t="s">
        <v>725</v>
      </c>
      <c r="CE55" s="151" t="s">
        <v>723</v>
      </c>
      <c r="CF55" s="151" t="s">
        <v>719</v>
      </c>
      <c r="CG55" s="151" t="s">
        <v>720</v>
      </c>
    </row>
    <row r="56" spans="2:87" ht="12.75" customHeight="1" x14ac:dyDescent="0.25">
      <c r="B56" s="213" t="s">
        <v>1014</v>
      </c>
      <c r="C56" s="29"/>
      <c r="D56" s="40" t="s">
        <v>965</v>
      </c>
      <c r="E56" s="82" t="s">
        <v>969</v>
      </c>
      <c r="F56" s="82" t="s">
        <v>1177</v>
      </c>
      <c r="G56" s="157" t="s">
        <v>628</v>
      </c>
      <c r="H56" s="196" t="s">
        <v>785</v>
      </c>
      <c r="I56" s="116" t="s">
        <v>785</v>
      </c>
      <c r="J56" s="21"/>
      <c r="K56" s="19" t="s">
        <v>928</v>
      </c>
      <c r="L56" s="19"/>
      <c r="M56" s="30" t="s">
        <v>57</v>
      </c>
      <c r="N56" s="29"/>
      <c r="O56" s="28"/>
      <c r="P56" s="29"/>
      <c r="Q56" s="28"/>
      <c r="R56" s="28"/>
      <c r="S56" s="28"/>
      <c r="T56" s="28"/>
      <c r="U56" s="122" t="s">
        <v>133</v>
      </c>
      <c r="V56" s="118"/>
      <c r="W56" s="117"/>
      <c r="X56" s="117"/>
      <c r="Y56" s="117"/>
      <c r="Z56" s="117"/>
      <c r="AA56" s="117"/>
      <c r="AB56" s="117"/>
      <c r="AC56" s="117"/>
      <c r="AD56" s="117"/>
      <c r="AE56" s="85" t="s">
        <v>15</v>
      </c>
      <c r="AF56" s="85"/>
      <c r="AG56" s="85"/>
      <c r="AH56" s="85"/>
      <c r="AI56" s="85"/>
      <c r="AJ56" s="85"/>
      <c r="AK56" s="85"/>
      <c r="AL56" s="101" t="s">
        <v>381</v>
      </c>
      <c r="AM56" s="100"/>
      <c r="AN56" s="103" t="s">
        <v>435</v>
      </c>
      <c r="AO56" s="102"/>
      <c r="AP56" s="102"/>
      <c r="AQ56" s="105" t="s">
        <v>516</v>
      </c>
      <c r="AR56" s="104"/>
      <c r="AS56" s="107" t="s">
        <v>827</v>
      </c>
      <c r="AT56" s="109">
        <v>2014</v>
      </c>
      <c r="AU56" s="108"/>
      <c r="AW56" s="151" t="s">
        <v>836</v>
      </c>
      <c r="AX56" s="151" t="s">
        <v>601</v>
      </c>
      <c r="AY56" s="179"/>
      <c r="AZ56" s="180"/>
      <c r="BA56" s="151" t="s">
        <v>1368</v>
      </c>
      <c r="BB56" s="151"/>
      <c r="BC56" s="151"/>
      <c r="BD56" s="151"/>
      <c r="BE56" s="151"/>
      <c r="BF56" s="151"/>
      <c r="BG56" s="151"/>
      <c r="CA56" s="183"/>
      <c r="CB56" s="183"/>
      <c r="CC56" s="151" t="s">
        <v>729</v>
      </c>
      <c r="CD56" s="151" t="s">
        <v>729</v>
      </c>
      <c r="CE56" s="151" t="s">
        <v>726</v>
      </c>
      <c r="CF56" s="151" t="s">
        <v>1190</v>
      </c>
      <c r="CG56" s="151" t="s">
        <v>724</v>
      </c>
    </row>
    <row r="57" spans="2:87" ht="12.75" customHeight="1" x14ac:dyDescent="0.25">
      <c r="B57" s="213" t="s">
        <v>1015</v>
      </c>
      <c r="C57" s="29"/>
      <c r="D57" s="40" t="s">
        <v>953</v>
      </c>
      <c r="E57" s="116" t="s">
        <v>962</v>
      </c>
      <c r="F57" s="82" t="s">
        <v>671</v>
      </c>
      <c r="G57" s="157" t="s">
        <v>940</v>
      </c>
      <c r="H57" s="37" t="s">
        <v>628</v>
      </c>
      <c r="I57" s="116" t="s">
        <v>260</v>
      </c>
      <c r="J57" s="21"/>
      <c r="K57" s="19" t="s">
        <v>1172</v>
      </c>
      <c r="L57" s="19"/>
      <c r="M57" s="43" t="s">
        <v>176</v>
      </c>
      <c r="N57" s="29"/>
      <c r="O57" s="28"/>
      <c r="P57" s="29"/>
      <c r="Q57" s="28"/>
      <c r="R57" s="28"/>
      <c r="S57" s="28"/>
      <c r="T57" s="28"/>
      <c r="U57" s="123" t="s">
        <v>254</v>
      </c>
      <c r="V57" s="118"/>
      <c r="W57" s="117"/>
      <c r="X57" s="117"/>
      <c r="Y57" s="117"/>
      <c r="Z57" s="117"/>
      <c r="AA57" s="117"/>
      <c r="AB57" s="117"/>
      <c r="AC57" s="117"/>
      <c r="AD57" s="117"/>
      <c r="AE57" s="85" t="s">
        <v>43</v>
      </c>
      <c r="AF57" s="85"/>
      <c r="AG57" s="85"/>
      <c r="AH57" s="85"/>
      <c r="AI57" s="85"/>
      <c r="AJ57" s="85"/>
      <c r="AK57" s="85"/>
      <c r="AL57" s="101" t="s">
        <v>382</v>
      </c>
      <c r="AM57" s="100"/>
      <c r="AN57" s="103" t="s">
        <v>436</v>
      </c>
      <c r="AO57" s="102"/>
      <c r="AP57" s="102"/>
      <c r="AQ57" s="105" t="s">
        <v>517</v>
      </c>
      <c r="AR57" s="104"/>
      <c r="AS57" s="107" t="s">
        <v>828</v>
      </c>
      <c r="AT57" s="109">
        <v>2015</v>
      </c>
      <c r="AU57" s="108"/>
      <c r="AW57" s="151" t="s">
        <v>839</v>
      </c>
      <c r="AX57" s="151" t="s">
        <v>602</v>
      </c>
      <c r="AY57" s="154"/>
      <c r="AZ57" s="180"/>
      <c r="BA57" s="151" t="s">
        <v>1389</v>
      </c>
      <c r="BB57" s="151"/>
      <c r="BC57" s="151"/>
      <c r="BD57" s="151"/>
      <c r="BE57" s="151"/>
      <c r="BF57" s="151"/>
      <c r="BG57" s="151"/>
      <c r="CA57" s="183"/>
      <c r="CB57" s="183"/>
      <c r="CC57" s="151" t="s">
        <v>716</v>
      </c>
      <c r="CD57" s="151" t="s">
        <v>717</v>
      </c>
      <c r="CE57" s="151" t="s">
        <v>920</v>
      </c>
      <c r="CF57" s="151" t="s">
        <v>727</v>
      </c>
      <c r="CG57" s="151" t="s">
        <v>728</v>
      </c>
    </row>
    <row r="58" spans="2:87" ht="12.75" customHeight="1" x14ac:dyDescent="0.25">
      <c r="B58" s="213" t="s">
        <v>1016</v>
      </c>
      <c r="C58" s="29"/>
      <c r="D58" s="115"/>
      <c r="E58" s="82"/>
      <c r="F58" s="82" t="s">
        <v>260</v>
      </c>
      <c r="G58" s="157" t="s">
        <v>260</v>
      </c>
      <c r="H58" s="37" t="s">
        <v>890</v>
      </c>
      <c r="I58" s="116" t="s">
        <v>671</v>
      </c>
      <c r="J58" s="19"/>
      <c r="K58" s="19" t="s">
        <v>343</v>
      </c>
      <c r="L58" s="19"/>
      <c r="M58" s="43" t="s">
        <v>177</v>
      </c>
      <c r="N58" s="29"/>
      <c r="O58" s="28"/>
      <c r="P58" s="29"/>
      <c r="Q58" s="28"/>
      <c r="R58" s="28"/>
      <c r="S58" s="28"/>
      <c r="T58" s="28"/>
      <c r="U58" s="123" t="s">
        <v>39</v>
      </c>
      <c r="V58" s="118"/>
      <c r="W58" s="117"/>
      <c r="X58" s="117"/>
      <c r="Y58" s="117"/>
      <c r="Z58" s="117"/>
      <c r="AA58" s="117"/>
      <c r="AB58" s="117"/>
      <c r="AC58" s="117"/>
      <c r="AD58" s="117"/>
      <c r="AE58" s="85" t="s">
        <v>152</v>
      </c>
      <c r="AF58" s="85"/>
      <c r="AG58" s="85"/>
      <c r="AH58" s="85"/>
      <c r="AI58" s="85"/>
      <c r="AJ58" s="85"/>
      <c r="AK58" s="85"/>
      <c r="AL58" s="100" t="s">
        <v>383</v>
      </c>
      <c r="AM58" s="100"/>
      <c r="AN58" s="102" t="s">
        <v>437</v>
      </c>
      <c r="AO58" s="102"/>
      <c r="AP58" s="102"/>
      <c r="AQ58" s="104" t="s">
        <v>518</v>
      </c>
      <c r="AR58" s="104"/>
      <c r="AS58" s="107" t="s">
        <v>829</v>
      </c>
      <c r="AV58" s="181" t="s">
        <v>783</v>
      </c>
      <c r="AW58" s="151" t="s">
        <v>886</v>
      </c>
      <c r="AX58" s="151" t="s">
        <v>887</v>
      </c>
      <c r="AY58" s="151"/>
      <c r="AZ58" s="151"/>
      <c r="BA58" s="151" t="s">
        <v>1390</v>
      </c>
      <c r="BB58" s="151"/>
      <c r="BC58" s="151"/>
      <c r="BD58" s="151"/>
      <c r="BE58" s="151"/>
      <c r="BF58" s="151"/>
      <c r="BG58" s="151"/>
      <c r="CA58" s="183"/>
      <c r="CB58" s="183"/>
      <c r="CC58" s="151"/>
      <c r="CD58" s="151" t="s">
        <v>722</v>
      </c>
      <c r="CE58" s="151"/>
      <c r="CF58" s="151" t="s">
        <v>923</v>
      </c>
      <c r="CG58" s="151" t="s">
        <v>733</v>
      </c>
    </row>
    <row r="59" spans="2:87" ht="12.75" customHeight="1" x14ac:dyDescent="0.25">
      <c r="B59" s="213" t="s">
        <v>1017</v>
      </c>
      <c r="C59" s="29"/>
      <c r="D59" s="115"/>
      <c r="E59" s="82"/>
      <c r="F59" s="116"/>
      <c r="G59" s="157" t="s">
        <v>785</v>
      </c>
      <c r="H59" s="37" t="s">
        <v>657</v>
      </c>
      <c r="I59" s="116" t="s">
        <v>1177</v>
      </c>
      <c r="J59" s="3"/>
      <c r="K59" s="19"/>
      <c r="L59" s="19"/>
      <c r="M59" s="43" t="s">
        <v>178</v>
      </c>
      <c r="N59" s="29"/>
      <c r="O59" s="28"/>
      <c r="P59" s="29"/>
      <c r="Q59" s="28"/>
      <c r="R59" s="28"/>
      <c r="S59" s="28"/>
      <c r="T59" s="28"/>
      <c r="U59" s="123" t="s">
        <v>1193</v>
      </c>
      <c r="V59" s="118"/>
      <c r="W59" s="117"/>
      <c r="X59" s="117"/>
      <c r="Y59" s="117"/>
      <c r="Z59" s="117"/>
      <c r="AA59" s="117"/>
      <c r="AB59" s="117"/>
      <c r="AC59" s="117"/>
      <c r="AD59" s="117"/>
      <c r="AE59" s="85" t="s">
        <v>40</v>
      </c>
      <c r="AF59" s="85"/>
      <c r="AG59" s="85"/>
      <c r="AH59" s="85"/>
      <c r="AI59" s="85"/>
      <c r="AJ59" s="85"/>
      <c r="AK59" s="85"/>
      <c r="AL59" s="100" t="s">
        <v>384</v>
      </c>
      <c r="AM59" s="100"/>
      <c r="AN59" s="102" t="s">
        <v>438</v>
      </c>
      <c r="AO59" s="102"/>
      <c r="AP59" s="102"/>
      <c r="AQ59" s="104" t="s">
        <v>519</v>
      </c>
      <c r="AR59" s="104"/>
      <c r="AS59" s="107" t="s">
        <v>830</v>
      </c>
      <c r="AV59" s="182" t="s">
        <v>782</v>
      </c>
      <c r="AW59" s="151"/>
      <c r="AX59" s="151"/>
      <c r="AY59" s="151"/>
      <c r="AZ59" s="151"/>
      <c r="BA59" s="151" t="s">
        <v>1350</v>
      </c>
      <c r="BB59" s="151"/>
      <c r="BC59" s="151"/>
      <c r="BD59" s="151"/>
      <c r="BE59" s="151"/>
      <c r="BF59" s="151"/>
      <c r="BG59" s="151"/>
      <c r="CA59" s="183"/>
      <c r="CB59" s="183"/>
      <c r="CC59" s="151"/>
      <c r="CD59" s="151" t="s">
        <v>731</v>
      </c>
      <c r="CE59" s="151"/>
      <c r="CF59" s="151" t="s">
        <v>922</v>
      </c>
      <c r="CG59" s="151"/>
    </row>
    <row r="60" spans="2:87" ht="12.75" customHeight="1" x14ac:dyDescent="0.3">
      <c r="B60" s="213" t="s">
        <v>1018</v>
      </c>
      <c r="C60" s="29"/>
      <c r="D60" s="82"/>
      <c r="E60" s="37"/>
      <c r="F60" s="82"/>
      <c r="G60" s="157" t="s">
        <v>890</v>
      </c>
      <c r="H60" s="37" t="s">
        <v>260</v>
      </c>
      <c r="I60" s="116" t="s">
        <v>628</v>
      </c>
      <c r="J60" s="3"/>
      <c r="K60" s="19"/>
      <c r="L60" s="19"/>
      <c r="M60" s="43" t="s">
        <v>179</v>
      </c>
      <c r="N60" s="29"/>
      <c r="O60" s="28"/>
      <c r="P60" s="29"/>
      <c r="Q60" s="28"/>
      <c r="R60" s="28"/>
      <c r="S60" s="28"/>
      <c r="T60" s="28"/>
      <c r="U60" s="123" t="s">
        <v>570</v>
      </c>
      <c r="V60" s="118"/>
      <c r="W60" s="117"/>
      <c r="X60" s="117"/>
      <c r="Y60" s="117"/>
      <c r="Z60" s="117"/>
      <c r="AA60" s="117"/>
      <c r="AB60" s="117"/>
      <c r="AC60" s="117"/>
      <c r="AD60" s="117"/>
      <c r="AE60" s="85" t="s">
        <v>44</v>
      </c>
      <c r="AF60" s="85"/>
      <c r="AG60" s="85"/>
      <c r="AI60" s="85"/>
      <c r="AJ60" s="85"/>
      <c r="AK60" s="85"/>
      <c r="AL60" s="100" t="s">
        <v>385</v>
      </c>
      <c r="AM60" s="100"/>
      <c r="AN60" s="102" t="s">
        <v>439</v>
      </c>
      <c r="AO60" s="102"/>
      <c r="AP60" s="102"/>
      <c r="AQ60" s="104" t="s">
        <v>520</v>
      </c>
      <c r="AR60" s="104"/>
      <c r="AS60" s="107" t="s">
        <v>831</v>
      </c>
      <c r="AV60" s="349">
        <v>2020</v>
      </c>
      <c r="AW60" s="153"/>
      <c r="AX60" s="153"/>
      <c r="AY60" s="154"/>
      <c r="AZ60" s="151"/>
      <c r="BA60" s="151" t="s">
        <v>1351</v>
      </c>
      <c r="BB60" s="151"/>
      <c r="BC60" s="151"/>
      <c r="BD60" s="151"/>
      <c r="BE60" s="151"/>
      <c r="BF60" s="151"/>
      <c r="BG60" s="151"/>
      <c r="CA60" s="151"/>
      <c r="CB60" s="151"/>
      <c r="CC60" s="151"/>
      <c r="CD60" s="151" t="s">
        <v>734</v>
      </c>
      <c r="CE60" s="151"/>
      <c r="CF60" s="151" t="s">
        <v>732</v>
      </c>
      <c r="CG60" s="151"/>
    </row>
    <row r="61" spans="2:87" ht="12.75" customHeight="1" x14ac:dyDescent="0.3">
      <c r="B61" s="29" t="s">
        <v>1173</v>
      </c>
      <c r="C61" s="29"/>
      <c r="D61" s="82"/>
      <c r="E61" s="37"/>
      <c r="F61" s="36"/>
      <c r="G61" s="158" t="s">
        <v>657</v>
      </c>
      <c r="H61" s="37" t="s">
        <v>940</v>
      </c>
      <c r="I61" s="116" t="s">
        <v>940</v>
      </c>
      <c r="J61" s="3"/>
      <c r="K61" s="19"/>
      <c r="L61" s="19"/>
      <c r="M61" s="43" t="s">
        <v>180</v>
      </c>
      <c r="N61" s="29"/>
      <c r="O61" s="28"/>
      <c r="P61" s="29"/>
      <c r="Q61" s="28"/>
      <c r="R61" s="28"/>
      <c r="S61" s="28"/>
      <c r="T61" s="28"/>
      <c r="U61" s="123" t="s">
        <v>571</v>
      </c>
      <c r="V61" s="118"/>
      <c r="W61" s="117"/>
      <c r="X61" s="117"/>
      <c r="Y61" s="117"/>
      <c r="Z61" s="117"/>
      <c r="AA61" s="117"/>
      <c r="AB61" s="117"/>
      <c r="AC61" s="117"/>
      <c r="AD61" s="117"/>
      <c r="AE61" s="85" t="s">
        <v>349</v>
      </c>
      <c r="AI61" s="85"/>
      <c r="AJ61" s="85"/>
      <c r="AK61" s="85"/>
      <c r="AL61" s="100" t="s">
        <v>386</v>
      </c>
      <c r="AM61" s="100"/>
      <c r="AN61" s="102" t="s">
        <v>440</v>
      </c>
      <c r="AO61" s="102"/>
      <c r="AP61" s="102"/>
      <c r="AQ61" s="104" t="s">
        <v>521</v>
      </c>
      <c r="AR61" s="104"/>
      <c r="AS61" s="107" t="s">
        <v>832</v>
      </c>
      <c r="AV61" s="349">
        <v>2021</v>
      </c>
      <c r="AW61" s="153"/>
      <c r="AX61" s="153"/>
      <c r="AY61" s="154"/>
      <c r="AZ61" s="151"/>
      <c r="BA61" s="151" t="s">
        <v>1352</v>
      </c>
      <c r="BB61" s="151"/>
      <c r="BC61" s="151"/>
      <c r="BD61" s="151"/>
      <c r="BE61" s="151"/>
      <c r="BF61" s="151"/>
      <c r="BG61" s="151"/>
      <c r="CA61" s="151"/>
      <c r="CB61" s="151"/>
      <c r="CC61" s="151"/>
      <c r="CD61" s="151" t="s">
        <v>735</v>
      </c>
      <c r="CE61" s="151"/>
      <c r="CF61" s="151" t="s">
        <v>921</v>
      </c>
      <c r="CG61" s="151"/>
    </row>
    <row r="62" spans="2:87" ht="12.75" customHeight="1" x14ac:dyDescent="0.3">
      <c r="B62" s="29"/>
      <c r="C62" s="29"/>
      <c r="D62" s="115"/>
      <c r="E62" s="115"/>
      <c r="F62" s="115"/>
      <c r="G62" s="115"/>
      <c r="H62" s="116"/>
      <c r="I62" s="3"/>
      <c r="J62" s="3"/>
      <c r="K62" s="112"/>
      <c r="L62" s="112"/>
      <c r="M62" s="28"/>
      <c r="N62" s="29"/>
      <c r="O62" s="28"/>
      <c r="P62" s="28"/>
      <c r="Q62" s="28"/>
      <c r="R62" s="28"/>
      <c r="S62" s="28"/>
      <c r="T62" s="28"/>
      <c r="U62" s="123" t="s">
        <v>572</v>
      </c>
      <c r="V62" s="118"/>
      <c r="W62" s="117"/>
      <c r="X62" s="117"/>
      <c r="Y62" s="117"/>
      <c r="Z62" s="117"/>
      <c r="AA62" s="117"/>
      <c r="AB62" s="117"/>
      <c r="AC62" s="117"/>
      <c r="AD62" s="117"/>
      <c r="AI62" s="85"/>
      <c r="AJ62" s="85"/>
      <c r="AK62" s="85"/>
      <c r="AL62" s="100" t="s">
        <v>387</v>
      </c>
      <c r="AM62" s="100"/>
      <c r="AN62" s="102" t="s">
        <v>441</v>
      </c>
      <c r="AO62" s="102"/>
      <c r="AP62" s="102"/>
      <c r="AQ62" s="104" t="s">
        <v>522</v>
      </c>
      <c r="AR62" s="104"/>
      <c r="AV62" s="349">
        <v>2022</v>
      </c>
      <c r="AW62" s="153"/>
      <c r="AX62" s="153"/>
      <c r="AY62" s="154"/>
      <c r="AZ62" s="151"/>
      <c r="BA62" s="151"/>
      <c r="BB62" s="151"/>
      <c r="BC62" s="151"/>
      <c r="BD62" s="151"/>
      <c r="BE62" s="151"/>
      <c r="BF62" s="151"/>
      <c r="BG62" s="151"/>
      <c r="CA62" s="151"/>
      <c r="CB62" s="151"/>
      <c r="CC62" s="151"/>
      <c r="CD62" s="151"/>
      <c r="CE62" s="151"/>
      <c r="CF62" s="151" t="s">
        <v>736</v>
      </c>
      <c r="CG62" s="151"/>
    </row>
    <row r="63" spans="2:87" ht="12.75" customHeight="1" x14ac:dyDescent="0.3">
      <c r="B63" s="29"/>
      <c r="C63" s="29"/>
      <c r="D63" s="115"/>
      <c r="E63" s="115"/>
      <c r="F63" s="115"/>
      <c r="G63" s="115"/>
      <c r="H63" s="115"/>
      <c r="I63" s="19"/>
      <c r="J63" s="19"/>
      <c r="K63" s="3"/>
      <c r="L63" s="3"/>
      <c r="M63" s="44" t="s">
        <v>58</v>
      </c>
      <c r="N63" s="31"/>
      <c r="O63" s="31"/>
      <c r="P63" s="31"/>
      <c r="Q63" s="31"/>
      <c r="R63" s="31"/>
      <c r="S63" s="31"/>
      <c r="T63" s="31"/>
      <c r="U63" s="122" t="s">
        <v>135</v>
      </c>
      <c r="V63" s="118"/>
      <c r="W63" s="117"/>
      <c r="X63" s="117"/>
      <c r="Y63" s="117"/>
      <c r="Z63" s="117"/>
      <c r="AA63" s="117"/>
      <c r="AB63" s="117"/>
      <c r="AC63" s="117"/>
      <c r="AD63" s="117"/>
      <c r="AI63" s="85"/>
      <c r="AJ63" s="85"/>
      <c r="AK63" s="85"/>
      <c r="AL63" s="100" t="s">
        <v>388</v>
      </c>
      <c r="AM63" s="100"/>
      <c r="AN63" s="102" t="s">
        <v>442</v>
      </c>
      <c r="AO63" s="102"/>
      <c r="AP63" s="102"/>
      <c r="AQ63" s="104" t="s">
        <v>523</v>
      </c>
      <c r="AR63" s="104"/>
      <c r="AS63" s="128" t="s">
        <v>607</v>
      </c>
      <c r="AV63" s="349">
        <v>2023</v>
      </c>
      <c r="AW63" s="151"/>
      <c r="AX63" s="155"/>
      <c r="AY63" s="151"/>
      <c r="AZ63" s="151"/>
      <c r="BA63" s="151"/>
      <c r="BB63" s="151"/>
      <c r="BC63" s="151"/>
      <c r="BD63" s="151"/>
      <c r="BE63" s="151"/>
      <c r="BF63" s="151"/>
      <c r="BG63" s="151"/>
      <c r="CA63" s="151"/>
      <c r="CB63" s="151"/>
      <c r="CC63" s="151"/>
      <c r="CD63" s="151"/>
      <c r="CE63" s="151"/>
      <c r="CF63" s="151" t="s">
        <v>954</v>
      </c>
      <c r="CG63" s="151"/>
    </row>
    <row r="64" spans="2:87" ht="12.75" customHeight="1" x14ac:dyDescent="0.3">
      <c r="B64" s="29"/>
      <c r="C64" s="29"/>
      <c r="D64" s="41" t="s">
        <v>276</v>
      </c>
      <c r="E64" s="20"/>
      <c r="F64" s="41"/>
      <c r="G64" s="41"/>
      <c r="H64" s="20"/>
      <c r="I64" s="3"/>
      <c r="J64" s="194" t="s">
        <v>870</v>
      </c>
      <c r="K64" s="112"/>
      <c r="L64" s="112"/>
      <c r="M64" s="45" t="s">
        <v>181</v>
      </c>
      <c r="N64" s="31"/>
      <c r="O64" s="31"/>
      <c r="P64" s="31"/>
      <c r="Q64" s="31"/>
      <c r="R64" s="31"/>
      <c r="S64" s="31"/>
      <c r="T64" s="31"/>
      <c r="U64" s="123" t="s">
        <v>40</v>
      </c>
      <c r="V64" s="118"/>
      <c r="W64" s="117"/>
      <c r="X64" s="117"/>
      <c r="Y64" s="117"/>
      <c r="Z64" s="117"/>
      <c r="AA64" s="117"/>
      <c r="AB64" s="117"/>
      <c r="AC64" s="117"/>
      <c r="AD64" s="117"/>
      <c r="AE64" s="85"/>
      <c r="AF64" s="85"/>
      <c r="AG64" s="85"/>
      <c r="AH64" s="85"/>
      <c r="AI64" s="85"/>
      <c r="AJ64" s="85"/>
      <c r="AK64" s="85"/>
      <c r="AL64" s="100" t="s">
        <v>389</v>
      </c>
      <c r="AM64" s="100"/>
      <c r="AN64" s="102" t="s">
        <v>443</v>
      </c>
      <c r="AO64" s="102"/>
      <c r="AP64" s="102"/>
      <c r="AQ64" s="104" t="s">
        <v>524</v>
      </c>
      <c r="AR64" s="104"/>
      <c r="AS64" s="135" t="s">
        <v>699</v>
      </c>
      <c r="AV64" s="349">
        <v>2024</v>
      </c>
      <c r="AW64" s="151"/>
      <c r="AX64" s="155"/>
      <c r="AY64" s="151"/>
      <c r="AZ64" s="151"/>
      <c r="BA64" s="151"/>
      <c r="BB64" s="151"/>
      <c r="BC64" s="151"/>
      <c r="BD64" s="151"/>
      <c r="BE64" s="151"/>
      <c r="BF64" s="151"/>
      <c r="BG64" s="151"/>
      <c r="CA64" s="151"/>
      <c r="CB64" s="151"/>
      <c r="CC64" s="151"/>
      <c r="CD64" s="151"/>
      <c r="CE64" s="151"/>
      <c r="CF64" s="151" t="s">
        <v>737</v>
      </c>
      <c r="CG64" s="151"/>
    </row>
    <row r="65" spans="1:85" ht="12.75" customHeight="1" x14ac:dyDescent="0.3">
      <c r="B65" s="29"/>
      <c r="C65" s="29"/>
      <c r="D65" s="42" t="s">
        <v>56</v>
      </c>
      <c r="E65" s="20"/>
      <c r="F65" s="41"/>
      <c r="G65" s="41"/>
      <c r="H65" s="20"/>
      <c r="I65" s="3"/>
      <c r="J65" s="195" t="s">
        <v>867</v>
      </c>
      <c r="K65" s="112"/>
      <c r="L65" s="112"/>
      <c r="M65" s="45" t="s">
        <v>182</v>
      </c>
      <c r="N65" s="31"/>
      <c r="O65" s="31"/>
      <c r="P65" s="31"/>
      <c r="Q65" s="31"/>
      <c r="R65" s="31"/>
      <c r="S65" s="31"/>
      <c r="T65" s="31"/>
      <c r="U65" s="123" t="s">
        <v>41</v>
      </c>
      <c r="V65" s="120"/>
      <c r="W65" s="119"/>
      <c r="X65" s="119"/>
      <c r="Y65" s="119"/>
      <c r="Z65" s="119"/>
      <c r="AA65" s="119"/>
      <c r="AB65" s="117"/>
      <c r="AC65" s="117"/>
      <c r="AD65" s="117"/>
      <c r="AE65" s="85"/>
      <c r="AF65" s="85"/>
      <c r="AG65" s="85"/>
      <c r="AH65" s="85"/>
      <c r="AI65" s="85"/>
      <c r="AJ65" s="85"/>
      <c r="AK65" s="85"/>
      <c r="AL65" s="100" t="s">
        <v>390</v>
      </c>
      <c r="AM65" s="100"/>
      <c r="AN65" s="102" t="s">
        <v>444</v>
      </c>
      <c r="AO65" s="102"/>
      <c r="AP65" s="102"/>
      <c r="AQ65" s="104" t="s">
        <v>525</v>
      </c>
      <c r="AR65" s="104"/>
      <c r="AS65" s="45" t="s">
        <v>636</v>
      </c>
      <c r="AV65" s="349">
        <v>2025</v>
      </c>
      <c r="AW65" s="151"/>
      <c r="AX65" s="155"/>
      <c r="AY65" s="151"/>
      <c r="AZ65" s="151"/>
      <c r="BA65" s="151"/>
      <c r="BB65" s="151"/>
      <c r="BC65" s="151"/>
      <c r="BD65" s="151"/>
      <c r="BE65" s="151"/>
      <c r="BF65" s="151"/>
      <c r="BG65" s="151"/>
      <c r="CA65" s="151"/>
      <c r="CB65" s="151"/>
      <c r="CC65" s="151"/>
      <c r="CD65" s="151"/>
      <c r="CE65" s="151"/>
      <c r="CF65" s="151"/>
      <c r="CG65" s="151"/>
    </row>
    <row r="66" spans="1:85" ht="12.75" customHeight="1" x14ac:dyDescent="0.3">
      <c r="B66" s="28"/>
      <c r="C66" s="29"/>
      <c r="D66" s="92" t="s">
        <v>23</v>
      </c>
      <c r="E66" s="20"/>
      <c r="F66" s="41"/>
      <c r="G66" s="41"/>
      <c r="H66" s="20"/>
      <c r="I66" s="3"/>
      <c r="J66" s="195" t="s">
        <v>868</v>
      </c>
      <c r="K66" s="112"/>
      <c r="L66" s="112"/>
      <c r="M66" s="45" t="s">
        <v>59</v>
      </c>
      <c r="N66" s="31"/>
      <c r="O66" s="31"/>
      <c r="P66" s="31"/>
      <c r="Q66" s="31"/>
      <c r="R66" s="31"/>
      <c r="S66" s="31"/>
      <c r="T66" s="31"/>
      <c r="U66" s="123" t="s">
        <v>42</v>
      </c>
      <c r="V66" s="120"/>
      <c r="W66" s="119"/>
      <c r="X66" s="119"/>
      <c r="Y66" s="119"/>
      <c r="Z66" s="119"/>
      <c r="AA66" s="119"/>
      <c r="AB66" s="117"/>
      <c r="AC66" s="117"/>
      <c r="AD66" s="117"/>
      <c r="AE66" s="85"/>
      <c r="AF66" s="85"/>
      <c r="AG66" s="85"/>
      <c r="AH66" s="85"/>
      <c r="AJ66" s="85"/>
      <c r="AK66" s="85"/>
      <c r="AL66" s="100" t="s">
        <v>391</v>
      </c>
      <c r="AM66" s="100"/>
      <c r="AN66" s="102" t="s">
        <v>445</v>
      </c>
      <c r="AO66" s="102"/>
      <c r="AP66" s="102"/>
      <c r="AQ66" s="104" t="s">
        <v>526</v>
      </c>
      <c r="AR66" s="104"/>
      <c r="AS66" s="45" t="s">
        <v>637</v>
      </c>
      <c r="AV66" s="349">
        <v>2026</v>
      </c>
      <c r="AW66" s="151"/>
      <c r="AX66" s="155"/>
      <c r="AY66" s="151"/>
      <c r="AZ66" s="151"/>
      <c r="BA66" s="151"/>
      <c r="BB66" s="151"/>
      <c r="BC66" s="151"/>
      <c r="BD66" s="151"/>
      <c r="BE66" s="151"/>
      <c r="BF66" s="151"/>
      <c r="BG66" s="151"/>
      <c r="CA66" s="151"/>
      <c r="CB66" s="151"/>
      <c r="CC66" s="151"/>
      <c r="CD66" s="151"/>
      <c r="CE66" s="151"/>
      <c r="CF66" s="151"/>
      <c r="CG66" s="151"/>
    </row>
    <row r="67" spans="1:85" ht="12.75" customHeight="1" x14ac:dyDescent="0.3">
      <c r="B67" s="28"/>
      <c r="C67" s="29"/>
      <c r="D67" s="92" t="s">
        <v>126</v>
      </c>
      <c r="E67" s="20"/>
      <c r="F67" s="41"/>
      <c r="G67" s="41"/>
      <c r="H67" s="20"/>
      <c r="I67" s="3"/>
      <c r="J67" s="195" t="s">
        <v>869</v>
      </c>
      <c r="K67" s="112"/>
      <c r="L67" s="112"/>
      <c r="M67" s="45" t="s">
        <v>60</v>
      </c>
      <c r="N67" s="32"/>
      <c r="O67" s="32"/>
      <c r="P67" s="32"/>
      <c r="Q67" s="31"/>
      <c r="R67" s="31"/>
      <c r="S67" s="31"/>
      <c r="T67" s="31"/>
      <c r="U67" s="123" t="s">
        <v>15</v>
      </c>
      <c r="V67" s="119"/>
      <c r="W67" s="119"/>
      <c r="X67" s="119"/>
      <c r="Y67" s="119"/>
      <c r="Z67" s="119"/>
      <c r="AA67" s="119"/>
      <c r="AB67" s="117"/>
      <c r="AC67" s="117"/>
      <c r="AD67" s="117"/>
      <c r="AI67" s="85"/>
      <c r="AJ67" s="85"/>
      <c r="AK67" s="85"/>
      <c r="AL67" s="100" t="s">
        <v>392</v>
      </c>
      <c r="AM67" s="100"/>
      <c r="AN67" s="102" t="s">
        <v>446</v>
      </c>
      <c r="AO67" s="102"/>
      <c r="AP67" s="102"/>
      <c r="AQ67" s="104" t="s">
        <v>527</v>
      </c>
      <c r="AR67" s="104"/>
      <c r="AS67" s="176" t="s">
        <v>638</v>
      </c>
      <c r="AV67" s="349"/>
      <c r="AW67" s="151"/>
      <c r="AX67" s="155"/>
      <c r="AY67" s="151"/>
      <c r="AZ67" s="151"/>
      <c r="BA67" s="151"/>
      <c r="BB67" s="151"/>
      <c r="BC67" s="151"/>
      <c r="BD67" s="151"/>
      <c r="BE67" s="151"/>
      <c r="BF67" s="151"/>
      <c r="BG67" s="151"/>
      <c r="CA67" s="151"/>
      <c r="CB67" s="151"/>
      <c r="CC67" s="151"/>
      <c r="CD67" s="151"/>
      <c r="CE67" s="151"/>
      <c r="CF67" s="151"/>
      <c r="CG67" s="151"/>
    </row>
    <row r="68" spans="1:85" ht="12.75" customHeight="1" x14ac:dyDescent="0.3">
      <c r="B68" s="28"/>
      <c r="C68" s="28"/>
      <c r="D68" s="92" t="s">
        <v>127</v>
      </c>
      <c r="E68" s="20"/>
      <c r="F68" s="41"/>
      <c r="G68" s="41"/>
      <c r="H68" s="20"/>
      <c r="I68" s="3"/>
      <c r="J68" s="3"/>
      <c r="K68" s="112"/>
      <c r="L68" s="112"/>
      <c r="M68" s="45" t="s">
        <v>61</v>
      </c>
      <c r="N68" s="32"/>
      <c r="O68" s="32"/>
      <c r="P68" s="32"/>
      <c r="Q68" s="31"/>
      <c r="R68" s="31"/>
      <c r="S68" s="31"/>
      <c r="T68" s="31"/>
      <c r="U68" s="124" t="s">
        <v>350</v>
      </c>
      <c r="V68" s="119"/>
      <c r="W68" s="119"/>
      <c r="X68" s="119"/>
      <c r="Y68" s="119"/>
      <c r="Z68" s="119"/>
      <c r="AA68" s="119"/>
      <c r="AB68" s="117"/>
      <c r="AC68" s="117"/>
      <c r="AD68" s="117"/>
      <c r="AI68" s="85"/>
      <c r="AJ68" s="85"/>
      <c r="AK68" s="85"/>
      <c r="AL68" s="100" t="s">
        <v>393</v>
      </c>
      <c r="AM68" s="100"/>
      <c r="AN68" s="102" t="s">
        <v>447</v>
      </c>
      <c r="AO68" s="102"/>
      <c r="AP68" s="102"/>
      <c r="AQ68" s="104" t="s">
        <v>528</v>
      </c>
      <c r="AR68" s="104"/>
      <c r="AS68" s="135" t="s">
        <v>704</v>
      </c>
      <c r="AV68" s="349"/>
      <c r="AW68" s="151"/>
      <c r="AX68" s="151"/>
      <c r="AY68" s="151"/>
      <c r="AZ68" s="151"/>
      <c r="BA68" s="151"/>
      <c r="BB68" s="151"/>
      <c r="BC68" s="151"/>
      <c r="BD68" s="151"/>
      <c r="BE68" s="151"/>
      <c r="BF68" s="151"/>
      <c r="BG68" s="151"/>
      <c r="CA68" s="151" t="s">
        <v>776</v>
      </c>
      <c r="CB68" s="151"/>
      <c r="CC68" s="151"/>
      <c r="CD68" s="151"/>
      <c r="CE68" s="151"/>
      <c r="CF68" s="151"/>
      <c r="CG68" s="151"/>
    </row>
    <row r="69" spans="1:85" ht="12.75" customHeight="1" x14ac:dyDescent="0.3">
      <c r="B69" s="28"/>
      <c r="C69" s="28"/>
      <c r="D69" s="92" t="s">
        <v>128</v>
      </c>
      <c r="E69" s="20"/>
      <c r="F69" s="41"/>
      <c r="G69" s="41"/>
      <c r="H69" s="20"/>
      <c r="I69" s="3"/>
      <c r="J69" s="3"/>
      <c r="K69" s="112"/>
      <c r="L69" s="112"/>
      <c r="M69" s="45" t="s">
        <v>62</v>
      </c>
      <c r="N69" s="32"/>
      <c r="O69" s="32"/>
      <c r="P69" s="32"/>
      <c r="Q69" s="31"/>
      <c r="R69" s="31"/>
      <c r="S69" s="31"/>
      <c r="T69" s="31"/>
      <c r="U69" s="124" t="s">
        <v>43</v>
      </c>
      <c r="V69" s="119"/>
      <c r="W69" s="119"/>
      <c r="X69" s="119"/>
      <c r="Y69" s="119"/>
      <c r="Z69" s="119"/>
      <c r="AA69" s="119"/>
      <c r="AB69" s="117"/>
      <c r="AC69" s="117"/>
      <c r="AD69" s="117"/>
      <c r="AI69" s="85"/>
      <c r="AJ69" s="85"/>
      <c r="AK69" s="85"/>
      <c r="AL69" s="100" t="s">
        <v>394</v>
      </c>
      <c r="AM69" s="100"/>
      <c r="AN69" s="102" t="s">
        <v>448</v>
      </c>
      <c r="AO69" s="102"/>
      <c r="AP69" s="102"/>
      <c r="AQ69" s="104" t="s">
        <v>529</v>
      </c>
      <c r="AR69" s="104"/>
      <c r="AS69" s="135" t="s">
        <v>705</v>
      </c>
      <c r="AV69" s="349"/>
      <c r="AW69" s="151"/>
      <c r="AX69" s="151"/>
      <c r="AY69" s="151"/>
      <c r="AZ69" s="151"/>
      <c r="BA69" s="151"/>
      <c r="BB69" s="151"/>
      <c r="BC69" s="151"/>
      <c r="BD69" s="151"/>
      <c r="BE69" s="151"/>
      <c r="BF69" s="151"/>
      <c r="BG69" s="151"/>
      <c r="CA69" s="151" t="s">
        <v>738</v>
      </c>
      <c r="CB69" s="151"/>
      <c r="CC69" s="151"/>
      <c r="CD69" s="151"/>
      <c r="CE69" s="151"/>
      <c r="CF69" s="151"/>
      <c r="CG69" s="151"/>
    </row>
    <row r="70" spans="1:85" ht="12.75" customHeight="1" x14ac:dyDescent="0.3">
      <c r="A70" s="74"/>
      <c r="B70" s="28"/>
      <c r="C70" s="28"/>
      <c r="D70" s="92" t="s">
        <v>139</v>
      </c>
      <c r="E70" s="20"/>
      <c r="F70" s="41"/>
      <c r="G70" s="41"/>
      <c r="H70" s="20"/>
      <c r="I70" s="3"/>
      <c r="J70" s="3"/>
      <c r="K70" s="112"/>
      <c r="L70" s="112"/>
      <c r="M70" s="32"/>
      <c r="N70" s="32"/>
      <c r="O70" s="32"/>
      <c r="P70" s="32"/>
      <c r="Q70" s="31"/>
      <c r="R70" s="31"/>
      <c r="S70" s="31"/>
      <c r="T70" s="31"/>
      <c r="U70" s="124" t="s">
        <v>351</v>
      </c>
      <c r="V70" s="119"/>
      <c r="W70" s="119"/>
      <c r="X70" s="119"/>
      <c r="Y70" s="119"/>
      <c r="Z70" s="119"/>
      <c r="AA70" s="119"/>
      <c r="AB70" s="117"/>
      <c r="AC70" s="117"/>
      <c r="AD70" s="117"/>
      <c r="AE70" s="85"/>
      <c r="AF70" s="85"/>
      <c r="AG70" s="85"/>
      <c r="AH70" s="85"/>
      <c r="AI70" s="85"/>
      <c r="AJ70" s="85"/>
      <c r="AK70" s="85"/>
      <c r="AL70" s="100" t="s">
        <v>395</v>
      </c>
      <c r="AM70" s="100"/>
      <c r="AN70" s="102" t="s">
        <v>449</v>
      </c>
      <c r="AO70" s="102"/>
      <c r="AP70" s="102"/>
      <c r="AQ70" s="104" t="s">
        <v>530</v>
      </c>
      <c r="AR70" s="104"/>
      <c r="AS70" s="45" t="s">
        <v>639</v>
      </c>
      <c r="AV70" s="349"/>
      <c r="AW70" s="151"/>
      <c r="AX70" s="151"/>
      <c r="AY70" s="151"/>
      <c r="AZ70" s="151"/>
      <c r="BA70" s="151"/>
      <c r="BB70" s="151"/>
      <c r="BC70" s="151"/>
      <c r="BD70" s="151"/>
      <c r="BE70" s="151"/>
      <c r="BF70" s="151"/>
      <c r="BG70" s="151"/>
      <c r="CA70" s="151" t="s">
        <v>769</v>
      </c>
      <c r="CB70" s="151" t="s">
        <v>739</v>
      </c>
      <c r="CC70" s="151" t="s">
        <v>739</v>
      </c>
      <c r="CD70" s="151" t="s">
        <v>779</v>
      </c>
      <c r="CE70" s="151" t="s">
        <v>740</v>
      </c>
      <c r="CF70" s="151" t="s">
        <v>741</v>
      </c>
      <c r="CG70" s="151" t="s">
        <v>742</v>
      </c>
    </row>
    <row r="71" spans="1:85" ht="12.75" customHeight="1" x14ac:dyDescent="0.2">
      <c r="A71" s="47" t="s">
        <v>277</v>
      </c>
      <c r="B71" s="47"/>
      <c r="C71" s="47"/>
      <c r="D71" s="55" t="s">
        <v>277</v>
      </c>
      <c r="E71" s="31"/>
      <c r="F71" s="31"/>
      <c r="G71" s="31"/>
      <c r="H71" s="38" t="s">
        <v>277</v>
      </c>
      <c r="I71" s="3"/>
      <c r="J71" s="3"/>
      <c r="K71" s="3"/>
      <c r="L71" s="3"/>
      <c r="M71" s="28" t="s">
        <v>281</v>
      </c>
      <c r="N71" s="30"/>
      <c r="O71" s="28"/>
      <c r="P71" s="28"/>
      <c r="Q71" s="28"/>
      <c r="R71" s="28"/>
      <c r="S71" s="28"/>
      <c r="T71" s="28"/>
      <c r="U71" s="124" t="s">
        <v>352</v>
      </c>
      <c r="V71" s="119"/>
      <c r="W71" s="119"/>
      <c r="X71" s="119"/>
      <c r="Y71" s="119"/>
      <c r="Z71" s="119"/>
      <c r="AA71" s="119"/>
      <c r="AB71" s="117"/>
      <c r="AC71" s="117"/>
      <c r="AD71" s="117"/>
      <c r="AH71" s="85"/>
      <c r="AI71" s="85"/>
      <c r="AJ71" s="85"/>
      <c r="AK71" s="85"/>
      <c r="AL71" s="100" t="s">
        <v>396</v>
      </c>
      <c r="AM71" s="100"/>
      <c r="AN71" s="102" t="s">
        <v>450</v>
      </c>
      <c r="AO71" s="102"/>
      <c r="AP71" s="102"/>
      <c r="AQ71" s="104" t="s">
        <v>531</v>
      </c>
      <c r="AR71" s="104"/>
      <c r="AS71" s="34" t="s">
        <v>640</v>
      </c>
      <c r="AW71" s="151"/>
      <c r="AX71" s="151"/>
      <c r="AY71" s="151"/>
      <c r="AZ71" s="151"/>
      <c r="BA71" s="151"/>
      <c r="BB71" s="151"/>
      <c r="BC71" s="151"/>
      <c r="BD71" s="151"/>
      <c r="BE71" s="151"/>
      <c r="BF71" s="151"/>
      <c r="BG71" s="151"/>
      <c r="CA71" s="151" t="s">
        <v>778</v>
      </c>
      <c r="CB71" s="151" t="s">
        <v>779</v>
      </c>
      <c r="CC71" s="151" t="s">
        <v>743</v>
      </c>
      <c r="CD71" s="151" t="s">
        <v>744</v>
      </c>
      <c r="CE71" s="151" t="s">
        <v>745</v>
      </c>
      <c r="CF71" s="151" t="s">
        <v>746</v>
      </c>
      <c r="CG71" s="151" t="s">
        <v>747</v>
      </c>
    </row>
    <row r="72" spans="1:85" ht="12.75" customHeight="1" x14ac:dyDescent="0.2">
      <c r="A72" s="48" t="s">
        <v>51</v>
      </c>
      <c r="B72" s="47"/>
      <c r="C72" s="47"/>
      <c r="D72" s="56" t="s">
        <v>53</v>
      </c>
      <c r="E72" s="31"/>
      <c r="F72" s="31"/>
      <c r="G72" s="31"/>
      <c r="H72" s="39" t="s">
        <v>279</v>
      </c>
      <c r="I72" s="112"/>
      <c r="J72" s="3"/>
      <c r="K72" s="3"/>
      <c r="L72" s="3"/>
      <c r="M72" s="30" t="s">
        <v>280</v>
      </c>
      <c r="N72" s="28"/>
      <c r="O72" s="29"/>
      <c r="P72" s="29"/>
      <c r="Q72" s="28"/>
      <c r="R72" s="28"/>
      <c r="S72" s="28"/>
      <c r="T72" s="28"/>
      <c r="U72" s="119" t="s">
        <v>353</v>
      </c>
      <c r="V72" s="120"/>
      <c r="W72" s="119"/>
      <c r="X72" s="119"/>
      <c r="Y72" s="119"/>
      <c r="Z72" s="119"/>
      <c r="AA72" s="119"/>
      <c r="AB72" s="117"/>
      <c r="AC72" s="117"/>
      <c r="AD72" s="117"/>
      <c r="AE72" s="85" t="s">
        <v>147</v>
      </c>
      <c r="AF72" s="85"/>
      <c r="AG72" s="85"/>
      <c r="AH72" s="85"/>
      <c r="AI72" s="85"/>
      <c r="AJ72" s="85"/>
      <c r="AK72" s="85"/>
      <c r="AL72" s="100" t="s">
        <v>397</v>
      </c>
      <c r="AM72" s="100"/>
      <c r="AN72" s="102" t="s">
        <v>451</v>
      </c>
      <c r="AO72" s="102"/>
      <c r="AP72" s="102"/>
      <c r="AQ72" s="104" t="s">
        <v>532</v>
      </c>
      <c r="AR72" s="104"/>
      <c r="AS72" s="58" t="s">
        <v>641</v>
      </c>
      <c r="CA72" s="151" t="s">
        <v>770</v>
      </c>
      <c r="CB72" s="151" t="s">
        <v>740</v>
      </c>
      <c r="CC72" s="151" t="s">
        <v>748</v>
      </c>
      <c r="CD72" s="151" t="s">
        <v>749</v>
      </c>
      <c r="CE72" s="151" t="s">
        <v>750</v>
      </c>
      <c r="CF72" s="151" t="s">
        <v>751</v>
      </c>
      <c r="CG72" s="151" t="s">
        <v>752</v>
      </c>
    </row>
    <row r="73" spans="1:85" ht="12.75" customHeight="1" x14ac:dyDescent="0.2">
      <c r="A73" s="49" t="s">
        <v>172</v>
      </c>
      <c r="B73" s="47"/>
      <c r="C73" s="47"/>
      <c r="D73" s="135" t="s">
        <v>556</v>
      </c>
      <c r="E73" s="31"/>
      <c r="F73" s="31"/>
      <c r="G73" s="32"/>
      <c r="H73" s="62" t="s">
        <v>221</v>
      </c>
      <c r="I73" s="3"/>
      <c r="J73" s="3"/>
      <c r="K73" s="3"/>
      <c r="L73" s="3"/>
      <c r="M73" s="43" t="s">
        <v>95</v>
      </c>
      <c r="N73" s="29"/>
      <c r="O73" s="29"/>
      <c r="P73" s="29"/>
      <c r="Q73" s="28"/>
      <c r="R73" s="28"/>
      <c r="S73" s="28"/>
      <c r="T73" s="28"/>
      <c r="U73" s="119" t="s">
        <v>349</v>
      </c>
      <c r="V73" s="120"/>
      <c r="W73" s="119"/>
      <c r="X73" s="119"/>
      <c r="Y73" s="119"/>
      <c r="Z73" s="119"/>
      <c r="AA73" s="119"/>
      <c r="AB73" s="117"/>
      <c r="AC73" s="117"/>
      <c r="AD73" s="117"/>
      <c r="AE73" s="85" t="s">
        <v>1181</v>
      </c>
      <c r="AF73" s="85"/>
      <c r="AG73" s="85"/>
      <c r="AH73" s="85"/>
      <c r="AI73" s="85"/>
      <c r="AJ73" s="85"/>
      <c r="AK73" s="85"/>
      <c r="AL73" s="100" t="s">
        <v>398</v>
      </c>
      <c r="AM73" s="100"/>
      <c r="AN73" s="102" t="s">
        <v>452</v>
      </c>
      <c r="AO73" s="102"/>
      <c r="AP73" s="102"/>
      <c r="AQ73" s="104" t="s">
        <v>533</v>
      </c>
      <c r="AR73" s="104"/>
      <c r="AS73" s="58" t="s">
        <v>605</v>
      </c>
      <c r="AW73" s="172" t="s">
        <v>630</v>
      </c>
      <c r="AX73" s="172"/>
      <c r="CA73" s="151" t="s">
        <v>771</v>
      </c>
      <c r="CB73" s="151" t="s">
        <v>741</v>
      </c>
      <c r="CC73" s="151" t="s">
        <v>753</v>
      </c>
      <c r="CD73" s="151" t="s">
        <v>754</v>
      </c>
      <c r="CE73" s="151" t="s">
        <v>755</v>
      </c>
      <c r="CF73" s="151" t="s">
        <v>756</v>
      </c>
      <c r="CG73" s="151" t="s">
        <v>757</v>
      </c>
    </row>
    <row r="74" spans="1:85" ht="12.75" customHeight="1" x14ac:dyDescent="0.2">
      <c r="A74" s="49"/>
      <c r="B74" s="47"/>
      <c r="C74" s="47"/>
      <c r="D74" s="45"/>
      <c r="E74" s="31"/>
      <c r="F74" s="31"/>
      <c r="G74" s="32"/>
      <c r="H74" s="62" t="s">
        <v>248</v>
      </c>
      <c r="I74" s="3"/>
      <c r="J74" s="3"/>
      <c r="K74" s="3"/>
      <c r="L74" s="3"/>
      <c r="M74" s="43" t="s">
        <v>188</v>
      </c>
      <c r="N74" s="29"/>
      <c r="O74" s="29"/>
      <c r="P74" s="29"/>
      <c r="Q74" s="28"/>
      <c r="R74" s="28"/>
      <c r="S74" s="28"/>
      <c r="T74" s="28"/>
      <c r="U74" s="124" t="s">
        <v>99</v>
      </c>
      <c r="V74" s="120"/>
      <c r="W74" s="119"/>
      <c r="X74" s="119"/>
      <c r="Y74" s="119"/>
      <c r="Z74" s="119"/>
      <c r="AA74" s="119"/>
      <c r="AB74" s="117"/>
      <c r="AC74" s="117"/>
      <c r="AD74" s="117"/>
      <c r="AE74" s="85" t="s">
        <v>149</v>
      </c>
      <c r="AF74" s="85"/>
      <c r="AG74" s="85"/>
      <c r="AH74" s="85"/>
      <c r="AI74" s="85"/>
      <c r="AJ74" s="85"/>
      <c r="AK74" s="85"/>
      <c r="AL74" s="100" t="s">
        <v>399</v>
      </c>
      <c r="AM74" s="100"/>
      <c r="AN74" s="102" t="s">
        <v>453</v>
      </c>
      <c r="AO74" s="102"/>
      <c r="AP74" s="102"/>
      <c r="AQ74" s="104" t="s">
        <v>534</v>
      </c>
      <c r="AR74" s="104"/>
      <c r="AS74" s="58" t="s">
        <v>642</v>
      </c>
      <c r="AW74" s="171" t="s">
        <v>677</v>
      </c>
      <c r="AX74" s="173" t="s">
        <v>678</v>
      </c>
      <c r="CA74" s="151" t="s">
        <v>772</v>
      </c>
      <c r="CB74" s="151" t="s">
        <v>742</v>
      </c>
      <c r="CC74" s="151" t="s">
        <v>758</v>
      </c>
      <c r="CD74" s="151" t="s">
        <v>759</v>
      </c>
      <c r="CE74" s="151" t="s">
        <v>760</v>
      </c>
      <c r="CF74" s="151"/>
      <c r="CG74" s="151" t="s">
        <v>761</v>
      </c>
    </row>
    <row r="75" spans="1:85" ht="12.75" customHeight="1" x14ac:dyDescent="0.2">
      <c r="A75" s="49"/>
      <c r="B75" s="47"/>
      <c r="C75" s="47"/>
      <c r="D75" s="45"/>
      <c r="E75" s="31"/>
      <c r="F75" s="31"/>
      <c r="G75" s="32"/>
      <c r="H75" s="62" t="s">
        <v>222</v>
      </c>
      <c r="I75" s="3"/>
      <c r="J75" s="3"/>
      <c r="K75" s="3"/>
      <c r="L75" s="3"/>
      <c r="M75" s="43" t="s">
        <v>189</v>
      </c>
      <c r="N75" s="29"/>
      <c r="O75" s="29"/>
      <c r="P75" s="65"/>
      <c r="Q75" s="28"/>
      <c r="R75" s="28"/>
      <c r="S75" s="28"/>
      <c r="T75" s="28"/>
      <c r="U75" s="124" t="s">
        <v>967</v>
      </c>
      <c r="V75" s="120"/>
      <c r="W75" s="119"/>
      <c r="X75" s="119"/>
      <c r="Y75" s="119"/>
      <c r="Z75" s="119"/>
      <c r="AA75" s="119"/>
      <c r="AB75" s="117"/>
      <c r="AC75" s="117"/>
      <c r="AD75" s="117"/>
      <c r="AE75" s="85" t="s">
        <v>1181</v>
      </c>
      <c r="AF75" s="85"/>
      <c r="AG75" s="85"/>
      <c r="AH75" s="85"/>
      <c r="AI75" s="85"/>
      <c r="AJ75" s="85"/>
      <c r="AK75" s="85"/>
      <c r="AL75" s="100" t="s">
        <v>400</v>
      </c>
      <c r="AM75" s="100"/>
      <c r="AN75" s="102" t="s">
        <v>454</v>
      </c>
      <c r="AO75" s="102"/>
      <c r="AP75" s="102"/>
      <c r="AQ75" s="104" t="s">
        <v>535</v>
      </c>
      <c r="AR75" s="104"/>
      <c r="AS75" s="59" t="s">
        <v>643</v>
      </c>
      <c r="AW75" s="151" t="s">
        <v>271</v>
      </c>
      <c r="AX75" s="1" t="s">
        <v>687</v>
      </c>
      <c r="AY75" s="1" t="s">
        <v>687</v>
      </c>
      <c r="AZ75" s="3" t="s">
        <v>679</v>
      </c>
      <c r="BA75" s="192" t="s">
        <v>708</v>
      </c>
      <c r="BB75" s="3" t="s">
        <v>931</v>
      </c>
      <c r="BC75" s="3" t="s">
        <v>686</v>
      </c>
      <c r="BD75" s="1" t="s">
        <v>692</v>
      </c>
      <c r="BE75" s="1" t="s">
        <v>680</v>
      </c>
      <c r="BF75" s="1" t="s">
        <v>684</v>
      </c>
      <c r="BG75" s="1" t="s">
        <v>1426</v>
      </c>
      <c r="BH75" s="1" t="s">
        <v>974</v>
      </c>
      <c r="BI75" s="1" t="s">
        <v>693</v>
      </c>
      <c r="BJ75" s="1" t="s">
        <v>975</v>
      </c>
      <c r="BK75" s="1" t="s">
        <v>681</v>
      </c>
      <c r="BL75" s="1" t="s">
        <v>682</v>
      </c>
      <c r="BM75" s="1" t="s">
        <v>683</v>
      </c>
      <c r="BN75" s="3" t="s">
        <v>777</v>
      </c>
      <c r="BO75" s="1" t="s">
        <v>775</v>
      </c>
      <c r="BP75" s="1" t="s">
        <v>774</v>
      </c>
      <c r="BQ75" s="1" t="s">
        <v>823</v>
      </c>
      <c r="BR75" s="1" t="s">
        <v>848</v>
      </c>
      <c r="BS75" s="1" t="s">
        <v>849</v>
      </c>
      <c r="BT75" s="1" t="s">
        <v>851</v>
      </c>
      <c r="BU75" s="1" t="s">
        <v>852</v>
      </c>
      <c r="BV75" s="1" t="s">
        <v>842</v>
      </c>
      <c r="BW75" s="1" t="s">
        <v>853</v>
      </c>
      <c r="BX75" s="1" t="s">
        <v>845</v>
      </c>
      <c r="BY75" s="1" t="s">
        <v>1043</v>
      </c>
      <c r="BZ75" s="1" t="s">
        <v>955</v>
      </c>
      <c r="CA75" s="151"/>
      <c r="CB75" s="151"/>
      <c r="CC75" s="151" t="s">
        <v>762</v>
      </c>
      <c r="CD75" s="151" t="s">
        <v>763</v>
      </c>
      <c r="CE75" s="151" t="s">
        <v>764</v>
      </c>
      <c r="CF75" s="151"/>
      <c r="CG75" s="151"/>
    </row>
    <row r="76" spans="1:85" ht="12.75" customHeight="1" x14ac:dyDescent="0.2">
      <c r="A76" s="49"/>
      <c r="B76" s="47"/>
      <c r="C76" s="47"/>
      <c r="D76" s="135"/>
      <c r="E76" s="31"/>
      <c r="F76" s="31"/>
      <c r="G76" s="32"/>
      <c r="H76" s="62" t="s">
        <v>225</v>
      </c>
      <c r="I76" s="3"/>
      <c r="J76" s="3"/>
      <c r="K76" s="3"/>
      <c r="L76" s="3"/>
      <c r="M76" s="43" t="s">
        <v>96</v>
      </c>
      <c r="N76" s="29"/>
      <c r="O76" s="29"/>
      <c r="P76" s="65"/>
      <c r="Q76" s="28"/>
      <c r="R76" s="28"/>
      <c r="S76" s="28"/>
      <c r="T76" s="28"/>
      <c r="U76" s="124" t="s">
        <v>45</v>
      </c>
      <c r="V76" s="120"/>
      <c r="W76" s="119"/>
      <c r="X76" s="119"/>
      <c r="Y76" s="119"/>
      <c r="Z76" s="119"/>
      <c r="AA76" s="119"/>
      <c r="AB76" s="117"/>
      <c r="AC76" s="117"/>
      <c r="AD76" s="117"/>
      <c r="AE76" s="85" t="s">
        <v>1179</v>
      </c>
      <c r="AF76" s="85"/>
      <c r="AG76" s="85"/>
      <c r="AH76" s="85"/>
      <c r="AI76" s="85"/>
      <c r="AJ76" s="85"/>
      <c r="AK76" s="85"/>
      <c r="AL76" s="100" t="s">
        <v>401</v>
      </c>
      <c r="AM76" s="100"/>
      <c r="AN76" s="102" t="s">
        <v>455</v>
      </c>
      <c r="AO76" s="102"/>
      <c r="AP76" s="102"/>
      <c r="AQ76" s="104" t="s">
        <v>536</v>
      </c>
      <c r="AR76" s="104"/>
      <c r="AS76" s="59" t="s">
        <v>644</v>
      </c>
      <c r="AW76" s="151" t="s">
        <v>212</v>
      </c>
      <c r="AX76" s="3" t="s">
        <v>622</v>
      </c>
      <c r="AY76" s="3" t="s">
        <v>679</v>
      </c>
      <c r="AZ76" s="1" t="s">
        <v>940</v>
      </c>
      <c r="BA76" s="193" t="s">
        <v>940</v>
      </c>
      <c r="BB76" s="1" t="s">
        <v>940</v>
      </c>
      <c r="BC76" s="1" t="s">
        <v>940</v>
      </c>
      <c r="BD76" s="1" t="s">
        <v>940</v>
      </c>
      <c r="BE76" s="1" t="s">
        <v>940</v>
      </c>
      <c r="BF76" s="1" t="s">
        <v>940</v>
      </c>
      <c r="BG76" s="1" t="s">
        <v>940</v>
      </c>
      <c r="BH76" s="1" t="s">
        <v>940</v>
      </c>
      <c r="BI76" s="1" t="s">
        <v>940</v>
      </c>
      <c r="BJ76" s="1" t="s">
        <v>940</v>
      </c>
      <c r="BK76" s="1" t="s">
        <v>940</v>
      </c>
      <c r="BL76" s="1" t="s">
        <v>940</v>
      </c>
      <c r="BM76" s="1" t="s">
        <v>940</v>
      </c>
      <c r="BN76" s="3" t="s">
        <v>940</v>
      </c>
      <c r="BO76" s="3" t="s">
        <v>940</v>
      </c>
      <c r="BP76" s="3" t="s">
        <v>940</v>
      </c>
      <c r="BQ76" s="1" t="s">
        <v>940</v>
      </c>
      <c r="BR76" s="1" t="s">
        <v>940</v>
      </c>
      <c r="BS76" s="1" t="s">
        <v>940</v>
      </c>
      <c r="BT76" s="1" t="s">
        <v>940</v>
      </c>
      <c r="BU76" s="1" t="s">
        <v>940</v>
      </c>
      <c r="BV76" s="1" t="s">
        <v>940</v>
      </c>
      <c r="BW76" s="1" t="s">
        <v>940</v>
      </c>
      <c r="BX76" s="1" t="s">
        <v>940</v>
      </c>
      <c r="BY76" s="1" t="s">
        <v>940</v>
      </c>
      <c r="BZ76" s="1" t="s">
        <v>940</v>
      </c>
      <c r="CA76" s="151"/>
      <c r="CB76" s="151"/>
      <c r="CC76" s="151"/>
      <c r="CD76" s="151" t="s">
        <v>765</v>
      </c>
      <c r="CE76" s="151" t="s">
        <v>766</v>
      </c>
      <c r="CF76" s="151"/>
      <c r="CG76" s="151"/>
    </row>
    <row r="77" spans="1:85" ht="12.75" customHeight="1" x14ac:dyDescent="0.2">
      <c r="A77" s="49"/>
      <c r="B77" s="47"/>
      <c r="C77" s="47"/>
      <c r="D77" s="135"/>
      <c r="E77" s="31"/>
      <c r="F77" s="31"/>
      <c r="G77" s="32"/>
      <c r="H77" s="62" t="s">
        <v>249</v>
      </c>
      <c r="I77" s="3"/>
      <c r="J77" s="3"/>
      <c r="K77" s="3"/>
      <c r="L77" s="3"/>
      <c r="M77" s="43" t="s">
        <v>190</v>
      </c>
      <c r="N77" s="29"/>
      <c r="O77" s="29"/>
      <c r="P77" s="65"/>
      <c r="Q77" s="66"/>
      <c r="R77" s="66"/>
      <c r="S77" s="66"/>
      <c r="T77" s="66"/>
      <c r="U77" s="124" t="s">
        <v>44</v>
      </c>
      <c r="V77" s="120"/>
      <c r="W77" s="119"/>
      <c r="X77" s="119"/>
      <c r="Y77" s="119"/>
      <c r="Z77" s="119"/>
      <c r="AA77" s="119"/>
      <c r="AB77" s="117"/>
      <c r="AC77" s="117"/>
      <c r="AD77" s="117"/>
      <c r="AE77" s="85" t="s">
        <v>148</v>
      </c>
      <c r="AF77" s="85"/>
      <c r="AG77" s="85"/>
      <c r="AH77" s="85"/>
      <c r="AI77" s="85"/>
      <c r="AJ77" s="85"/>
      <c r="AK77" s="85"/>
      <c r="AL77" s="100" t="s">
        <v>402</v>
      </c>
      <c r="AM77" s="100"/>
      <c r="AN77" s="102" t="s">
        <v>456</v>
      </c>
      <c r="AO77" s="102"/>
      <c r="AP77" s="102"/>
      <c r="AQ77" s="104" t="s">
        <v>537</v>
      </c>
      <c r="AR77" s="104"/>
      <c r="AS77" s="59" t="s">
        <v>645</v>
      </c>
      <c r="AW77" s="151" t="s">
        <v>22</v>
      </c>
      <c r="AX77" s="3" t="s">
        <v>924</v>
      </c>
      <c r="AY77" s="3" t="s">
        <v>931</v>
      </c>
      <c r="BF77" s="1" t="s">
        <v>943</v>
      </c>
      <c r="BN77" s="3"/>
      <c r="BO77" s="3"/>
      <c r="BP77" s="3"/>
      <c r="CA77" s="151"/>
      <c r="CB77" s="151"/>
      <c r="CC77" s="151"/>
      <c r="CD77" s="151" t="s">
        <v>767</v>
      </c>
      <c r="CE77" s="151" t="s">
        <v>768</v>
      </c>
      <c r="CF77" s="151"/>
      <c r="CG77" s="151"/>
    </row>
    <row r="78" spans="1:85" ht="12.75" customHeight="1" x14ac:dyDescent="0.2">
      <c r="A78" s="49"/>
      <c r="B78" s="50"/>
      <c r="C78" s="50"/>
      <c r="D78" s="45"/>
      <c r="E78" s="57"/>
      <c r="F78" s="57"/>
      <c r="G78" s="32"/>
      <c r="H78" s="62" t="s">
        <v>250</v>
      </c>
      <c r="I78" s="3"/>
      <c r="J78" s="3"/>
      <c r="K78" s="3"/>
      <c r="L78" s="3"/>
      <c r="M78" s="43" t="s">
        <v>192</v>
      </c>
      <c r="N78" s="29"/>
      <c r="O78" s="29"/>
      <c r="P78" s="65"/>
      <c r="Q78" s="66"/>
      <c r="R78" s="66"/>
      <c r="S78" s="66"/>
      <c r="T78" s="66"/>
      <c r="U78" s="124" t="s">
        <v>363</v>
      </c>
      <c r="V78" s="120"/>
      <c r="W78" s="119"/>
      <c r="X78" s="119"/>
      <c r="Y78" s="119"/>
      <c r="Z78" s="119"/>
      <c r="AA78" s="119"/>
      <c r="AB78" s="117"/>
      <c r="AC78" s="117"/>
      <c r="AD78" s="117"/>
      <c r="AE78" s="85" t="s">
        <v>171</v>
      </c>
      <c r="AF78" s="85"/>
      <c r="AG78" s="85"/>
      <c r="AH78" s="85"/>
      <c r="AI78" s="85"/>
      <c r="AJ78" s="85"/>
      <c r="AK78" s="85"/>
      <c r="AL78" s="100" t="s">
        <v>403</v>
      </c>
      <c r="AM78" s="100"/>
      <c r="AN78" s="102" t="s">
        <v>457</v>
      </c>
      <c r="AO78" s="102"/>
      <c r="AP78" s="102"/>
      <c r="AQ78" s="104" t="s">
        <v>538</v>
      </c>
      <c r="AR78" s="104"/>
      <c r="AS78" s="59" t="s">
        <v>646</v>
      </c>
      <c r="AW78" s="151" t="s">
        <v>201</v>
      </c>
      <c r="AX78" s="3" t="s">
        <v>659</v>
      </c>
      <c r="AY78" s="3" t="s">
        <v>686</v>
      </c>
      <c r="BF78" s="1" t="s">
        <v>621</v>
      </c>
      <c r="BN78" s="3"/>
      <c r="BO78" s="3"/>
      <c r="BP78" s="3"/>
    </row>
    <row r="79" spans="1:85" ht="12.75" customHeight="1" x14ac:dyDescent="0.2">
      <c r="A79" s="49"/>
      <c r="B79" s="50"/>
      <c r="C79" s="50"/>
      <c r="D79" s="34" t="s">
        <v>904</v>
      </c>
      <c r="E79" s="57"/>
      <c r="F79" s="57"/>
      <c r="G79" s="32"/>
      <c r="H79" s="82" t="s">
        <v>1178</v>
      </c>
      <c r="I79" s="19"/>
      <c r="J79" s="19"/>
      <c r="K79" s="3"/>
      <c r="L79" s="3"/>
      <c r="M79" s="43" t="s">
        <v>191</v>
      </c>
      <c r="N79" s="29"/>
      <c r="O79" s="29"/>
      <c r="P79" s="65"/>
      <c r="Q79" s="66"/>
      <c r="R79" s="66"/>
      <c r="S79" s="66"/>
      <c r="T79" s="66"/>
      <c r="U79" s="124" t="s">
        <v>100</v>
      </c>
      <c r="V79" s="120"/>
      <c r="W79" s="119"/>
      <c r="X79" s="119"/>
      <c r="Y79" s="119"/>
      <c r="Z79" s="119"/>
      <c r="AA79" s="119"/>
      <c r="AB79" s="117"/>
      <c r="AC79" s="117"/>
      <c r="AD79" s="117"/>
      <c r="AE79" s="85"/>
      <c r="AF79" s="85"/>
      <c r="AG79" s="85"/>
      <c r="AH79" s="85"/>
      <c r="AI79" s="85"/>
      <c r="AJ79" s="85"/>
      <c r="AK79" s="85"/>
      <c r="AL79" s="100" t="s">
        <v>404</v>
      </c>
      <c r="AM79" s="100"/>
      <c r="AN79" s="102" t="s">
        <v>458</v>
      </c>
      <c r="AO79" s="102"/>
      <c r="AP79" s="102"/>
      <c r="AQ79" s="104" t="s">
        <v>539</v>
      </c>
      <c r="AR79" s="104"/>
      <c r="AS79" s="60" t="s">
        <v>647</v>
      </c>
      <c r="AW79" s="151" t="s">
        <v>202</v>
      </c>
      <c r="AX79" s="1" t="s">
        <v>688</v>
      </c>
      <c r="AY79" s="1" t="s">
        <v>688</v>
      </c>
      <c r="BF79" s="1" t="s">
        <v>622</v>
      </c>
      <c r="BN79" s="3"/>
      <c r="BO79" s="3"/>
      <c r="BP79" s="3"/>
      <c r="CA79" s="1" t="s">
        <v>861</v>
      </c>
    </row>
    <row r="80" spans="1:85" ht="12.75" customHeight="1" x14ac:dyDescent="0.2">
      <c r="A80" s="49"/>
      <c r="B80" s="50"/>
      <c r="C80" s="50"/>
      <c r="D80" s="58" t="s">
        <v>1327</v>
      </c>
      <c r="E80" s="57"/>
      <c r="F80" s="57"/>
      <c r="G80" s="32"/>
      <c r="H80" s="115" t="s">
        <v>562</v>
      </c>
      <c r="I80" s="19"/>
      <c r="J80" s="19"/>
      <c r="K80" s="3"/>
      <c r="L80" s="3"/>
      <c r="M80" s="43" t="s">
        <v>193</v>
      </c>
      <c r="N80" s="29"/>
      <c r="O80" s="29"/>
      <c r="P80" s="65"/>
      <c r="Q80" s="66"/>
      <c r="R80" s="66"/>
      <c r="S80" s="66"/>
      <c r="T80" s="66"/>
      <c r="U80" s="124" t="s">
        <v>348</v>
      </c>
      <c r="V80" s="120"/>
      <c r="W80" s="119"/>
      <c r="X80" s="119"/>
      <c r="Y80" s="119"/>
      <c r="Z80" s="119"/>
      <c r="AA80" s="119"/>
      <c r="AB80" s="117"/>
      <c r="AC80" s="117"/>
      <c r="AD80" s="117"/>
      <c r="AE80" s="28"/>
      <c r="AF80" s="29"/>
      <c r="AG80" s="28"/>
      <c r="AH80" s="29"/>
      <c r="AI80" s="28"/>
      <c r="AJ80" s="28"/>
      <c r="AK80" s="28"/>
      <c r="AL80" s="100" t="s">
        <v>405</v>
      </c>
      <c r="AM80" s="100"/>
      <c r="AN80" s="102" t="s">
        <v>459</v>
      </c>
      <c r="AO80" s="102"/>
      <c r="AP80" s="102"/>
      <c r="AQ80" s="104" t="s">
        <v>540</v>
      </c>
      <c r="AR80" s="104"/>
      <c r="AS80" s="34" t="s">
        <v>648</v>
      </c>
      <c r="AW80" s="151" t="s">
        <v>603</v>
      </c>
      <c r="AX80" s="1" t="s">
        <v>1043</v>
      </c>
      <c r="AY80" s="1" t="s">
        <v>916</v>
      </c>
      <c r="BF80" s="1" t="s">
        <v>260</v>
      </c>
      <c r="CA80" s="1" t="s">
        <v>862</v>
      </c>
    </row>
    <row r="81" spans="1:79" ht="12.75" customHeight="1" x14ac:dyDescent="0.2">
      <c r="A81" s="49"/>
      <c r="B81" s="50"/>
      <c r="C81" s="50"/>
      <c r="D81" s="58" t="s">
        <v>905</v>
      </c>
      <c r="E81" s="57"/>
      <c r="F81" s="57"/>
      <c r="G81" s="32"/>
      <c r="H81" s="115" t="s">
        <v>563</v>
      </c>
      <c r="I81" s="19"/>
      <c r="J81" s="19"/>
      <c r="K81" s="3"/>
      <c r="L81" s="3"/>
      <c r="M81" s="43" t="s">
        <v>194</v>
      </c>
      <c r="N81" s="29"/>
      <c r="O81" s="65"/>
      <c r="P81" s="67"/>
      <c r="Q81" s="66"/>
      <c r="R81" s="66"/>
      <c r="S81" s="66"/>
      <c r="T81" s="66"/>
      <c r="U81" s="124" t="s">
        <v>224</v>
      </c>
      <c r="V81" s="120"/>
      <c r="W81" s="119"/>
      <c r="X81" s="119"/>
      <c r="Y81" s="119"/>
      <c r="Z81" s="119"/>
      <c r="AA81" s="119"/>
      <c r="AB81" s="117"/>
      <c r="AC81" s="117"/>
      <c r="AD81" s="117"/>
      <c r="AE81" s="30"/>
      <c r="AF81" s="29"/>
      <c r="AG81" s="28"/>
      <c r="AH81" s="29"/>
      <c r="AI81" s="28"/>
      <c r="AJ81" s="28"/>
      <c r="AK81" s="30"/>
      <c r="AL81" s="100" t="s">
        <v>406</v>
      </c>
      <c r="AM81" s="100"/>
      <c r="AN81" s="102" t="s">
        <v>460</v>
      </c>
      <c r="AO81" s="102"/>
      <c r="AP81" s="102"/>
      <c r="AQ81" s="104" t="s">
        <v>541</v>
      </c>
      <c r="AR81" s="104"/>
      <c r="AW81" s="151" t="s">
        <v>836</v>
      </c>
      <c r="AX81" s="1" t="s">
        <v>689</v>
      </c>
      <c r="AY81" s="1" t="s">
        <v>689</v>
      </c>
      <c r="BF81" s="1" t="s">
        <v>657</v>
      </c>
      <c r="CA81" s="1" t="s">
        <v>863</v>
      </c>
    </row>
    <row r="82" spans="1:79" ht="12.75" customHeight="1" x14ac:dyDescent="0.2">
      <c r="A82" s="49"/>
      <c r="B82" s="50"/>
      <c r="C82" s="50"/>
      <c r="D82" s="58" t="s">
        <v>906</v>
      </c>
      <c r="E82" s="57"/>
      <c r="F82" s="57"/>
      <c r="G82" s="32"/>
      <c r="H82" s="116"/>
      <c r="I82" s="3"/>
      <c r="J82" s="3"/>
      <c r="K82" s="3"/>
      <c r="L82" s="3"/>
      <c r="M82" s="43" t="s">
        <v>195</v>
      </c>
      <c r="N82" s="29"/>
      <c r="O82" s="65"/>
      <c r="P82" s="67"/>
      <c r="Q82" s="66"/>
      <c r="R82" s="66"/>
      <c r="S82" s="66"/>
      <c r="T82" s="66"/>
      <c r="U82" s="124" t="s">
        <v>46</v>
      </c>
      <c r="V82" s="120"/>
      <c r="W82" s="119"/>
      <c r="X82" s="119"/>
      <c r="Y82" s="119"/>
      <c r="Z82" s="119"/>
      <c r="AA82" s="119"/>
      <c r="AB82" s="117"/>
      <c r="AC82" s="117"/>
      <c r="AD82" s="117"/>
      <c r="AE82" s="43"/>
      <c r="AF82" s="29"/>
      <c r="AG82" s="28"/>
      <c r="AH82" s="29"/>
      <c r="AI82" s="28"/>
      <c r="AJ82" s="28"/>
      <c r="AK82" s="43"/>
      <c r="AL82" s="100" t="s">
        <v>407</v>
      </c>
      <c r="AM82" s="100"/>
      <c r="AN82" s="102" t="s">
        <v>461</v>
      </c>
      <c r="AO82" s="102"/>
      <c r="AP82" s="102"/>
      <c r="AQ82" s="104" t="s">
        <v>542</v>
      </c>
      <c r="AR82" s="104"/>
      <c r="AW82" s="151" t="s">
        <v>839</v>
      </c>
      <c r="AX82" s="1" t="s">
        <v>965</v>
      </c>
      <c r="AY82" s="1" t="s">
        <v>974</v>
      </c>
      <c r="BF82" s="1" t="s">
        <v>626</v>
      </c>
      <c r="CA82" s="1" t="s">
        <v>871</v>
      </c>
    </row>
    <row r="83" spans="1:79" ht="12.75" customHeight="1" x14ac:dyDescent="0.2">
      <c r="A83" s="49"/>
      <c r="B83" s="50"/>
      <c r="C83" s="50"/>
      <c r="D83" s="59" t="s">
        <v>907</v>
      </c>
      <c r="E83" s="57"/>
      <c r="F83" s="57"/>
      <c r="G83" s="57"/>
      <c r="H83" s="39" t="s">
        <v>150</v>
      </c>
      <c r="I83" s="3"/>
      <c r="J83" s="3"/>
      <c r="K83" s="3"/>
      <c r="L83" s="3"/>
      <c r="M83" s="29"/>
      <c r="N83" s="66"/>
      <c r="O83" s="66"/>
      <c r="P83" s="66"/>
      <c r="Q83" s="66"/>
      <c r="R83" s="66"/>
      <c r="S83" s="66"/>
      <c r="T83" s="66"/>
      <c r="U83" s="124" t="s">
        <v>274</v>
      </c>
      <c r="V83" s="120"/>
      <c r="W83" s="119"/>
      <c r="X83" s="119"/>
      <c r="Y83" s="119"/>
      <c r="Z83" s="119"/>
      <c r="AA83" s="119"/>
      <c r="AB83" s="117"/>
      <c r="AC83" s="117"/>
      <c r="AD83" s="117"/>
      <c r="AE83" s="43"/>
      <c r="AF83" s="29"/>
      <c r="AG83" s="28"/>
      <c r="AH83" s="29"/>
      <c r="AI83" s="28"/>
      <c r="AJ83" s="28"/>
      <c r="AK83" s="43"/>
      <c r="AL83" s="100" t="s">
        <v>408</v>
      </c>
      <c r="AM83" s="100"/>
      <c r="AN83" s="102" t="s">
        <v>462</v>
      </c>
      <c r="AO83" s="102"/>
      <c r="AP83" s="102"/>
      <c r="AQ83" s="104" t="s">
        <v>543</v>
      </c>
      <c r="AR83" s="104"/>
      <c r="AS83" s="34"/>
      <c r="AX83" s="1" t="s">
        <v>953</v>
      </c>
      <c r="AY83" s="1" t="s">
        <v>845</v>
      </c>
      <c r="CA83" s="1" t="s">
        <v>864</v>
      </c>
    </row>
    <row r="84" spans="1:79" ht="12.75" customHeight="1" x14ac:dyDescent="0.2">
      <c r="A84" s="49"/>
      <c r="B84" s="50"/>
      <c r="C84" s="50"/>
      <c r="D84" s="59" t="s">
        <v>908</v>
      </c>
      <c r="E84" s="57"/>
      <c r="F84" s="57"/>
      <c r="G84" s="57"/>
      <c r="H84" s="62" t="s">
        <v>271</v>
      </c>
      <c r="I84" s="3"/>
      <c r="J84" s="3"/>
      <c r="K84" s="3"/>
      <c r="L84" s="3"/>
      <c r="M84" s="30" t="s">
        <v>131</v>
      </c>
      <c r="N84" s="66"/>
      <c r="O84" s="66"/>
      <c r="P84" s="66"/>
      <c r="Q84" s="66"/>
      <c r="R84" s="66"/>
      <c r="S84" s="66"/>
      <c r="T84" s="66"/>
      <c r="U84" s="124" t="s">
        <v>152</v>
      </c>
      <c r="V84" s="120"/>
      <c r="W84" s="119"/>
      <c r="X84" s="119"/>
      <c r="Y84" s="119"/>
      <c r="Z84" s="119"/>
      <c r="AA84" s="119"/>
      <c r="AB84" s="117"/>
      <c r="AC84" s="117"/>
      <c r="AD84" s="117"/>
      <c r="AE84" s="43"/>
      <c r="AF84" s="29"/>
      <c r="AG84" s="28"/>
      <c r="AH84" s="29"/>
      <c r="AI84" s="28"/>
      <c r="AJ84" s="28"/>
      <c r="AK84" s="43"/>
      <c r="AL84" s="100" t="s">
        <v>409</v>
      </c>
      <c r="AM84" s="100"/>
      <c r="AN84" s="102" t="s">
        <v>463</v>
      </c>
      <c r="AO84" s="102"/>
      <c r="AP84" s="102"/>
      <c r="AQ84" s="104" t="s">
        <v>544</v>
      </c>
      <c r="AR84" s="104"/>
      <c r="AX84" s="1" t="s">
        <v>690</v>
      </c>
      <c r="AY84" s="1" t="s">
        <v>690</v>
      </c>
      <c r="CA84" s="1" t="s">
        <v>865</v>
      </c>
    </row>
    <row r="85" spans="1:79" ht="12.75" customHeight="1" x14ac:dyDescent="0.2">
      <c r="A85" s="49"/>
      <c r="B85" s="50"/>
      <c r="C85" s="50"/>
      <c r="D85" s="59" t="s">
        <v>909</v>
      </c>
      <c r="E85" s="57"/>
      <c r="F85" s="57"/>
      <c r="G85" s="57"/>
      <c r="H85" s="62" t="s">
        <v>212</v>
      </c>
      <c r="I85" s="3"/>
      <c r="J85" s="3"/>
      <c r="K85" s="3"/>
      <c r="L85" s="3"/>
      <c r="M85" s="43" t="s">
        <v>196</v>
      </c>
      <c r="N85" s="66"/>
      <c r="O85" s="66"/>
      <c r="P85" s="66"/>
      <c r="Q85" s="66"/>
      <c r="R85" s="66"/>
      <c r="S85" s="66"/>
      <c r="T85" s="66"/>
      <c r="U85" s="125" t="s">
        <v>147</v>
      </c>
      <c r="V85" s="120"/>
      <c r="W85" s="119"/>
      <c r="X85" s="119"/>
      <c r="Y85" s="119"/>
      <c r="Z85" s="119"/>
      <c r="AA85" s="119"/>
      <c r="AB85" s="117"/>
      <c r="AC85" s="117"/>
      <c r="AD85" s="117"/>
      <c r="AE85" s="43"/>
      <c r="AF85" s="29"/>
      <c r="AG85" s="28"/>
      <c r="AH85" s="29"/>
      <c r="AI85" s="28"/>
      <c r="AJ85" s="28"/>
      <c r="AK85" s="43"/>
      <c r="AL85" s="100" t="s">
        <v>410</v>
      </c>
      <c r="AM85" s="100"/>
      <c r="AN85" s="102" t="s">
        <v>464</v>
      </c>
      <c r="AO85" s="102"/>
      <c r="AP85" s="102"/>
      <c r="AQ85" s="104" t="s">
        <v>545</v>
      </c>
      <c r="AR85" s="104"/>
      <c r="AV85" s="142" t="s">
        <v>1270</v>
      </c>
      <c r="AX85" s="1" t="s">
        <v>966</v>
      </c>
      <c r="AY85" s="1" t="s">
        <v>975</v>
      </c>
      <c r="CA85" s="1" t="s">
        <v>866</v>
      </c>
    </row>
    <row r="86" spans="1:79" ht="12.75" customHeight="1" x14ac:dyDescent="0.3">
      <c r="A86" s="49"/>
      <c r="B86" s="50"/>
      <c r="C86" s="50"/>
      <c r="D86" s="59"/>
      <c r="E86" s="57"/>
      <c r="F86" s="57"/>
      <c r="G86" s="57"/>
      <c r="H86" s="62" t="s">
        <v>22</v>
      </c>
      <c r="I86" s="78"/>
      <c r="J86" s="3"/>
      <c r="K86" s="3"/>
      <c r="L86" s="3"/>
      <c r="M86" s="43" t="s">
        <v>197</v>
      </c>
      <c r="N86" s="66"/>
      <c r="O86" s="66"/>
      <c r="P86" s="66"/>
      <c r="Q86" s="66"/>
      <c r="R86" s="66"/>
      <c r="S86" s="66"/>
      <c r="T86" s="66"/>
      <c r="U86" s="124" t="s">
        <v>226</v>
      </c>
      <c r="V86" s="120"/>
      <c r="W86" s="119"/>
      <c r="X86" s="119"/>
      <c r="Y86" s="119"/>
      <c r="Z86" s="119"/>
      <c r="AA86" s="119"/>
      <c r="AB86" s="117"/>
      <c r="AC86" s="117"/>
      <c r="AD86" s="117"/>
      <c r="AE86" s="43"/>
      <c r="AF86" s="29"/>
      <c r="AG86" s="28"/>
      <c r="AH86" s="29"/>
      <c r="AI86" s="28"/>
      <c r="AJ86" s="28"/>
      <c r="AK86" s="43"/>
      <c r="AL86" s="100" t="s">
        <v>411</v>
      </c>
      <c r="AM86" s="100"/>
      <c r="AN86" s="102" t="s">
        <v>465</v>
      </c>
      <c r="AO86" s="102"/>
      <c r="AP86" s="102"/>
      <c r="AQ86" s="104" t="s">
        <v>546</v>
      </c>
      <c r="AR86" s="104"/>
      <c r="AV86" s="342" t="s">
        <v>782</v>
      </c>
      <c r="AX86" s="1" t="s">
        <v>942</v>
      </c>
      <c r="AY86" s="1" t="s">
        <v>682</v>
      </c>
    </row>
    <row r="87" spans="1:79" ht="12.75" customHeight="1" x14ac:dyDescent="0.3">
      <c r="A87" s="50"/>
      <c r="B87" s="50"/>
      <c r="C87" s="50"/>
      <c r="D87" s="60"/>
      <c r="E87" s="57"/>
      <c r="F87" s="57"/>
      <c r="G87" s="57"/>
      <c r="H87" s="62" t="s">
        <v>201</v>
      </c>
      <c r="I87" s="78"/>
      <c r="J87" s="106"/>
      <c r="K87" s="78"/>
      <c r="L87" s="78"/>
      <c r="M87" s="43" t="s">
        <v>198</v>
      </c>
      <c r="N87" s="66"/>
      <c r="O87" s="66"/>
      <c r="P87" s="66"/>
      <c r="Q87" s="66"/>
      <c r="R87" s="66"/>
      <c r="S87" s="66"/>
      <c r="T87" s="66"/>
      <c r="U87" s="124" t="s">
        <v>227</v>
      </c>
      <c r="V87" s="120"/>
      <c r="W87" s="119"/>
      <c r="X87" s="119"/>
      <c r="Y87" s="119"/>
      <c r="Z87" s="119"/>
      <c r="AA87" s="119"/>
      <c r="AB87" s="117"/>
      <c r="AC87" s="117"/>
      <c r="AD87" s="117"/>
      <c r="AE87" s="86"/>
      <c r="AF87" s="29"/>
      <c r="AG87" s="28"/>
      <c r="AH87" s="28"/>
      <c r="AI87" s="28"/>
      <c r="AJ87" s="28"/>
      <c r="AK87" s="28"/>
      <c r="AL87" s="100" t="s">
        <v>412</v>
      </c>
      <c r="AM87" s="100"/>
      <c r="AN87" s="102" t="s">
        <v>466</v>
      </c>
      <c r="AO87" s="102"/>
      <c r="AP87" s="102"/>
      <c r="AQ87" s="104" t="s">
        <v>547</v>
      </c>
      <c r="AR87" s="104"/>
      <c r="AV87" s="342" t="s">
        <v>786</v>
      </c>
      <c r="AX87" s="1" t="s">
        <v>691</v>
      </c>
      <c r="AY87" s="1" t="s">
        <v>691</v>
      </c>
    </row>
    <row r="88" spans="1:79" ht="12.75" customHeight="1" x14ac:dyDescent="0.3">
      <c r="A88" s="50"/>
      <c r="B88" s="50"/>
      <c r="C88" s="50"/>
      <c r="D88" s="34"/>
      <c r="E88" s="57"/>
      <c r="F88" s="57"/>
      <c r="G88" s="57"/>
      <c r="H88" s="62" t="s">
        <v>202</v>
      </c>
      <c r="I88" s="78"/>
      <c r="J88" s="106"/>
      <c r="K88" s="78"/>
      <c r="L88" s="78"/>
      <c r="M88" s="43" t="s">
        <v>199</v>
      </c>
      <c r="N88" s="66"/>
      <c r="O88" s="66"/>
      <c r="P88" s="66"/>
      <c r="Q88" s="66"/>
      <c r="R88" s="66"/>
      <c r="S88" s="66"/>
      <c r="T88" s="66"/>
      <c r="U88" s="119" t="s">
        <v>354</v>
      </c>
      <c r="V88" s="120"/>
      <c r="W88" s="119"/>
      <c r="X88" s="119"/>
      <c r="Y88" s="119"/>
      <c r="Z88" s="119"/>
      <c r="AA88" s="119"/>
      <c r="AB88" s="117"/>
      <c r="AC88" s="117"/>
      <c r="AD88" s="117"/>
      <c r="AE88" s="88"/>
      <c r="AF88" s="87"/>
      <c r="AG88" s="87"/>
      <c r="AH88" s="87"/>
      <c r="AI88" s="87"/>
      <c r="AJ88" s="87"/>
      <c r="AK88" s="87"/>
      <c r="AL88" s="100" t="s">
        <v>413</v>
      </c>
      <c r="AM88" s="100"/>
      <c r="AN88" s="102" t="s">
        <v>467</v>
      </c>
      <c r="AO88" s="102"/>
      <c r="AP88" s="102"/>
      <c r="AQ88" s="104" t="s">
        <v>548</v>
      </c>
      <c r="AR88" s="104"/>
      <c r="AV88" s="342" t="s">
        <v>1232</v>
      </c>
      <c r="AX88" s="1" t="s">
        <v>633</v>
      </c>
      <c r="AY88" s="1" t="s">
        <v>683</v>
      </c>
    </row>
    <row r="89" spans="1:79" ht="12.75" customHeight="1" x14ac:dyDescent="0.3">
      <c r="A89" s="50"/>
      <c r="B89" s="50"/>
      <c r="C89" s="50"/>
      <c r="E89" s="57"/>
      <c r="F89" s="57"/>
      <c r="G89" s="57"/>
      <c r="H89" s="62" t="s">
        <v>250</v>
      </c>
      <c r="I89" s="78"/>
      <c r="J89" s="106"/>
      <c r="K89" s="78"/>
      <c r="L89" s="78"/>
      <c r="M89" s="43" t="s">
        <v>200</v>
      </c>
      <c r="N89" s="66"/>
      <c r="O89" s="66"/>
      <c r="P89" s="66"/>
      <c r="Q89" s="66"/>
      <c r="R89" s="66"/>
      <c r="S89" s="66"/>
      <c r="T89" s="66"/>
      <c r="U89" s="124" t="s">
        <v>355</v>
      </c>
      <c r="V89" s="120"/>
      <c r="W89" s="119"/>
      <c r="X89" s="119"/>
      <c r="Y89" s="119"/>
      <c r="Z89" s="119"/>
      <c r="AA89" s="119"/>
      <c r="AB89" s="117"/>
      <c r="AC89" s="117"/>
      <c r="AD89" s="117"/>
      <c r="AE89" s="94" t="s">
        <v>24</v>
      </c>
      <c r="AF89" s="94"/>
      <c r="AG89" s="94"/>
      <c r="AH89" s="95"/>
      <c r="AI89" s="95"/>
      <c r="AJ89" s="95"/>
      <c r="AK89" s="95"/>
      <c r="AL89" s="100" t="s">
        <v>414</v>
      </c>
      <c r="AM89" s="100"/>
      <c r="AN89" s="102" t="s">
        <v>468</v>
      </c>
      <c r="AO89" s="102"/>
      <c r="AP89" s="102"/>
      <c r="AV89" s="342" t="s">
        <v>1233</v>
      </c>
      <c r="AX89" s="1" t="s">
        <v>846</v>
      </c>
      <c r="AY89" s="1" t="s">
        <v>847</v>
      </c>
    </row>
    <row r="90" spans="1:79" ht="12.75" customHeight="1" x14ac:dyDescent="0.3">
      <c r="A90" s="51"/>
      <c r="B90" s="50"/>
      <c r="C90" s="50"/>
      <c r="E90" s="57"/>
      <c r="F90" s="57"/>
      <c r="G90" s="57"/>
      <c r="H90" s="63"/>
      <c r="I90" s="78"/>
      <c r="J90" s="106"/>
      <c r="K90" s="78"/>
      <c r="L90" s="78"/>
      <c r="M90" s="43" t="s">
        <v>201</v>
      </c>
      <c r="N90" s="66"/>
      <c r="O90" s="66"/>
      <c r="P90" s="66"/>
      <c r="Q90" s="66"/>
      <c r="R90" s="66"/>
      <c r="S90" s="66"/>
      <c r="T90" s="66"/>
      <c r="U90" s="119" t="s">
        <v>260</v>
      </c>
      <c r="V90" s="118"/>
      <c r="W90" s="117"/>
      <c r="X90" s="117"/>
      <c r="Y90" s="117"/>
      <c r="Z90" s="117"/>
      <c r="AA90" s="117"/>
      <c r="AB90" s="117"/>
      <c r="AC90" s="117"/>
      <c r="AD90" s="117"/>
      <c r="AE90" s="94" t="s">
        <v>344</v>
      </c>
      <c r="AF90" s="94"/>
      <c r="AG90" s="94"/>
      <c r="AH90" s="95"/>
      <c r="AI90" s="95"/>
      <c r="AJ90" s="95"/>
      <c r="AK90" s="95"/>
      <c r="AL90" s="100" t="s">
        <v>415</v>
      </c>
      <c r="AM90" s="100"/>
      <c r="AN90" s="102" t="s">
        <v>469</v>
      </c>
      <c r="AO90" s="102"/>
      <c r="AP90" s="102"/>
      <c r="AQ90" s="142" t="s">
        <v>588</v>
      </c>
      <c r="AV90" s="342" t="s">
        <v>1234</v>
      </c>
      <c r="AX90" s="3" t="s">
        <v>837</v>
      </c>
      <c r="AY90" s="1" t="s">
        <v>848</v>
      </c>
    </row>
    <row r="91" spans="1:79" ht="12.75" customHeight="1" x14ac:dyDescent="0.3">
      <c r="A91" s="52"/>
      <c r="B91" s="52"/>
      <c r="C91" s="52"/>
      <c r="E91" s="32"/>
      <c r="F91" s="32"/>
      <c r="G91" s="32"/>
      <c r="H91" s="37"/>
      <c r="I91" s="3"/>
      <c r="J91" s="3"/>
      <c r="K91" s="3"/>
      <c r="L91" s="3"/>
      <c r="M91" s="43" t="s">
        <v>202</v>
      </c>
      <c r="N91" s="29"/>
      <c r="O91" s="29"/>
      <c r="P91" s="29"/>
      <c r="Q91" s="29"/>
      <c r="R91" s="29"/>
      <c r="S91" s="29"/>
      <c r="T91" s="29"/>
      <c r="U91" s="119" t="s">
        <v>1179</v>
      </c>
      <c r="V91" s="118"/>
      <c r="W91" s="117"/>
      <c r="X91" s="117"/>
      <c r="Y91" s="117"/>
      <c r="Z91" s="117"/>
      <c r="AA91" s="117"/>
      <c r="AB91" s="117"/>
      <c r="AC91" s="117"/>
      <c r="AD91" s="117"/>
      <c r="AE91" s="98" t="s">
        <v>928</v>
      </c>
      <c r="AF91" s="95"/>
      <c r="AG91" s="95"/>
      <c r="AH91" s="95"/>
      <c r="AI91" s="95"/>
      <c r="AJ91" s="95"/>
      <c r="AK91" s="95"/>
      <c r="AL91" s="100" t="s">
        <v>416</v>
      </c>
      <c r="AM91" s="100"/>
      <c r="AN91" s="102" t="s">
        <v>470</v>
      </c>
      <c r="AO91" s="102"/>
      <c r="AP91" s="102"/>
      <c r="AQ91" s="143" t="s">
        <v>14</v>
      </c>
      <c r="AV91" s="342" t="s">
        <v>1235</v>
      </c>
      <c r="AX91" s="3" t="s">
        <v>838</v>
      </c>
      <c r="AY91" s="1" t="s">
        <v>849</v>
      </c>
    </row>
    <row r="92" spans="1:79" ht="12.75" customHeight="1" x14ac:dyDescent="0.3">
      <c r="A92" s="52"/>
      <c r="B92" s="52"/>
      <c r="C92" s="52"/>
      <c r="D92" s="34"/>
      <c r="E92" s="32"/>
      <c r="F92" s="32"/>
      <c r="G92" s="32"/>
      <c r="H92" s="37"/>
      <c r="I92" s="3"/>
      <c r="J92" s="3"/>
      <c r="K92" s="3"/>
      <c r="L92" s="3"/>
      <c r="M92" s="43" t="s">
        <v>203</v>
      </c>
      <c r="N92" s="29"/>
      <c r="O92" s="29"/>
      <c r="P92" s="29"/>
      <c r="Q92" s="29"/>
      <c r="R92" s="29"/>
      <c r="S92" s="29"/>
      <c r="T92" s="29"/>
      <c r="U92" s="124" t="s">
        <v>356</v>
      </c>
      <c r="V92" s="118"/>
      <c r="W92" s="117"/>
      <c r="X92" s="117"/>
      <c r="Y92" s="117"/>
      <c r="Z92" s="117"/>
      <c r="AA92" s="117"/>
      <c r="AB92" s="117"/>
      <c r="AC92" s="117"/>
      <c r="AD92" s="117"/>
      <c r="AE92" s="98" t="s">
        <v>1172</v>
      </c>
      <c r="AF92" s="95"/>
      <c r="AG92" s="95"/>
      <c r="AH92" s="95"/>
      <c r="AI92" s="95"/>
      <c r="AJ92" s="95"/>
      <c r="AK92" s="95"/>
      <c r="AL92" s="100" t="s">
        <v>417</v>
      </c>
      <c r="AM92" s="100"/>
      <c r="AN92" s="102" t="s">
        <v>471</v>
      </c>
      <c r="AO92" s="102"/>
      <c r="AP92" s="102"/>
      <c r="AQ92" s="143" t="s">
        <v>223</v>
      </c>
      <c r="AV92" s="342" t="s">
        <v>787</v>
      </c>
      <c r="AX92" s="1" t="s">
        <v>951</v>
      </c>
      <c r="AY92" s="1" t="s">
        <v>850</v>
      </c>
    </row>
    <row r="93" spans="1:79" ht="12.75" customHeight="1" x14ac:dyDescent="0.3">
      <c r="A93" s="52"/>
      <c r="B93" s="51"/>
      <c r="C93" s="51"/>
      <c r="E93" s="61"/>
      <c r="F93" s="61"/>
      <c r="G93" s="61"/>
      <c r="H93" s="64"/>
      <c r="I93" s="3"/>
      <c r="J93" s="3"/>
      <c r="K93" s="3"/>
      <c r="L93" s="3"/>
      <c r="M93" s="29"/>
      <c r="N93" s="29"/>
      <c r="O93" s="29"/>
      <c r="P93" s="29"/>
      <c r="Q93" s="29"/>
      <c r="R93" s="29"/>
      <c r="S93" s="29"/>
      <c r="T93" s="29"/>
      <c r="U93" s="124" t="s">
        <v>1180</v>
      </c>
      <c r="V93" s="118"/>
      <c r="W93" s="117"/>
      <c r="X93" s="117"/>
      <c r="Y93" s="117"/>
      <c r="Z93" s="117"/>
      <c r="AA93" s="117"/>
      <c r="AB93" s="117"/>
      <c r="AC93" s="117"/>
      <c r="AD93" s="117"/>
      <c r="AE93" s="98" t="s">
        <v>343</v>
      </c>
      <c r="AF93" s="95"/>
      <c r="AG93" s="95"/>
      <c r="AH93" s="95"/>
      <c r="AI93" s="95"/>
      <c r="AJ93" s="95"/>
      <c r="AK93" s="95"/>
      <c r="AL93" s="100" t="s">
        <v>418</v>
      </c>
      <c r="AM93" s="100"/>
      <c r="AN93" s="102" t="s">
        <v>472</v>
      </c>
      <c r="AO93" s="102"/>
      <c r="AP93" s="102"/>
      <c r="AQ93" s="143" t="s">
        <v>173</v>
      </c>
      <c r="AV93" s="342" t="s">
        <v>1236</v>
      </c>
      <c r="AX93" s="3" t="s">
        <v>840</v>
      </c>
      <c r="AY93" s="1" t="s">
        <v>851</v>
      </c>
    </row>
    <row r="94" spans="1:79" ht="12.75" customHeight="1" x14ac:dyDescent="0.3">
      <c r="A94" s="52"/>
      <c r="B94" s="53"/>
      <c r="C94" s="54"/>
      <c r="D94" s="61"/>
      <c r="E94" s="61"/>
      <c r="F94" s="61"/>
      <c r="G94" s="61"/>
      <c r="H94" s="64"/>
      <c r="I94" s="3"/>
      <c r="J94" s="3"/>
      <c r="K94" s="3"/>
      <c r="L94" s="3"/>
      <c r="M94" s="30" t="s">
        <v>132</v>
      </c>
      <c r="N94" s="29"/>
      <c r="O94" s="29"/>
      <c r="P94" s="29"/>
      <c r="Q94" s="29"/>
      <c r="R94" s="29"/>
      <c r="S94" s="29"/>
      <c r="T94" s="29"/>
      <c r="U94" s="91" t="s">
        <v>580</v>
      </c>
      <c r="V94" s="91"/>
      <c r="W94" s="91"/>
      <c r="X94" s="91"/>
      <c r="Y94" s="91"/>
      <c r="Z94" s="91"/>
      <c r="AA94" s="91"/>
      <c r="AB94" s="91"/>
      <c r="AC94" s="91"/>
      <c r="AD94" s="91"/>
      <c r="AE94" s="98" t="s">
        <v>872</v>
      </c>
      <c r="AF94" s="95"/>
      <c r="AG94" s="95"/>
      <c r="AH94" s="95"/>
      <c r="AI94" s="95"/>
      <c r="AJ94" s="95"/>
      <c r="AK94" s="95"/>
      <c r="AL94" s="100" t="s">
        <v>419</v>
      </c>
      <c r="AM94" s="100"/>
      <c r="AN94" s="102" t="s">
        <v>473</v>
      </c>
      <c r="AO94" s="102"/>
      <c r="AP94" s="102"/>
      <c r="AQ94" s="143" t="s">
        <v>232</v>
      </c>
      <c r="AV94" s="342" t="s">
        <v>788</v>
      </c>
      <c r="AX94" s="3" t="s">
        <v>841</v>
      </c>
      <c r="AY94" s="1" t="s">
        <v>852</v>
      </c>
    </row>
    <row r="95" spans="1:79" ht="12.75" customHeight="1" x14ac:dyDescent="0.3">
      <c r="A95" s="52"/>
      <c r="B95" s="53"/>
      <c r="C95" s="54"/>
      <c r="D95" s="57"/>
      <c r="E95" s="57"/>
      <c r="F95" s="57"/>
      <c r="G95" s="57"/>
      <c r="H95" s="63"/>
      <c r="I95" s="3"/>
      <c r="J95" s="3"/>
      <c r="K95" s="3"/>
      <c r="L95" s="3"/>
      <c r="M95" s="72" t="s">
        <v>11</v>
      </c>
      <c r="N95" s="29"/>
      <c r="O95" s="29"/>
      <c r="P95" s="29"/>
      <c r="Q95" s="29"/>
      <c r="R95" s="29"/>
      <c r="S95" s="29"/>
      <c r="T95" s="29"/>
      <c r="U95" s="122" t="s">
        <v>149</v>
      </c>
      <c r="V95" s="118"/>
      <c r="W95" s="117"/>
      <c r="X95" s="117"/>
      <c r="Y95" s="117"/>
      <c r="Z95" s="117"/>
      <c r="AA95" s="117"/>
      <c r="AB95" s="117"/>
      <c r="AC95" s="117"/>
      <c r="AD95" s="117"/>
      <c r="AE95" s="98"/>
      <c r="AF95" s="95"/>
      <c r="AG95" s="95"/>
      <c r="AH95" s="95"/>
      <c r="AI95" s="95"/>
      <c r="AJ95" s="95"/>
      <c r="AK95" s="95"/>
      <c r="AL95" s="100" t="s">
        <v>420</v>
      </c>
      <c r="AM95" s="100"/>
      <c r="AN95" s="102" t="s">
        <v>474</v>
      </c>
      <c r="AO95" s="102"/>
      <c r="AP95" s="102"/>
      <c r="AQ95" s="143" t="s">
        <v>175</v>
      </c>
      <c r="AV95" s="342" t="s">
        <v>789</v>
      </c>
      <c r="AX95" s="3" t="s">
        <v>842</v>
      </c>
      <c r="AY95" s="1" t="s">
        <v>842</v>
      </c>
    </row>
    <row r="96" spans="1:79" ht="12.75" customHeight="1" x14ac:dyDescent="0.3">
      <c r="A96" s="52"/>
      <c r="B96" s="53"/>
      <c r="C96" s="54"/>
      <c r="D96" s="57"/>
      <c r="E96" s="57"/>
      <c r="F96" s="57"/>
      <c r="G96" s="57"/>
      <c r="H96" s="63"/>
      <c r="I96" s="3"/>
      <c r="J96" s="3"/>
      <c r="K96" s="3"/>
      <c r="L96" s="3"/>
      <c r="M96" s="72" t="s">
        <v>12</v>
      </c>
      <c r="N96" s="29"/>
      <c r="O96" s="29"/>
      <c r="P96" s="29"/>
      <c r="Q96" s="29"/>
      <c r="R96" s="29"/>
      <c r="S96" s="29"/>
      <c r="T96" s="29"/>
      <c r="U96" s="123" t="s">
        <v>226</v>
      </c>
      <c r="V96" s="118"/>
      <c r="W96" s="117"/>
      <c r="X96" s="117"/>
      <c r="Y96" s="117"/>
      <c r="Z96" s="117"/>
      <c r="AA96" s="117"/>
      <c r="AB96" s="117"/>
      <c r="AC96" s="117"/>
      <c r="AD96" s="117"/>
      <c r="AE96" s="98"/>
      <c r="AF96" s="95"/>
      <c r="AG96" s="95"/>
      <c r="AH96" s="95"/>
      <c r="AI96" s="95"/>
      <c r="AJ96" s="95"/>
      <c r="AK96" s="95"/>
      <c r="AL96" s="100" t="s">
        <v>421</v>
      </c>
      <c r="AM96" s="100"/>
      <c r="AN96" s="102" t="s">
        <v>475</v>
      </c>
      <c r="AO96" s="102"/>
      <c r="AP96" s="102"/>
      <c r="AQ96" s="143" t="s">
        <v>174</v>
      </c>
      <c r="AV96" s="342" t="s">
        <v>1237</v>
      </c>
      <c r="AX96" s="3" t="s">
        <v>843</v>
      </c>
      <c r="AY96" s="1" t="s">
        <v>853</v>
      </c>
    </row>
    <row r="97" spans="1:57" ht="12.75" customHeight="1" x14ac:dyDescent="0.3">
      <c r="A97" s="7"/>
      <c r="B97" s="10"/>
      <c r="C97" s="11"/>
      <c r="D97" s="8"/>
      <c r="E97" s="8"/>
      <c r="F97" s="8"/>
      <c r="G97" s="8"/>
      <c r="H97" s="8"/>
      <c r="U97" s="123" t="s">
        <v>227</v>
      </c>
      <c r="V97" s="118"/>
      <c r="W97" s="117"/>
      <c r="X97" s="117"/>
      <c r="Y97" s="117"/>
      <c r="Z97" s="117"/>
      <c r="AA97" s="117"/>
      <c r="AB97" s="117"/>
      <c r="AC97" s="117"/>
      <c r="AD97" s="117"/>
      <c r="AE97" s="98"/>
      <c r="AF97" s="95"/>
      <c r="AG97" s="95"/>
      <c r="AH97" s="95"/>
      <c r="AI97" s="95"/>
      <c r="AJ97" s="95"/>
      <c r="AK97" s="95"/>
      <c r="AL97" s="100" t="s">
        <v>422</v>
      </c>
      <c r="AM97" s="100"/>
      <c r="AN97" s="102" t="s">
        <v>476</v>
      </c>
      <c r="AO97" s="102"/>
      <c r="AP97" s="102"/>
      <c r="AQ97" s="144" t="s">
        <v>183</v>
      </c>
      <c r="AV97" s="342" t="s">
        <v>1238</v>
      </c>
      <c r="AX97" s="1" t="s">
        <v>1427</v>
      </c>
    </row>
    <row r="98" spans="1:57" ht="12.75" customHeight="1" thickBot="1" x14ac:dyDescent="0.35">
      <c r="A98" s="68">
        <v>1</v>
      </c>
      <c r="B98" s="69" t="str">
        <f>IF(ISERROR(VLOOKUP(A98,SOURCE_ApplicationType,3,FALSE)),0,(VLOOKUP(A98,SOURCE_ApplicationType,3,FALSE)))</f>
        <v xml:space="preserve">Statement of Certification - County Authorized Agent - By signing below, I hereby certify I am the duly appointed Authorized Agent and have the authority to apply for </v>
      </c>
      <c r="C98" s="69" t="str">
        <f>IF(ISERROR(VLOOKUP(A98,SOURCE_ApplicationType,4,FALSE)),0,(VLOOKUP(A98,SOURCE_ApplicationType,4,FALSE)))</f>
        <v>this Grant Program and the Operational Area's application represents the needs for this Grant Program.</v>
      </c>
      <c r="D98" s="66" t="str">
        <f>IF(ISERROR(VLOOKUP(A98,SOURCE_ApplicationType,2,FALSE)),0,(VLOOKUP(A98,SOURCE_ApplicationType,2,FALSE)))</f>
        <v>OA</v>
      </c>
      <c r="E98" s="66"/>
      <c r="F98" s="66"/>
      <c r="G98" s="66"/>
      <c r="H98" s="66"/>
      <c r="I98" s="3"/>
      <c r="J98" s="3"/>
      <c r="K98" s="3"/>
      <c r="L98" s="3"/>
      <c r="M98" s="3"/>
      <c r="N98" s="3"/>
      <c r="O98" s="3"/>
      <c r="U98" s="126" t="s">
        <v>272</v>
      </c>
      <c r="V98" s="118"/>
      <c r="W98" s="117"/>
      <c r="X98" s="117"/>
      <c r="Y98" s="117"/>
      <c r="Z98" s="117"/>
      <c r="AA98" s="117"/>
      <c r="AB98" s="117"/>
      <c r="AC98" s="117"/>
      <c r="AD98" s="117"/>
      <c r="AE98" s="98"/>
      <c r="AF98" s="95"/>
      <c r="AG98" s="95"/>
      <c r="AH98" s="95"/>
      <c r="AI98" s="95"/>
      <c r="AJ98" s="95"/>
      <c r="AK98" s="95"/>
      <c r="AL98" s="100" t="s">
        <v>423</v>
      </c>
      <c r="AM98" s="100"/>
      <c r="AN98" s="102" t="s">
        <v>477</v>
      </c>
      <c r="AO98" s="102"/>
      <c r="AP98" s="102"/>
      <c r="AQ98" s="145" t="s">
        <v>103</v>
      </c>
      <c r="AV98" s="342" t="s">
        <v>1239</v>
      </c>
      <c r="AX98" s="1" t="s">
        <v>152</v>
      </c>
      <c r="AY98" s="1" t="s">
        <v>1426</v>
      </c>
    </row>
    <row r="99" spans="1:57" ht="12.75" customHeight="1" x14ac:dyDescent="0.3">
      <c r="A99" s="29">
        <v>1</v>
      </c>
      <c r="B99" s="68" t="s">
        <v>264</v>
      </c>
      <c r="C99" s="70" t="s">
        <v>312</v>
      </c>
      <c r="D99" s="71" t="s">
        <v>117</v>
      </c>
      <c r="E99" s="66"/>
      <c r="F99" s="66"/>
      <c r="G99" s="66"/>
      <c r="H99" s="66"/>
      <c r="I99" s="78"/>
      <c r="J99" s="3"/>
      <c r="K99" s="3"/>
      <c r="L99" s="3"/>
      <c r="M99" s="3"/>
      <c r="N99" s="3"/>
      <c r="O99" s="3"/>
      <c r="U99" s="117" t="s">
        <v>1181</v>
      </c>
      <c r="V99" s="118"/>
      <c r="W99" s="117"/>
      <c r="X99" s="117"/>
      <c r="Y99" s="117"/>
      <c r="Z99" s="117"/>
      <c r="AA99" s="117"/>
      <c r="AB99" s="117"/>
      <c r="AC99" s="117"/>
      <c r="AD99" s="117"/>
      <c r="AE99" s="96" t="s">
        <v>201</v>
      </c>
      <c r="AF99" s="96"/>
      <c r="AG99" s="96"/>
      <c r="AH99" s="97"/>
      <c r="AI99" s="97"/>
      <c r="AJ99" s="97"/>
      <c r="AK99" s="97"/>
      <c r="AL99" s="100" t="s">
        <v>424</v>
      </c>
      <c r="AM99" s="100"/>
      <c r="AN99" s="102" t="s">
        <v>478</v>
      </c>
      <c r="AO99" s="102"/>
      <c r="AP99" s="102"/>
      <c r="AQ99" s="145" t="s">
        <v>166</v>
      </c>
      <c r="AV99" s="342" t="s">
        <v>790</v>
      </c>
      <c r="AX99" s="960" t="s">
        <v>1035</v>
      </c>
      <c r="AY99" s="961"/>
    </row>
    <row r="100" spans="1:57" ht="12.75" customHeight="1" x14ac:dyDescent="0.3">
      <c r="A100" s="29">
        <v>2</v>
      </c>
      <c r="B100" s="68" t="s">
        <v>173</v>
      </c>
      <c r="C100" s="70" t="s">
        <v>334</v>
      </c>
      <c r="D100" s="71" t="s">
        <v>265</v>
      </c>
      <c r="E100" s="66"/>
      <c r="F100" s="66"/>
      <c r="G100" s="66"/>
      <c r="H100" s="66"/>
      <c r="I100" s="78"/>
      <c r="J100" s="3"/>
      <c r="K100" s="3"/>
      <c r="L100" s="3"/>
      <c r="M100" s="3"/>
      <c r="N100" s="3"/>
      <c r="O100" s="3"/>
      <c r="U100" s="117" t="s">
        <v>260</v>
      </c>
      <c r="V100" s="117"/>
      <c r="W100" s="117"/>
      <c r="X100" s="117"/>
      <c r="Y100" s="117"/>
      <c r="Z100" s="117"/>
      <c r="AA100" s="117"/>
      <c r="AB100" s="117"/>
      <c r="AC100" s="117"/>
      <c r="AD100" s="117"/>
      <c r="AE100" s="96" t="s">
        <v>359</v>
      </c>
      <c r="AF100" s="97"/>
      <c r="AG100" s="97"/>
      <c r="AH100" s="97"/>
      <c r="AI100" s="97"/>
      <c r="AJ100" s="97"/>
      <c r="AK100" s="97"/>
      <c r="AL100" s="100" t="s">
        <v>425</v>
      </c>
      <c r="AM100" s="100"/>
      <c r="AN100" s="102" t="s">
        <v>479</v>
      </c>
      <c r="AO100" s="102"/>
      <c r="AP100" s="102"/>
      <c r="AQ100" s="145" t="s">
        <v>167</v>
      </c>
      <c r="AV100" s="342" t="s">
        <v>1240</v>
      </c>
      <c r="AW100" s="1" t="s">
        <v>971</v>
      </c>
      <c r="AX100" s="221" t="s">
        <v>271</v>
      </c>
      <c r="AY100" s="222" t="s">
        <v>1036</v>
      </c>
    </row>
    <row r="101" spans="1:57" ht="12.75" customHeight="1" x14ac:dyDescent="0.3">
      <c r="A101" s="29">
        <v>3</v>
      </c>
      <c r="B101" s="68" t="s">
        <v>124</v>
      </c>
      <c r="C101" s="70" t="s">
        <v>317</v>
      </c>
      <c r="D101" s="71" t="s">
        <v>7</v>
      </c>
      <c r="E101" s="66"/>
      <c r="F101" s="66"/>
      <c r="G101" s="66"/>
      <c r="H101" s="66"/>
      <c r="I101" s="78"/>
      <c r="J101" s="3"/>
      <c r="K101" s="3"/>
      <c r="L101" s="3"/>
      <c r="M101" s="3"/>
      <c r="N101" s="3"/>
      <c r="O101" s="3"/>
      <c r="U101" s="117" t="s">
        <v>1179</v>
      </c>
      <c r="V101" s="117"/>
      <c r="W101" s="117"/>
      <c r="X101" s="117"/>
      <c r="Y101" s="117"/>
      <c r="Z101" s="117"/>
      <c r="AA101" s="117"/>
      <c r="AB101" s="117"/>
      <c r="AC101" s="117"/>
      <c r="AD101" s="117"/>
      <c r="AE101" s="99" t="s">
        <v>358</v>
      </c>
      <c r="AF101" s="97"/>
      <c r="AG101" s="97"/>
      <c r="AH101" s="97"/>
      <c r="AI101" s="97"/>
      <c r="AJ101" s="97"/>
      <c r="AK101" s="97"/>
      <c r="AL101" s="100" t="s">
        <v>426</v>
      </c>
      <c r="AM101" s="100"/>
      <c r="AN101" s="102" t="s">
        <v>480</v>
      </c>
      <c r="AO101" s="102"/>
      <c r="AP101" s="102"/>
      <c r="AQ101" s="146" t="s">
        <v>184</v>
      </c>
      <c r="AV101" s="342" t="s">
        <v>791</v>
      </c>
      <c r="AW101" s="1" t="s">
        <v>867</v>
      </c>
      <c r="AX101" s="221" t="s">
        <v>212</v>
      </c>
      <c r="AY101" s="222" t="s">
        <v>1037</v>
      </c>
    </row>
    <row r="102" spans="1:57" ht="12.75" customHeight="1" x14ac:dyDescent="0.3">
      <c r="A102" s="29">
        <v>4</v>
      </c>
      <c r="B102" s="68" t="s">
        <v>318</v>
      </c>
      <c r="C102" s="70" t="s">
        <v>319</v>
      </c>
      <c r="D102" s="71" t="s">
        <v>7</v>
      </c>
      <c r="E102" s="66"/>
      <c r="F102" s="66"/>
      <c r="G102" s="66"/>
      <c r="H102" s="66"/>
      <c r="I102" s="78"/>
      <c r="J102" s="3"/>
      <c r="K102" s="3"/>
      <c r="L102" s="3"/>
      <c r="M102" s="3"/>
      <c r="N102" s="3"/>
      <c r="O102" s="3"/>
      <c r="U102" s="117" t="s">
        <v>357</v>
      </c>
      <c r="V102" s="117"/>
      <c r="W102" s="117"/>
      <c r="X102" s="117"/>
      <c r="Y102" s="117"/>
      <c r="Z102" s="117"/>
      <c r="AA102" s="117"/>
      <c r="AB102" s="117"/>
      <c r="AC102" s="117"/>
      <c r="AD102" s="117"/>
      <c r="AE102" s="99" t="s">
        <v>360</v>
      </c>
      <c r="AF102" s="97"/>
      <c r="AG102" s="97"/>
      <c r="AH102" s="97"/>
      <c r="AI102" s="97"/>
      <c r="AJ102" s="97"/>
      <c r="AK102" s="97"/>
      <c r="AN102" s="102" t="s">
        <v>481</v>
      </c>
      <c r="AO102" s="102"/>
      <c r="AP102" s="102"/>
      <c r="AQ102" s="146" t="s">
        <v>185</v>
      </c>
      <c r="AV102" s="343" t="s">
        <v>556</v>
      </c>
      <c r="AW102" s="1" t="s">
        <v>868</v>
      </c>
      <c r="AX102" s="221" t="s">
        <v>22</v>
      </c>
      <c r="AY102" s="222" t="s">
        <v>1391</v>
      </c>
    </row>
    <row r="103" spans="1:57" ht="12.75" customHeight="1" x14ac:dyDescent="0.3">
      <c r="A103" s="80">
        <v>5</v>
      </c>
      <c r="B103" s="70" t="s">
        <v>333</v>
      </c>
      <c r="C103" s="70" t="s">
        <v>143</v>
      </c>
      <c r="D103" s="71" t="s">
        <v>256</v>
      </c>
      <c r="E103" s="66"/>
      <c r="F103" s="66"/>
      <c r="G103" s="66"/>
      <c r="H103" s="66"/>
      <c r="I103" s="3"/>
      <c r="J103" s="3"/>
      <c r="K103" s="3"/>
      <c r="L103" s="3"/>
      <c r="M103" s="3"/>
      <c r="N103" s="3"/>
      <c r="O103" s="3"/>
      <c r="U103" s="91" t="s">
        <v>568</v>
      </c>
      <c r="V103" s="91"/>
      <c r="W103" s="91"/>
      <c r="X103" s="91"/>
      <c r="Y103" s="91"/>
      <c r="Z103" s="91"/>
      <c r="AA103" s="91"/>
      <c r="AB103" s="91"/>
      <c r="AC103" s="91"/>
      <c r="AD103" s="91"/>
      <c r="AE103" s="99" t="s">
        <v>361</v>
      </c>
      <c r="AF103" s="97"/>
      <c r="AG103" s="97"/>
      <c r="AH103" s="97"/>
      <c r="AI103" s="97"/>
      <c r="AJ103" s="97"/>
      <c r="AK103" s="97"/>
      <c r="AN103" s="102" t="s">
        <v>482</v>
      </c>
      <c r="AO103" s="102"/>
      <c r="AP103" s="102"/>
      <c r="AQ103" s="146" t="s">
        <v>186</v>
      </c>
      <c r="AV103" s="344" t="s">
        <v>792</v>
      </c>
      <c r="AX103" s="221" t="s">
        <v>201</v>
      </c>
      <c r="AY103" s="222" t="s">
        <v>1038</v>
      </c>
    </row>
    <row r="104" spans="1:57" ht="12.75" customHeight="1" x14ac:dyDescent="0.3">
      <c r="A104" s="12" t="s">
        <v>94</v>
      </c>
      <c r="B104" s="13"/>
      <c r="C104" s="13"/>
      <c r="D104" s="13"/>
      <c r="E104" s="13"/>
      <c r="F104" s="13"/>
      <c r="G104" s="13"/>
      <c r="H104" s="13"/>
      <c r="L104" s="3"/>
      <c r="U104" s="91" t="s">
        <v>569</v>
      </c>
      <c r="V104" s="91"/>
      <c r="W104" s="91"/>
      <c r="X104" s="91"/>
      <c r="Y104" s="91"/>
      <c r="Z104" s="91"/>
      <c r="AA104" s="91"/>
      <c r="AB104" s="91"/>
      <c r="AC104" s="91"/>
      <c r="AD104" s="91"/>
      <c r="AE104" s="28" t="s">
        <v>202</v>
      </c>
      <c r="AF104" s="29"/>
      <c r="AG104" s="28"/>
      <c r="AH104" s="29"/>
      <c r="AI104" s="28"/>
      <c r="AJ104" s="28"/>
      <c r="AK104" s="28"/>
      <c r="AN104" s="102" t="s">
        <v>483</v>
      </c>
      <c r="AO104" s="102"/>
      <c r="AP104" s="102"/>
      <c r="AQ104" s="147" t="s">
        <v>87</v>
      </c>
      <c r="AV104" s="344" t="s">
        <v>342</v>
      </c>
      <c r="AW104" s="1" t="s">
        <v>972</v>
      </c>
      <c r="AX104" s="221" t="s">
        <v>202</v>
      </c>
      <c r="AY104" s="222" t="s">
        <v>1039</v>
      </c>
    </row>
    <row r="105" spans="1:57" ht="12.75" customHeight="1" x14ac:dyDescent="0.3">
      <c r="A105" s="12" t="s">
        <v>92</v>
      </c>
      <c r="B105" s="13"/>
      <c r="C105" s="13"/>
      <c r="D105" s="13"/>
      <c r="E105" s="13"/>
      <c r="F105" s="13"/>
      <c r="G105" s="13"/>
      <c r="H105" s="13"/>
      <c r="U105" s="122" t="s">
        <v>148</v>
      </c>
      <c r="V105" s="117"/>
      <c r="W105" s="117"/>
      <c r="X105" s="117"/>
      <c r="Y105" s="117"/>
      <c r="Z105" s="117"/>
      <c r="AA105" s="117"/>
      <c r="AB105" s="117"/>
      <c r="AC105" s="117"/>
      <c r="AD105" s="117"/>
      <c r="AE105" s="30" t="s">
        <v>336</v>
      </c>
      <c r="AF105" s="29"/>
      <c r="AG105" s="28"/>
      <c r="AH105" s="29"/>
      <c r="AI105" s="28"/>
      <c r="AJ105" s="28"/>
      <c r="AK105" s="30"/>
      <c r="AN105" s="102" t="s">
        <v>484</v>
      </c>
      <c r="AO105" s="102"/>
      <c r="AP105" s="102"/>
      <c r="AQ105" s="146" t="s">
        <v>362</v>
      </c>
      <c r="AV105" s="344" t="s">
        <v>793</v>
      </c>
      <c r="AW105" s="1" t="s">
        <v>867</v>
      </c>
      <c r="AX105" s="221" t="s">
        <v>603</v>
      </c>
      <c r="AY105" s="222" t="s">
        <v>1040</v>
      </c>
    </row>
    <row r="106" spans="1:57" ht="12.75" customHeight="1" x14ac:dyDescent="0.3">
      <c r="A106" s="12" t="s">
        <v>241</v>
      </c>
      <c r="B106" s="13"/>
      <c r="C106" s="13"/>
      <c r="D106" s="13"/>
      <c r="E106" s="13"/>
      <c r="F106" s="13"/>
      <c r="G106" s="13"/>
      <c r="H106" s="13"/>
      <c r="U106" s="123" t="s">
        <v>1182</v>
      </c>
      <c r="V106" s="117"/>
      <c r="W106" s="117"/>
      <c r="X106" s="117"/>
      <c r="Y106" s="117"/>
      <c r="Z106" s="117"/>
      <c r="AA106" s="117"/>
      <c r="AB106" s="117"/>
      <c r="AC106" s="117"/>
      <c r="AD106" s="117"/>
      <c r="AE106" s="43" t="s">
        <v>177</v>
      </c>
      <c r="AF106" s="29"/>
      <c r="AG106" s="28"/>
      <c r="AH106" s="29"/>
      <c r="AI106" s="28"/>
      <c r="AJ106" s="28"/>
      <c r="AK106" s="43"/>
      <c r="AN106" s="102" t="s">
        <v>485</v>
      </c>
      <c r="AO106" s="102"/>
      <c r="AP106" s="102"/>
      <c r="AQ106" s="146" t="s">
        <v>556</v>
      </c>
      <c r="AV106" s="344" t="s">
        <v>1241</v>
      </c>
      <c r="AW106" s="1" t="s">
        <v>868</v>
      </c>
      <c r="AX106" s="221" t="s">
        <v>836</v>
      </c>
      <c r="AY106" s="222" t="s">
        <v>1041</v>
      </c>
    </row>
    <row r="107" spans="1:57" ht="12.75" customHeight="1" x14ac:dyDescent="0.3">
      <c r="U107" s="123" t="s">
        <v>170</v>
      </c>
      <c r="V107" s="117"/>
      <c r="W107" s="117"/>
      <c r="X107" s="117"/>
      <c r="Y107" s="117"/>
      <c r="Z107" s="117"/>
      <c r="AA107" s="117"/>
      <c r="AB107" s="117"/>
      <c r="AC107" s="117"/>
      <c r="AD107" s="117"/>
      <c r="AE107" s="43" t="s">
        <v>176</v>
      </c>
      <c r="AF107" s="29"/>
      <c r="AG107" s="28"/>
      <c r="AH107" s="29"/>
      <c r="AI107" s="28"/>
      <c r="AJ107" s="28"/>
      <c r="AK107" s="43"/>
      <c r="AN107" s="102" t="s">
        <v>486</v>
      </c>
      <c r="AO107" s="102"/>
      <c r="AP107" s="102"/>
      <c r="AQ107" s="147" t="s">
        <v>342</v>
      </c>
      <c r="AV107" s="344" t="s">
        <v>794</v>
      </c>
      <c r="AX107" s="221" t="s">
        <v>839</v>
      </c>
      <c r="AY107" s="222" t="s">
        <v>1042</v>
      </c>
    </row>
    <row r="108" spans="1:57" ht="17.25" x14ac:dyDescent="0.3">
      <c r="U108" s="123" t="s">
        <v>171</v>
      </c>
      <c r="V108" s="117"/>
      <c r="W108" s="117"/>
      <c r="X108" s="117"/>
      <c r="Y108" s="117"/>
      <c r="Z108" s="117"/>
      <c r="AA108" s="117"/>
      <c r="AB108" s="117"/>
      <c r="AC108" s="117"/>
      <c r="AD108" s="117"/>
      <c r="AE108" s="43" t="s">
        <v>178</v>
      </c>
      <c r="AF108" s="29"/>
      <c r="AG108" s="28"/>
      <c r="AH108" s="29"/>
      <c r="AI108" s="28"/>
      <c r="AJ108" s="28"/>
      <c r="AK108" s="43"/>
      <c r="AN108" s="102" t="s">
        <v>487</v>
      </c>
      <c r="AO108" s="102"/>
      <c r="AP108" s="102"/>
      <c r="AQ108" s="144" t="s">
        <v>560</v>
      </c>
      <c r="AV108" s="344" t="s">
        <v>795</v>
      </c>
      <c r="AW108" s="1" t="s">
        <v>973</v>
      </c>
    </row>
    <row r="109" spans="1:57" ht="17.25" x14ac:dyDescent="0.3">
      <c r="A109" s="8" t="s">
        <v>255</v>
      </c>
      <c r="B109" s="8"/>
      <c r="U109" s="122" t="s">
        <v>573</v>
      </c>
      <c r="V109" s="117"/>
      <c r="W109" s="117"/>
      <c r="X109" s="117"/>
      <c r="Y109" s="117"/>
      <c r="Z109" s="117"/>
      <c r="AA109" s="117"/>
      <c r="AB109" s="117"/>
      <c r="AC109" s="117"/>
      <c r="AD109" s="117"/>
      <c r="AE109" s="43" t="s">
        <v>930</v>
      </c>
      <c r="AF109" s="29"/>
      <c r="AG109" s="28"/>
      <c r="AH109" s="43"/>
      <c r="AI109" s="28"/>
      <c r="AJ109" s="28"/>
      <c r="AK109" s="43"/>
      <c r="AN109" s="102" t="s">
        <v>488</v>
      </c>
      <c r="AO109" s="102"/>
      <c r="AP109" s="102"/>
      <c r="AQ109" s="144" t="s">
        <v>561</v>
      </c>
      <c r="AV109" s="344" t="s">
        <v>796</v>
      </c>
      <c r="AW109" s="1" t="s">
        <v>928</v>
      </c>
      <c r="AX109" s="220" t="s">
        <v>1036</v>
      </c>
      <c r="AY109" s="226" t="s">
        <v>1037</v>
      </c>
      <c r="AZ109" s="220" t="s">
        <v>1038</v>
      </c>
      <c r="BA109" s="226" t="s">
        <v>1039</v>
      </c>
      <c r="BB109" s="220" t="s">
        <v>1040</v>
      </c>
      <c r="BC109" s="222" t="s">
        <v>1041</v>
      </c>
      <c r="BD109" s="230" t="s">
        <v>1042</v>
      </c>
      <c r="BE109" s="874" t="s">
        <v>1391</v>
      </c>
    </row>
    <row r="110" spans="1:57" ht="17.25" x14ac:dyDescent="0.3">
      <c r="A110" s="75">
        <v>23</v>
      </c>
      <c r="B110" s="75" t="str">
        <f>IF(ISERROR(VLOOKUP(A110,SOURCE_GrantNumber,2,FALSE)),0,(VLOOKUP(A110,SOURCE_GrantNumber,2,FALSE)))</f>
        <v>2007-0002</v>
      </c>
      <c r="N110" s="111"/>
      <c r="O110" s="112"/>
      <c r="U110" s="124" t="s">
        <v>574</v>
      </c>
      <c r="V110" s="127"/>
      <c r="W110" s="127"/>
      <c r="X110" s="127"/>
      <c r="Y110" s="127"/>
      <c r="Z110" s="127"/>
      <c r="AA110" s="127"/>
      <c r="AB110" s="127"/>
      <c r="AC110" s="127"/>
      <c r="AD110" s="127"/>
      <c r="AE110" s="43" t="s">
        <v>919</v>
      </c>
      <c r="AF110" s="29"/>
      <c r="AG110" s="28"/>
      <c r="AH110" s="43"/>
      <c r="AI110" s="28"/>
      <c r="AJ110" s="28"/>
      <c r="AK110" s="43"/>
      <c r="AN110" s="102" t="s">
        <v>489</v>
      </c>
      <c r="AO110" s="102"/>
      <c r="AP110" s="102"/>
      <c r="AV110" s="342" t="s">
        <v>797</v>
      </c>
      <c r="AW110" s="1" t="s">
        <v>1172</v>
      </c>
      <c r="AX110" s="227" t="s">
        <v>622</v>
      </c>
      <c r="AY110" s="2" t="s">
        <v>1043</v>
      </c>
      <c r="AZ110" s="229" t="s">
        <v>965</v>
      </c>
      <c r="BA110" s="2" t="s">
        <v>966</v>
      </c>
      <c r="BB110" s="229" t="s">
        <v>633</v>
      </c>
      <c r="BC110" s="227" t="s">
        <v>837</v>
      </c>
      <c r="BD110" s="223" t="s">
        <v>840</v>
      </c>
      <c r="BE110" s="229" t="s">
        <v>152</v>
      </c>
    </row>
    <row r="111" spans="1:57" ht="17.25" x14ac:dyDescent="0.3">
      <c r="A111" s="1">
        <v>1</v>
      </c>
      <c r="B111" s="83" t="s">
        <v>110</v>
      </c>
      <c r="N111" s="111"/>
      <c r="O111" s="112"/>
      <c r="U111" s="125" t="s">
        <v>575</v>
      </c>
      <c r="V111" s="119"/>
      <c r="W111" s="119"/>
      <c r="X111" s="119"/>
      <c r="Y111" s="132"/>
      <c r="Z111" s="91"/>
      <c r="AA111" s="91"/>
      <c r="AB111" s="91"/>
      <c r="AC111" s="91"/>
      <c r="AD111" s="91"/>
      <c r="AE111" s="86" t="s">
        <v>918</v>
      </c>
      <c r="AF111" s="29"/>
      <c r="AG111" s="28"/>
      <c r="AH111" s="86"/>
      <c r="AI111" s="28"/>
      <c r="AJ111" s="28"/>
      <c r="AK111" s="28"/>
      <c r="AN111" s="102" t="s">
        <v>490</v>
      </c>
      <c r="AO111" s="102"/>
      <c r="AP111" s="102"/>
      <c r="AV111" s="342" t="s">
        <v>798</v>
      </c>
      <c r="AW111" s="1" t="s">
        <v>343</v>
      </c>
      <c r="AX111" s="227" t="s">
        <v>924</v>
      </c>
      <c r="AY111" s="2"/>
      <c r="AZ111" s="229" t="s">
        <v>953</v>
      </c>
      <c r="BA111" s="2" t="s">
        <v>942</v>
      </c>
      <c r="BB111" s="229"/>
      <c r="BC111" s="227" t="s">
        <v>838</v>
      </c>
      <c r="BD111" s="223" t="s">
        <v>841</v>
      </c>
      <c r="BE111" s="229"/>
    </row>
    <row r="112" spans="1:57" ht="17.25" x14ac:dyDescent="0.3">
      <c r="A112" s="1">
        <v>2</v>
      </c>
      <c r="B112" s="83" t="s">
        <v>112</v>
      </c>
      <c r="N112" s="111"/>
      <c r="O112" s="112"/>
      <c r="U112" s="133" t="s">
        <v>1183</v>
      </c>
      <c r="V112" s="134"/>
      <c r="W112" s="91"/>
      <c r="X112" s="91"/>
      <c r="Y112" s="91"/>
      <c r="Z112" s="91"/>
      <c r="AA112" s="91"/>
      <c r="AB112" s="91"/>
      <c r="AC112" s="91"/>
      <c r="AD112" s="91"/>
      <c r="AE112" s="88" t="s">
        <v>949</v>
      </c>
      <c r="AF112" s="87"/>
      <c r="AG112" s="87"/>
      <c r="AH112" s="88"/>
      <c r="AI112" s="87"/>
      <c r="AJ112" s="87"/>
      <c r="AK112" s="87"/>
      <c r="AN112" s="102" t="s">
        <v>491</v>
      </c>
      <c r="AO112" s="102"/>
      <c r="AP112" s="102"/>
      <c r="AV112" s="342" t="s">
        <v>799</v>
      </c>
      <c r="AW112" s="1" t="s">
        <v>872</v>
      </c>
      <c r="AX112" s="227" t="s">
        <v>659</v>
      </c>
      <c r="AY112" s="2"/>
      <c r="AZ112" s="229"/>
      <c r="BA112" s="2"/>
      <c r="BB112" s="229"/>
      <c r="BC112" s="229"/>
      <c r="BD112" s="223" t="s">
        <v>842</v>
      </c>
      <c r="BE112" s="229"/>
    </row>
    <row r="113" spans="1:57" ht="17.25" x14ac:dyDescent="0.3">
      <c r="A113" s="1">
        <v>3</v>
      </c>
      <c r="B113" s="83" t="s">
        <v>111</v>
      </c>
      <c r="N113" s="111"/>
      <c r="O113" s="112"/>
      <c r="U113" s="132" t="s">
        <v>1184</v>
      </c>
      <c r="V113" s="132"/>
      <c r="W113" s="132"/>
      <c r="X113" s="132"/>
      <c r="Y113" s="132"/>
      <c r="Z113" s="132"/>
      <c r="AA113" s="91"/>
      <c r="AB113" s="91"/>
      <c r="AC113" s="91"/>
      <c r="AD113" s="91"/>
      <c r="AE113" s="88" t="s">
        <v>948</v>
      </c>
      <c r="AF113" s="87"/>
      <c r="AG113" s="87"/>
      <c r="AH113" s="88"/>
      <c r="AI113" s="87"/>
      <c r="AJ113" s="87"/>
      <c r="AK113" s="87"/>
      <c r="AN113" s="102" t="s">
        <v>492</v>
      </c>
      <c r="AO113" s="102"/>
      <c r="AP113" s="102"/>
      <c r="AV113" s="345" t="s">
        <v>1242</v>
      </c>
      <c r="AX113" s="228"/>
      <c r="AY113" s="224"/>
      <c r="AZ113" s="228"/>
      <c r="BA113" s="224"/>
      <c r="BB113" s="228"/>
      <c r="BC113" s="228"/>
      <c r="BD113" s="225" t="s">
        <v>843</v>
      </c>
      <c r="BE113" s="873"/>
    </row>
    <row r="114" spans="1:57" ht="17.25" x14ac:dyDescent="0.3">
      <c r="A114" s="1">
        <v>4</v>
      </c>
      <c r="B114" s="83" t="s">
        <v>113</v>
      </c>
      <c r="N114" s="111"/>
      <c r="O114" s="112"/>
      <c r="U114" s="125" t="s">
        <v>576</v>
      </c>
      <c r="V114" s="119"/>
      <c r="W114" s="119"/>
      <c r="X114" s="119"/>
      <c r="Y114" s="132"/>
      <c r="Z114" s="91"/>
      <c r="AA114" s="91"/>
      <c r="AB114" s="91"/>
      <c r="AC114" s="91"/>
      <c r="AD114" s="91"/>
      <c r="AE114" s="88" t="s">
        <v>950</v>
      </c>
      <c r="AF114" s="87"/>
      <c r="AG114" s="87"/>
      <c r="AH114" s="88"/>
      <c r="AI114" s="87"/>
      <c r="AJ114" s="87"/>
      <c r="AK114" s="87"/>
      <c r="AN114" s="102" t="s">
        <v>493</v>
      </c>
      <c r="AO114" s="102"/>
      <c r="AP114" s="102"/>
      <c r="AV114" s="345" t="s">
        <v>704</v>
      </c>
    </row>
    <row r="115" spans="1:57" ht="17.25" x14ac:dyDescent="0.3">
      <c r="A115" s="1">
        <v>5</v>
      </c>
      <c r="B115" s="83" t="s">
        <v>114</v>
      </c>
      <c r="N115" s="111"/>
      <c r="O115" s="78"/>
      <c r="U115" s="91" t="s">
        <v>577</v>
      </c>
      <c r="V115" s="91"/>
      <c r="W115" s="91"/>
      <c r="X115" s="91"/>
      <c r="Y115" s="91"/>
      <c r="Z115" s="91"/>
      <c r="AA115" s="91"/>
      <c r="AB115" s="91"/>
      <c r="AC115" s="91"/>
      <c r="AD115" s="91"/>
      <c r="AE115" s="88" t="s">
        <v>1308</v>
      </c>
      <c r="AF115" s="87"/>
      <c r="AG115" s="87"/>
      <c r="AH115" s="88"/>
      <c r="AI115" s="87"/>
      <c r="AJ115" s="87"/>
      <c r="AK115" s="87"/>
      <c r="AN115" s="102" t="s">
        <v>494</v>
      </c>
      <c r="AO115" s="102"/>
      <c r="AP115" s="102"/>
      <c r="AV115" s="346" t="s">
        <v>705</v>
      </c>
    </row>
    <row r="116" spans="1:57" ht="17.25" x14ac:dyDescent="0.3">
      <c r="A116" s="1">
        <v>6</v>
      </c>
      <c r="B116" s="83" t="s">
        <v>115</v>
      </c>
      <c r="N116" s="19"/>
      <c r="O116" s="78"/>
      <c r="U116" s="91" t="s">
        <v>581</v>
      </c>
      <c r="V116" s="91"/>
      <c r="W116" s="91"/>
      <c r="X116" s="91"/>
      <c r="Y116" s="91"/>
      <c r="Z116" s="91"/>
      <c r="AA116" s="91"/>
      <c r="AB116" s="91"/>
      <c r="AC116" s="91"/>
      <c r="AD116" s="91"/>
      <c r="AN116" s="102" t="s">
        <v>495</v>
      </c>
      <c r="AO116" s="102"/>
      <c r="AP116" s="102"/>
      <c r="AV116" s="387" t="s">
        <v>1243</v>
      </c>
    </row>
    <row r="117" spans="1:57" ht="17.25" x14ac:dyDescent="0.3">
      <c r="A117" s="1">
        <v>7</v>
      </c>
      <c r="B117" s="1" t="s">
        <v>82</v>
      </c>
      <c r="D117" s="8"/>
      <c r="E117" s="8"/>
      <c r="N117" s="113"/>
      <c r="O117" s="78"/>
      <c r="U117" s="91" t="s">
        <v>578</v>
      </c>
      <c r="V117" s="91"/>
      <c r="W117" s="91"/>
      <c r="X117" s="91"/>
      <c r="Y117" s="91"/>
      <c r="Z117" s="91"/>
      <c r="AA117" s="91"/>
      <c r="AB117" s="91"/>
      <c r="AC117" s="91"/>
      <c r="AD117" s="91"/>
      <c r="AN117" s="102" t="s">
        <v>496</v>
      </c>
      <c r="AO117" s="102"/>
      <c r="AP117" s="102"/>
      <c r="AV117" s="342" t="s">
        <v>800</v>
      </c>
    </row>
    <row r="118" spans="1:57" ht="17.25" x14ac:dyDescent="0.3">
      <c r="A118" s="1">
        <v>8</v>
      </c>
      <c r="B118" s="1" t="s">
        <v>77</v>
      </c>
      <c r="N118" s="113"/>
      <c r="O118" s="78"/>
      <c r="U118" s="91" t="s">
        <v>579</v>
      </c>
      <c r="V118" s="91"/>
      <c r="W118" s="91"/>
      <c r="X118" s="91"/>
      <c r="Y118" s="91"/>
      <c r="Z118" s="91"/>
      <c r="AA118" s="91"/>
      <c r="AB118" s="91"/>
      <c r="AC118" s="91"/>
      <c r="AD118" s="91"/>
      <c r="AE118" s="1" t="s">
        <v>968</v>
      </c>
      <c r="AN118" s="102" t="s">
        <v>497</v>
      </c>
      <c r="AO118" s="102"/>
      <c r="AP118" s="102"/>
      <c r="AV118" s="342" t="s">
        <v>1244</v>
      </c>
    </row>
    <row r="119" spans="1:57" ht="17.25" x14ac:dyDescent="0.3">
      <c r="A119" s="1">
        <v>9</v>
      </c>
      <c r="B119" s="1" t="s">
        <v>116</v>
      </c>
      <c r="N119" s="113"/>
      <c r="O119" s="78"/>
      <c r="AE119" s="205">
        <v>0.5</v>
      </c>
      <c r="AM119" s="102" t="s">
        <v>498</v>
      </c>
      <c r="AN119" s="102"/>
      <c r="AO119" s="102"/>
      <c r="AU119" s="182" t="s">
        <v>815</v>
      </c>
      <c r="AV119" s="342" t="s">
        <v>1245</v>
      </c>
    </row>
    <row r="120" spans="1:57" ht="17.25" x14ac:dyDescent="0.3">
      <c r="A120" s="1">
        <v>10</v>
      </c>
      <c r="B120" s="1" t="s">
        <v>76</v>
      </c>
      <c r="N120" s="114"/>
      <c r="O120" s="78"/>
      <c r="AE120" s="205">
        <v>1</v>
      </c>
      <c r="AM120" s="102" t="s">
        <v>499</v>
      </c>
      <c r="AN120" s="102"/>
      <c r="AO120" s="102"/>
      <c r="AU120" s="182" t="s">
        <v>816</v>
      </c>
      <c r="AV120" s="342" t="s">
        <v>1246</v>
      </c>
    </row>
    <row r="121" spans="1:57" ht="17.25" x14ac:dyDescent="0.3">
      <c r="A121" s="1">
        <v>11</v>
      </c>
      <c r="B121" s="1" t="s">
        <v>30</v>
      </c>
      <c r="N121" s="114"/>
      <c r="O121" s="78"/>
      <c r="AM121" s="102" t="s">
        <v>500</v>
      </c>
      <c r="AN121" s="102"/>
      <c r="AO121" s="102"/>
      <c r="AU121" s="182" t="s">
        <v>817</v>
      </c>
      <c r="AV121" s="342" t="s">
        <v>801</v>
      </c>
    </row>
    <row r="122" spans="1:57" ht="17.25" x14ac:dyDescent="0.3">
      <c r="A122" s="1">
        <v>12</v>
      </c>
      <c r="B122" s="1" t="s">
        <v>34</v>
      </c>
      <c r="N122" s="114"/>
      <c r="O122" s="78"/>
      <c r="AM122" s="102" t="s">
        <v>501</v>
      </c>
      <c r="AN122" s="102"/>
      <c r="AO122" s="102"/>
      <c r="AU122" s="182" t="s">
        <v>818</v>
      </c>
      <c r="AV122" s="387" t="s">
        <v>802</v>
      </c>
    </row>
    <row r="123" spans="1:57" ht="17.25" x14ac:dyDescent="0.3">
      <c r="A123" s="1">
        <v>13</v>
      </c>
      <c r="B123" s="1" t="s">
        <v>26</v>
      </c>
      <c r="N123" s="114"/>
      <c r="O123" s="78"/>
      <c r="AM123" s="102" t="s">
        <v>502</v>
      </c>
      <c r="AN123" s="102"/>
      <c r="AO123" s="102"/>
      <c r="AU123" s="182" t="s">
        <v>819</v>
      </c>
      <c r="AV123" s="342" t="s">
        <v>803</v>
      </c>
    </row>
    <row r="124" spans="1:57" ht="17.25" x14ac:dyDescent="0.3">
      <c r="A124" s="1">
        <v>14</v>
      </c>
      <c r="B124" s="1" t="s">
        <v>78</v>
      </c>
      <c r="N124" s="21"/>
      <c r="O124" s="78"/>
      <c r="AM124" s="102" t="s">
        <v>503</v>
      </c>
      <c r="AN124" s="102"/>
      <c r="AO124" s="102"/>
      <c r="AU124" s="182" t="s">
        <v>820</v>
      </c>
      <c r="AV124" s="347" t="s">
        <v>1247</v>
      </c>
    </row>
    <row r="125" spans="1:57" ht="17.25" x14ac:dyDescent="0.3">
      <c r="A125" s="1">
        <v>15</v>
      </c>
      <c r="B125" s="1" t="s">
        <v>80</v>
      </c>
      <c r="N125" s="114"/>
      <c r="O125" s="78"/>
      <c r="AM125" s="102" t="s">
        <v>504</v>
      </c>
      <c r="AN125" s="102"/>
      <c r="AO125" s="102"/>
      <c r="AU125" s="182" t="s">
        <v>821</v>
      </c>
      <c r="AV125" s="348" t="s">
        <v>1248</v>
      </c>
    </row>
    <row r="126" spans="1:57" ht="17.25" x14ac:dyDescent="0.3">
      <c r="A126" s="1">
        <v>16</v>
      </c>
      <c r="B126" s="1" t="s">
        <v>79</v>
      </c>
      <c r="N126" s="114"/>
      <c r="O126" s="78"/>
      <c r="AM126" s="102" t="s">
        <v>505</v>
      </c>
      <c r="AN126" s="102"/>
      <c r="AO126" s="102"/>
      <c r="AU126" s="182" t="s">
        <v>822</v>
      </c>
      <c r="AV126" s="342" t="s">
        <v>804</v>
      </c>
    </row>
    <row r="127" spans="1:57" ht="17.25" x14ac:dyDescent="0.3">
      <c r="A127" s="1">
        <v>17</v>
      </c>
      <c r="B127" s="1" t="s">
        <v>83</v>
      </c>
      <c r="N127" s="21"/>
      <c r="O127" s="78"/>
      <c r="AM127" s="102" t="s">
        <v>506</v>
      </c>
      <c r="AN127" s="102"/>
      <c r="AO127" s="102"/>
      <c r="AV127" s="342" t="s">
        <v>1249</v>
      </c>
    </row>
    <row r="128" spans="1:57" ht="17.25" x14ac:dyDescent="0.3">
      <c r="A128" s="1">
        <v>18</v>
      </c>
      <c r="B128" s="1" t="s">
        <v>31</v>
      </c>
      <c r="D128" s="1" t="s">
        <v>307</v>
      </c>
      <c r="G128" s="1" t="s">
        <v>308</v>
      </c>
      <c r="N128" s="19"/>
      <c r="O128" s="3"/>
      <c r="AM128" s="102" t="s">
        <v>507</v>
      </c>
      <c r="AN128" s="102"/>
      <c r="AO128" s="102"/>
      <c r="AU128" s="182"/>
      <c r="AV128" s="342" t="s">
        <v>1250</v>
      </c>
    </row>
    <row r="129" spans="1:48" ht="17.25" x14ac:dyDescent="0.3">
      <c r="A129" s="1">
        <v>19</v>
      </c>
      <c r="B129" s="1" t="s">
        <v>81</v>
      </c>
      <c r="D129" s="1" t="s">
        <v>98</v>
      </c>
      <c r="N129" s="19"/>
      <c r="O129" s="3"/>
      <c r="AU129" s="185"/>
      <c r="AV129" s="342" t="s">
        <v>805</v>
      </c>
    </row>
    <row r="130" spans="1:48" ht="17.25" x14ac:dyDescent="0.3">
      <c r="A130" s="1">
        <v>20</v>
      </c>
      <c r="B130" s="1" t="s">
        <v>320</v>
      </c>
      <c r="D130" s="1" t="s">
        <v>834</v>
      </c>
      <c r="AU130" s="185"/>
      <c r="AV130" s="387" t="s">
        <v>806</v>
      </c>
    </row>
    <row r="131" spans="1:48" ht="17.25" x14ac:dyDescent="0.3">
      <c r="A131" s="1">
        <v>21</v>
      </c>
      <c r="B131" s="1" t="s">
        <v>32</v>
      </c>
      <c r="D131" s="1" t="s">
        <v>273</v>
      </c>
      <c r="AU131" s="185"/>
      <c r="AV131" s="348" t="s">
        <v>605</v>
      </c>
    </row>
    <row r="132" spans="1:48" ht="17.25" x14ac:dyDescent="0.3">
      <c r="A132" s="1">
        <v>22</v>
      </c>
      <c r="B132" s="1" t="s">
        <v>27</v>
      </c>
      <c r="D132" s="1" t="s">
        <v>980</v>
      </c>
      <c r="AU132" s="185"/>
      <c r="AV132" s="342" t="s">
        <v>807</v>
      </c>
    </row>
    <row r="133" spans="1:48" ht="17.25" x14ac:dyDescent="0.3">
      <c r="A133" s="1">
        <v>23</v>
      </c>
      <c r="B133" s="1" t="s">
        <v>84</v>
      </c>
      <c r="D133" s="1" t="s">
        <v>854</v>
      </c>
      <c r="AV133" s="342" t="s">
        <v>808</v>
      </c>
    </row>
    <row r="134" spans="1:48" ht="17.25" x14ac:dyDescent="0.3">
      <c r="A134" s="1">
        <v>24</v>
      </c>
      <c r="B134" s="1" t="s">
        <v>108</v>
      </c>
      <c r="D134" s="1" t="s">
        <v>981</v>
      </c>
      <c r="AV134" s="342" t="s">
        <v>809</v>
      </c>
    </row>
    <row r="135" spans="1:48" ht="17.25" x14ac:dyDescent="0.3">
      <c r="A135" s="1">
        <v>25</v>
      </c>
      <c r="B135" s="1" t="s">
        <v>28</v>
      </c>
      <c r="D135" s="1" t="s">
        <v>982</v>
      </c>
      <c r="AV135" s="342" t="s">
        <v>1251</v>
      </c>
    </row>
    <row r="136" spans="1:48" ht="17.25" x14ac:dyDescent="0.3">
      <c r="A136" s="1">
        <v>26</v>
      </c>
      <c r="B136" s="1" t="s">
        <v>35</v>
      </c>
      <c r="D136" s="1" t="s">
        <v>859</v>
      </c>
      <c r="AV136" s="342" t="s">
        <v>810</v>
      </c>
    </row>
    <row r="137" spans="1:48" ht="17.25" x14ac:dyDescent="0.3">
      <c r="A137" s="1">
        <v>27</v>
      </c>
      <c r="B137" s="1" t="s">
        <v>36</v>
      </c>
      <c r="D137" s="1" t="s">
        <v>102</v>
      </c>
      <c r="AV137" s="342" t="s">
        <v>1252</v>
      </c>
    </row>
    <row r="138" spans="1:48" ht="17.25" x14ac:dyDescent="0.3">
      <c r="A138" s="1">
        <v>28</v>
      </c>
      <c r="B138" s="1" t="s">
        <v>33</v>
      </c>
      <c r="AV138" s="342" t="s">
        <v>811</v>
      </c>
    </row>
    <row r="139" spans="1:48" ht="17.25" x14ac:dyDescent="0.3">
      <c r="A139" s="1">
        <v>29</v>
      </c>
      <c r="B139" s="1" t="s">
        <v>109</v>
      </c>
      <c r="AV139" s="342" t="s">
        <v>812</v>
      </c>
    </row>
    <row r="140" spans="1:48" ht="17.25" x14ac:dyDescent="0.3">
      <c r="A140" s="1">
        <v>30</v>
      </c>
      <c r="B140" s="1" t="s">
        <v>37</v>
      </c>
      <c r="AV140" s="342" t="s">
        <v>813</v>
      </c>
    </row>
    <row r="141" spans="1:48" ht="17.25" x14ac:dyDescent="0.3">
      <c r="A141" s="1">
        <v>31</v>
      </c>
      <c r="B141" s="1" t="s">
        <v>29</v>
      </c>
      <c r="AV141" s="342" t="s">
        <v>814</v>
      </c>
    </row>
    <row r="142" spans="1:48" ht="17.25" x14ac:dyDescent="0.3">
      <c r="A142" s="1">
        <v>32</v>
      </c>
      <c r="B142" s="1" t="s">
        <v>25</v>
      </c>
      <c r="AV142" s="342" t="s">
        <v>815</v>
      </c>
    </row>
    <row r="143" spans="1:48" ht="17.25" x14ac:dyDescent="0.3">
      <c r="AV143" s="342" t="s">
        <v>1253</v>
      </c>
    </row>
    <row r="144" spans="1:48" ht="17.25" x14ac:dyDescent="0.3">
      <c r="AV144" s="342" t="s">
        <v>816</v>
      </c>
    </row>
    <row r="145" spans="4:48" ht="17.25" x14ac:dyDescent="0.3">
      <c r="D145" s="1" t="s">
        <v>17</v>
      </c>
      <c r="E145" s="1" t="s">
        <v>129</v>
      </c>
      <c r="AV145" s="342" t="s">
        <v>818</v>
      </c>
    </row>
    <row r="146" spans="4:48" ht="17.25" x14ac:dyDescent="0.3">
      <c r="D146" s="1" t="s">
        <v>18</v>
      </c>
      <c r="E146" s="1" t="s">
        <v>258</v>
      </c>
      <c r="AV146" s="342" t="s">
        <v>819</v>
      </c>
    </row>
    <row r="147" spans="4:48" ht="17.25" x14ac:dyDescent="0.3">
      <c r="D147" s="1" t="s">
        <v>19</v>
      </c>
      <c r="E147" s="1" t="s">
        <v>130</v>
      </c>
      <c r="AV147" s="342" t="s">
        <v>821</v>
      </c>
    </row>
    <row r="148" spans="4:48" ht="17.25" x14ac:dyDescent="0.3">
      <c r="D148" s="1" t="s">
        <v>20</v>
      </c>
      <c r="AV148" s="342" t="s">
        <v>1254</v>
      </c>
    </row>
    <row r="149" spans="4:48" ht="17.25" x14ac:dyDescent="0.3">
      <c r="AV149" s="342" t="s">
        <v>1255</v>
      </c>
    </row>
    <row r="150" spans="4:48" ht="17.25" x14ac:dyDescent="0.3">
      <c r="AV150" s="387" t="s">
        <v>1256</v>
      </c>
    </row>
    <row r="151" spans="4:48" x14ac:dyDescent="0.2">
      <c r="D151" s="8" t="s">
        <v>145</v>
      </c>
    </row>
    <row r="152" spans="4:48" x14ac:dyDescent="0.2">
      <c r="D152" s="1" t="s">
        <v>146</v>
      </c>
    </row>
    <row r="163" spans="1:10" x14ac:dyDescent="0.2">
      <c r="A163" s="2">
        <v>1</v>
      </c>
      <c r="B163" s="5" t="s">
        <v>4</v>
      </c>
      <c r="C163" s="22"/>
      <c r="D163" s="22"/>
      <c r="E163" s="22"/>
      <c r="F163" s="22"/>
      <c r="G163" s="22"/>
      <c r="H163" s="23" t="s">
        <v>162</v>
      </c>
      <c r="I163" s="24" t="s">
        <v>75</v>
      </c>
      <c r="J163" s="2"/>
    </row>
    <row r="164" spans="1:10" x14ac:dyDescent="0.2">
      <c r="A164" s="2">
        <v>2</v>
      </c>
      <c r="B164" s="25" t="s">
        <v>330</v>
      </c>
      <c r="C164" s="26"/>
      <c r="D164" s="26"/>
      <c r="E164" s="26"/>
      <c r="F164" s="26"/>
      <c r="G164" s="26"/>
      <c r="H164" s="24" t="s">
        <v>332</v>
      </c>
      <c r="I164" s="24" t="s">
        <v>209</v>
      </c>
      <c r="J164" s="24" t="s">
        <v>331</v>
      </c>
    </row>
    <row r="165" spans="1:10" x14ac:dyDescent="0.2">
      <c r="A165" s="2">
        <v>3</v>
      </c>
      <c r="B165" s="5" t="s">
        <v>1</v>
      </c>
      <c r="C165" s="22"/>
      <c r="D165" s="22"/>
      <c r="E165" s="22"/>
      <c r="F165" s="22"/>
      <c r="G165" s="22"/>
      <c r="H165" s="23" t="s">
        <v>321</v>
      </c>
      <c r="I165" s="27" t="s">
        <v>322</v>
      </c>
      <c r="J165" s="27" t="s">
        <v>168</v>
      </c>
    </row>
    <row r="166" spans="1:10" x14ac:dyDescent="0.2">
      <c r="A166" s="2">
        <v>4</v>
      </c>
      <c r="B166" s="5" t="s">
        <v>0</v>
      </c>
      <c r="C166" s="22"/>
      <c r="D166" s="22"/>
      <c r="E166" s="22"/>
      <c r="F166" s="22"/>
      <c r="G166" s="22"/>
      <c r="H166" s="23" t="s">
        <v>169</v>
      </c>
      <c r="I166" s="27" t="s">
        <v>153</v>
      </c>
      <c r="J166" s="27" t="s">
        <v>168</v>
      </c>
    </row>
    <row r="167" spans="1:10" x14ac:dyDescent="0.2">
      <c r="A167" s="2">
        <v>5</v>
      </c>
      <c r="B167" s="5" t="s">
        <v>160</v>
      </c>
      <c r="C167" s="22"/>
      <c r="D167" s="22"/>
      <c r="E167" s="22"/>
      <c r="F167" s="22"/>
      <c r="G167" s="22"/>
      <c r="H167" s="23" t="s">
        <v>165</v>
      </c>
      <c r="I167" s="27" t="s">
        <v>207</v>
      </c>
      <c r="J167" s="27" t="s">
        <v>90</v>
      </c>
    </row>
    <row r="168" spans="1:10" x14ac:dyDescent="0.2">
      <c r="A168" s="2">
        <v>6</v>
      </c>
      <c r="B168" s="5" t="s">
        <v>72</v>
      </c>
      <c r="C168" s="22"/>
      <c r="D168" s="22"/>
      <c r="E168" s="22"/>
      <c r="F168" s="22"/>
      <c r="G168" s="22"/>
      <c r="H168" s="23" t="s">
        <v>68</v>
      </c>
      <c r="I168" s="4" t="s">
        <v>106</v>
      </c>
      <c r="J168" s="4" t="s">
        <v>125</v>
      </c>
    </row>
    <row r="169" spans="1:10" x14ac:dyDescent="0.2">
      <c r="A169" s="2">
        <v>7</v>
      </c>
      <c r="B169" s="5" t="s">
        <v>71</v>
      </c>
      <c r="C169" s="22"/>
      <c r="D169" s="22"/>
      <c r="E169" s="22"/>
      <c r="F169" s="22"/>
      <c r="G169" s="22"/>
      <c r="H169" s="23" t="s">
        <v>310</v>
      </c>
      <c r="I169" s="4" t="s">
        <v>262</v>
      </c>
      <c r="J169" s="4" t="s">
        <v>263</v>
      </c>
    </row>
    <row r="170" spans="1:10" x14ac:dyDescent="0.2">
      <c r="A170" s="2">
        <v>8</v>
      </c>
      <c r="B170" s="5" t="s">
        <v>73</v>
      </c>
      <c r="C170" s="22"/>
      <c r="D170" s="22"/>
      <c r="E170" s="22"/>
      <c r="F170" s="22"/>
      <c r="G170" s="22"/>
      <c r="H170" s="23" t="s">
        <v>8</v>
      </c>
      <c r="I170" s="4" t="s">
        <v>85</v>
      </c>
      <c r="J170" s="4" t="s">
        <v>261</v>
      </c>
    </row>
    <row r="171" spans="1:10" x14ac:dyDescent="0.2">
      <c r="A171" s="2">
        <v>9</v>
      </c>
      <c r="B171" s="5" t="s">
        <v>74</v>
      </c>
      <c r="C171" s="22"/>
      <c r="D171" s="22"/>
      <c r="E171" s="22"/>
      <c r="F171" s="22"/>
      <c r="G171" s="22"/>
      <c r="H171" s="23" t="s">
        <v>9</v>
      </c>
      <c r="I171" s="4" t="s">
        <v>104</v>
      </c>
      <c r="J171" s="4" t="s">
        <v>105</v>
      </c>
    </row>
    <row r="172" spans="1:10" x14ac:dyDescent="0.2">
      <c r="A172" s="2">
        <v>10</v>
      </c>
      <c r="B172" s="5" t="s">
        <v>70</v>
      </c>
      <c r="C172" s="22"/>
      <c r="D172" s="22"/>
      <c r="E172" s="22"/>
      <c r="F172" s="22"/>
      <c r="G172" s="22"/>
      <c r="H172" s="23" t="s">
        <v>154</v>
      </c>
      <c r="I172" s="4" t="s">
        <v>151</v>
      </c>
      <c r="J172" s="4" t="s">
        <v>69</v>
      </c>
    </row>
    <row r="173" spans="1:10" x14ac:dyDescent="0.2">
      <c r="A173" s="2">
        <v>11</v>
      </c>
      <c r="B173" s="5" t="s">
        <v>159</v>
      </c>
      <c r="C173" s="22"/>
      <c r="D173" s="22"/>
      <c r="E173" s="22"/>
      <c r="F173" s="22"/>
      <c r="G173" s="22"/>
      <c r="H173" s="23" t="s">
        <v>164</v>
      </c>
      <c r="I173" s="27" t="s">
        <v>316</v>
      </c>
      <c r="J173" s="27" t="s">
        <v>89</v>
      </c>
    </row>
    <row r="174" spans="1:10" x14ac:dyDescent="0.2">
      <c r="A174" s="2">
        <v>12</v>
      </c>
      <c r="B174" s="6" t="s">
        <v>204</v>
      </c>
      <c r="C174" s="26"/>
      <c r="D174" s="26"/>
      <c r="E174" s="26"/>
      <c r="F174" s="26"/>
      <c r="G174" s="26"/>
      <c r="H174" s="23" t="s">
        <v>329</v>
      </c>
      <c r="I174" s="27" t="s">
        <v>211</v>
      </c>
      <c r="J174" s="27" t="s">
        <v>309</v>
      </c>
    </row>
    <row r="175" spans="1:10" x14ac:dyDescent="0.2">
      <c r="A175" s="2">
        <v>13</v>
      </c>
      <c r="B175" s="5" t="s">
        <v>86</v>
      </c>
      <c r="C175" s="22"/>
      <c r="D175" s="22"/>
      <c r="E175" s="22"/>
      <c r="F175" s="22"/>
      <c r="G175" s="22"/>
      <c r="H175" s="24" t="s">
        <v>311</v>
      </c>
      <c r="I175" s="24" t="s">
        <v>210</v>
      </c>
      <c r="J175" s="24" t="s">
        <v>314</v>
      </c>
    </row>
    <row r="176" spans="1:10" x14ac:dyDescent="0.2">
      <c r="A176" s="2">
        <v>14</v>
      </c>
      <c r="B176" s="5" t="s">
        <v>158</v>
      </c>
      <c r="C176" s="22"/>
      <c r="D176" s="22"/>
      <c r="E176" s="22"/>
      <c r="F176" s="22"/>
      <c r="G176" s="22"/>
      <c r="H176" s="23" t="s">
        <v>163</v>
      </c>
      <c r="I176" s="27" t="s">
        <v>315</v>
      </c>
      <c r="J176" s="27" t="s">
        <v>313</v>
      </c>
    </row>
    <row r="177" spans="1:12" x14ac:dyDescent="0.2">
      <c r="A177" s="2">
        <v>15</v>
      </c>
      <c r="B177" s="5" t="s">
        <v>21</v>
      </c>
      <c r="C177" s="22"/>
      <c r="D177" s="22"/>
      <c r="E177" s="22"/>
      <c r="F177" s="22"/>
      <c r="G177" s="22"/>
      <c r="H177" s="23" t="s">
        <v>50</v>
      </c>
      <c r="I177" s="27" t="s">
        <v>208</v>
      </c>
      <c r="J177" s="27" t="s">
        <v>107</v>
      </c>
    </row>
    <row r="178" spans="1:12" x14ac:dyDescent="0.2">
      <c r="A178" s="2">
        <v>16</v>
      </c>
      <c r="B178" s="5" t="s">
        <v>5</v>
      </c>
      <c r="C178" s="22"/>
      <c r="D178" s="22"/>
      <c r="E178" s="22"/>
      <c r="F178" s="22"/>
      <c r="G178" s="22"/>
      <c r="H178" s="23" t="s">
        <v>6</v>
      </c>
      <c r="I178" s="23" t="s">
        <v>142</v>
      </c>
      <c r="J178" s="23" t="s">
        <v>88</v>
      </c>
    </row>
    <row r="187" spans="1:12" ht="12.75" customHeight="1" x14ac:dyDescent="0.2">
      <c r="K187" s="131"/>
      <c r="L187" s="131"/>
    </row>
    <row r="188" spans="1:12" ht="12.75" customHeight="1" x14ac:dyDescent="0.2">
      <c r="K188" s="130"/>
      <c r="L188" s="130"/>
    </row>
    <row r="297" spans="1:9" x14ac:dyDescent="0.2">
      <c r="A297" s="79" t="s">
        <v>306</v>
      </c>
    </row>
    <row r="298" spans="1:9" x14ac:dyDescent="0.2">
      <c r="A298" s="32" t="s">
        <v>264</v>
      </c>
      <c r="B298" s="32" t="s">
        <v>206</v>
      </c>
      <c r="C298" s="32"/>
      <c r="D298" s="32"/>
      <c r="E298" s="32"/>
      <c r="F298" s="32"/>
      <c r="G298" s="32"/>
      <c r="H298" s="1" t="e">
        <f>#REF!</f>
        <v>#REF!</v>
      </c>
      <c r="I298" s="1" t="e">
        <f>IF(H298&gt;0,1,0)</f>
        <v>#REF!</v>
      </c>
    </row>
    <row r="299" spans="1:9" x14ac:dyDescent="0.2">
      <c r="A299" s="32" t="s">
        <v>264</v>
      </c>
      <c r="B299" s="32" t="s">
        <v>119</v>
      </c>
      <c r="C299" s="32"/>
      <c r="D299" s="32"/>
      <c r="E299" s="32"/>
      <c r="F299" s="32"/>
      <c r="G299" s="32"/>
      <c r="H299" s="1" t="e">
        <f>#REF!</f>
        <v>#REF!</v>
      </c>
      <c r="I299" s="1" t="e">
        <f t="shared" ref="I299:I315" si="0">IF(H299&gt;0,1,0)</f>
        <v>#REF!</v>
      </c>
    </row>
    <row r="300" spans="1:9" x14ac:dyDescent="0.2">
      <c r="A300" s="32" t="s">
        <v>264</v>
      </c>
      <c r="B300" s="32" t="s">
        <v>341</v>
      </c>
      <c r="C300" s="32"/>
      <c r="D300" s="32"/>
      <c r="E300" s="32"/>
      <c r="F300" s="32"/>
      <c r="G300" s="32"/>
      <c r="H300" s="1" t="e">
        <f>#REF!</f>
        <v>#REF!</v>
      </c>
      <c r="I300" s="1" t="e">
        <f t="shared" si="0"/>
        <v>#REF!</v>
      </c>
    </row>
    <row r="301" spans="1:9" x14ac:dyDescent="0.2">
      <c r="A301" s="32" t="s">
        <v>264</v>
      </c>
      <c r="B301" s="32" t="s">
        <v>282</v>
      </c>
      <c r="C301" s="32"/>
      <c r="D301" s="32"/>
      <c r="E301" s="32"/>
      <c r="F301" s="32"/>
      <c r="G301" s="32"/>
      <c r="H301" s="1" t="e">
        <f>#REF!</f>
        <v>#REF!</v>
      </c>
      <c r="I301" s="1" t="e">
        <f t="shared" si="0"/>
        <v>#REF!</v>
      </c>
    </row>
    <row r="302" spans="1:9" x14ac:dyDescent="0.2">
      <c r="A302" s="32" t="s">
        <v>264</v>
      </c>
      <c r="B302" s="32" t="s">
        <v>299</v>
      </c>
      <c r="C302" s="32"/>
      <c r="D302" s="32"/>
      <c r="E302" s="32"/>
      <c r="F302" s="32"/>
      <c r="G302" s="32"/>
      <c r="H302" s="1" t="e">
        <f>#REF!</f>
        <v>#REF!</v>
      </c>
      <c r="I302" s="1" t="e">
        <f t="shared" si="0"/>
        <v>#REF!</v>
      </c>
    </row>
    <row r="303" spans="1:9" x14ac:dyDescent="0.2">
      <c r="A303" s="32" t="s">
        <v>264</v>
      </c>
      <c r="B303" s="32" t="s">
        <v>283</v>
      </c>
      <c r="C303" s="32"/>
      <c r="D303" s="32"/>
      <c r="E303" s="32"/>
      <c r="F303" s="32"/>
      <c r="G303" s="32"/>
      <c r="H303" s="1" t="e">
        <f>#REF!</f>
        <v>#REF!</v>
      </c>
      <c r="I303" s="1" t="e">
        <f t="shared" si="0"/>
        <v>#REF!</v>
      </c>
    </row>
    <row r="304" spans="1:9" x14ac:dyDescent="0.2">
      <c r="A304" s="32" t="s">
        <v>264</v>
      </c>
      <c r="B304" s="32" t="s">
        <v>284</v>
      </c>
      <c r="C304" s="32"/>
      <c r="D304" s="32"/>
      <c r="E304" s="32"/>
      <c r="F304" s="32"/>
      <c r="G304" s="32"/>
      <c r="H304" s="1" t="e">
        <f>#REF!</f>
        <v>#REF!</v>
      </c>
      <c r="I304" s="1" t="e">
        <f t="shared" si="0"/>
        <v>#REF!</v>
      </c>
    </row>
    <row r="305" spans="1:9" x14ac:dyDescent="0.2">
      <c r="A305" s="32" t="s">
        <v>264</v>
      </c>
      <c r="B305" s="32" t="s">
        <v>285</v>
      </c>
      <c r="C305" s="32"/>
      <c r="D305" s="32"/>
      <c r="E305" s="32"/>
      <c r="F305" s="32"/>
      <c r="G305" s="32"/>
      <c r="H305" s="1" t="e">
        <f>#REF!</f>
        <v>#REF!</v>
      </c>
      <c r="I305" s="1" t="e">
        <f t="shared" si="0"/>
        <v>#REF!</v>
      </c>
    </row>
    <row r="306" spans="1:9" x14ac:dyDescent="0.2">
      <c r="A306" s="32" t="s">
        <v>264</v>
      </c>
      <c r="B306" s="32" t="s">
        <v>286</v>
      </c>
      <c r="C306" s="32"/>
      <c r="D306" s="32"/>
      <c r="E306" s="32"/>
      <c r="F306" s="32"/>
      <c r="G306" s="32"/>
      <c r="H306" s="1" t="e">
        <f>#REF!</f>
        <v>#REF!</v>
      </c>
      <c r="I306" s="1" t="e">
        <f t="shared" si="0"/>
        <v>#REF!</v>
      </c>
    </row>
    <row r="307" spans="1:9" x14ac:dyDescent="0.2">
      <c r="A307" s="32" t="s">
        <v>264</v>
      </c>
      <c r="B307" s="32" t="s">
        <v>287</v>
      </c>
      <c r="C307" s="32"/>
      <c r="D307" s="32"/>
      <c r="E307" s="32"/>
      <c r="F307" s="32"/>
      <c r="G307" s="32"/>
      <c r="H307" s="1" t="e">
        <f>#REF!</f>
        <v>#REF!</v>
      </c>
      <c r="I307" s="1" t="e">
        <f t="shared" si="0"/>
        <v>#REF!</v>
      </c>
    </row>
    <row r="308" spans="1:9" x14ac:dyDescent="0.2">
      <c r="A308" s="32" t="s">
        <v>264</v>
      </c>
      <c r="B308" s="32" t="s">
        <v>288</v>
      </c>
      <c r="C308" s="32"/>
      <c r="D308" s="32"/>
      <c r="E308" s="32"/>
      <c r="F308" s="32"/>
      <c r="G308" s="32"/>
      <c r="H308" s="1" t="e">
        <f>#REF!</f>
        <v>#REF!</v>
      </c>
      <c r="I308" s="1" t="e">
        <f t="shared" si="0"/>
        <v>#REF!</v>
      </c>
    </row>
    <row r="309" spans="1:9" x14ac:dyDescent="0.2">
      <c r="A309" s="32" t="s">
        <v>264</v>
      </c>
      <c r="B309" s="32" t="s">
        <v>289</v>
      </c>
      <c r="C309" s="32"/>
      <c r="D309" s="32"/>
      <c r="E309" s="32"/>
      <c r="F309" s="32"/>
      <c r="G309" s="32"/>
      <c r="H309" s="1" t="e">
        <f>#REF!</f>
        <v>#REF!</v>
      </c>
      <c r="I309" s="1" t="e">
        <f t="shared" si="0"/>
        <v>#REF!</v>
      </c>
    </row>
    <row r="310" spans="1:9" x14ac:dyDescent="0.2">
      <c r="A310" s="32" t="s">
        <v>264</v>
      </c>
      <c r="B310" s="32" t="s">
        <v>290</v>
      </c>
      <c r="C310" s="32"/>
      <c r="D310" s="32"/>
      <c r="E310" s="32"/>
      <c r="F310" s="32"/>
      <c r="G310" s="32"/>
      <c r="H310" s="1" t="e">
        <f>#REF!</f>
        <v>#REF!</v>
      </c>
      <c r="I310" s="1" t="e">
        <f t="shared" si="0"/>
        <v>#REF!</v>
      </c>
    </row>
    <row r="311" spans="1:9" x14ac:dyDescent="0.2">
      <c r="A311" s="32" t="s">
        <v>264</v>
      </c>
      <c r="B311" s="32" t="s">
        <v>337</v>
      </c>
      <c r="C311" s="32"/>
      <c r="D311" s="32"/>
      <c r="E311" s="32"/>
      <c r="F311" s="32"/>
      <c r="G311" s="32"/>
      <c r="H311" s="1" t="e">
        <f>#REF!</f>
        <v>#REF!</v>
      </c>
      <c r="I311" s="1" t="e">
        <f t="shared" si="0"/>
        <v>#REF!</v>
      </c>
    </row>
    <row r="312" spans="1:9" x14ac:dyDescent="0.2">
      <c r="A312" s="32" t="s">
        <v>264</v>
      </c>
      <c r="B312" s="32" t="s">
        <v>292</v>
      </c>
      <c r="C312" s="32"/>
      <c r="D312" s="32"/>
      <c r="E312" s="32"/>
      <c r="F312" s="32"/>
      <c r="G312" s="32"/>
      <c r="H312" s="1" t="e">
        <f>#REF!</f>
        <v>#REF!</v>
      </c>
      <c r="I312" s="1" t="e">
        <f t="shared" si="0"/>
        <v>#REF!</v>
      </c>
    </row>
    <row r="313" spans="1:9" x14ac:dyDescent="0.2">
      <c r="A313" s="32" t="s">
        <v>264</v>
      </c>
      <c r="B313" s="32" t="s">
        <v>293</v>
      </c>
      <c r="C313" s="32"/>
      <c r="D313" s="32"/>
      <c r="E313" s="32"/>
      <c r="F313" s="32"/>
      <c r="G313" s="32"/>
      <c r="H313" s="1" t="e">
        <f>#REF!</f>
        <v>#REF!</v>
      </c>
      <c r="I313" s="1" t="e">
        <f t="shared" si="0"/>
        <v>#REF!</v>
      </c>
    </row>
    <row r="314" spans="1:9" x14ac:dyDescent="0.2">
      <c r="A314" s="32" t="s">
        <v>264</v>
      </c>
      <c r="B314" s="32" t="s">
        <v>338</v>
      </c>
      <c r="C314" s="32"/>
      <c r="D314" s="32"/>
      <c r="E314" s="32"/>
      <c r="F314" s="32"/>
      <c r="G314" s="32"/>
      <c r="H314" s="1" t="e">
        <f>#REF!</f>
        <v>#REF!</v>
      </c>
      <c r="I314" s="1" t="e">
        <f t="shared" si="0"/>
        <v>#REF!</v>
      </c>
    </row>
    <row r="315" spans="1:9" x14ac:dyDescent="0.2">
      <c r="A315" s="32" t="s">
        <v>264</v>
      </c>
      <c r="B315" s="32" t="s">
        <v>1185</v>
      </c>
      <c r="C315" s="32"/>
      <c r="D315" s="32"/>
      <c r="E315" s="32"/>
      <c r="F315" s="32"/>
      <c r="G315" s="32"/>
      <c r="H315" s="1" t="e">
        <f>#REF!</f>
        <v>#REF!</v>
      </c>
      <c r="I315" s="1" t="e">
        <f t="shared" si="0"/>
        <v>#REF!</v>
      </c>
    </row>
    <row r="316" spans="1:9" x14ac:dyDescent="0.2">
      <c r="A316" s="32" t="s">
        <v>264</v>
      </c>
      <c r="B316" s="32" t="s">
        <v>295</v>
      </c>
      <c r="C316" s="32"/>
      <c r="D316" s="32"/>
      <c r="E316" s="32"/>
      <c r="F316" s="32"/>
      <c r="G316" s="32"/>
      <c r="H316" s="1" t="e">
        <f>#REF!</f>
        <v>#REF!</v>
      </c>
      <c r="I316" s="1" t="e">
        <f>IF(H316&gt;0,1,0)</f>
        <v>#REF!</v>
      </c>
    </row>
    <row r="317" spans="1:9" x14ac:dyDescent="0.2">
      <c r="A317" s="32" t="s">
        <v>264</v>
      </c>
      <c r="B317" s="32" t="s">
        <v>339</v>
      </c>
      <c r="C317" s="32"/>
      <c r="D317" s="32"/>
      <c r="E317" s="32"/>
      <c r="F317" s="32"/>
      <c r="G317" s="32"/>
      <c r="H317" s="1" t="e">
        <f>#REF!</f>
        <v>#REF!</v>
      </c>
      <c r="I317" s="1" t="e">
        <f>IF(H317&gt;0,1,0)</f>
        <v>#REF!</v>
      </c>
    </row>
    <row r="318" spans="1:9" ht="11.25" customHeight="1" x14ac:dyDescent="0.2">
      <c r="A318" s="32" t="s">
        <v>264</v>
      </c>
      <c r="B318" s="32" t="s">
        <v>340</v>
      </c>
      <c r="C318" s="32"/>
      <c r="D318" s="32"/>
      <c r="E318" s="32"/>
      <c r="F318" s="32"/>
      <c r="G318" s="32"/>
      <c r="H318" s="1" t="e">
        <f>#REF!</f>
        <v>#REF!</v>
      </c>
    </row>
    <row r="319" spans="1:9" x14ac:dyDescent="0.2">
      <c r="A319" s="32"/>
      <c r="B319" s="32"/>
      <c r="C319" s="32"/>
      <c r="D319" s="32"/>
      <c r="E319" s="32"/>
      <c r="F319" s="32"/>
      <c r="G319" s="32"/>
      <c r="I319" s="1" t="e">
        <f>SUM(I298:I318)</f>
        <v>#REF!</v>
      </c>
    </row>
    <row r="320" spans="1:9" x14ac:dyDescent="0.2">
      <c r="A320" s="89" t="s">
        <v>124</v>
      </c>
      <c r="B320" s="89" t="s">
        <v>140</v>
      </c>
      <c r="C320" s="89"/>
      <c r="D320" s="89"/>
      <c r="E320" s="89"/>
      <c r="F320" s="89"/>
      <c r="G320" s="89"/>
    </row>
    <row r="321" spans="1:7" x14ac:dyDescent="0.2">
      <c r="A321" s="89" t="s">
        <v>124</v>
      </c>
      <c r="B321" s="89" t="s">
        <v>297</v>
      </c>
      <c r="C321" s="89"/>
      <c r="D321" s="89"/>
      <c r="E321" s="89"/>
      <c r="F321" s="89"/>
      <c r="G321" s="89"/>
    </row>
    <row r="322" spans="1:7" x14ac:dyDescent="0.2">
      <c r="A322" s="89" t="s">
        <v>124</v>
      </c>
      <c r="B322" s="89" t="s">
        <v>298</v>
      </c>
      <c r="C322" s="89"/>
      <c r="D322" s="89"/>
      <c r="E322" s="89"/>
      <c r="F322" s="89"/>
      <c r="G322" s="89"/>
    </row>
    <row r="323" spans="1:7" x14ac:dyDescent="0.2">
      <c r="A323" s="89" t="s">
        <v>124</v>
      </c>
      <c r="B323" s="89" t="s">
        <v>299</v>
      </c>
      <c r="C323" s="89"/>
      <c r="D323" s="89"/>
      <c r="E323" s="89"/>
      <c r="F323" s="89"/>
      <c r="G323" s="89"/>
    </row>
    <row r="324" spans="1:7" x14ac:dyDescent="0.2">
      <c r="A324" s="89" t="s">
        <v>124</v>
      </c>
      <c r="B324" s="89" t="s">
        <v>283</v>
      </c>
      <c r="C324" s="89"/>
      <c r="D324" s="89"/>
      <c r="E324" s="89"/>
      <c r="F324" s="89"/>
      <c r="G324" s="89"/>
    </row>
    <row r="325" spans="1:7" x14ac:dyDescent="0.2">
      <c r="A325" s="89" t="s">
        <v>124</v>
      </c>
      <c r="B325" s="89" t="s">
        <v>284</v>
      </c>
      <c r="C325" s="89"/>
      <c r="D325" s="89"/>
      <c r="E325" s="89"/>
      <c r="F325" s="89"/>
      <c r="G325" s="89"/>
    </row>
    <row r="326" spans="1:7" x14ac:dyDescent="0.2">
      <c r="A326" s="89" t="s">
        <v>124</v>
      </c>
      <c r="B326" s="89" t="s">
        <v>285</v>
      </c>
      <c r="C326" s="89"/>
      <c r="D326" s="89"/>
      <c r="E326" s="89"/>
      <c r="F326" s="89"/>
      <c r="G326" s="89"/>
    </row>
    <row r="327" spans="1:7" x14ac:dyDescent="0.2">
      <c r="A327" s="89" t="s">
        <v>124</v>
      </c>
      <c r="B327" s="89" t="s">
        <v>286</v>
      </c>
      <c r="C327" s="89"/>
      <c r="D327" s="89"/>
      <c r="E327" s="89"/>
      <c r="F327" s="89"/>
      <c r="G327" s="89"/>
    </row>
    <row r="328" spans="1:7" x14ac:dyDescent="0.2">
      <c r="A328" s="89" t="s">
        <v>124</v>
      </c>
      <c r="B328" s="89" t="s">
        <v>287</v>
      </c>
      <c r="C328" s="89"/>
      <c r="D328" s="89"/>
      <c r="E328" s="89"/>
      <c r="F328" s="89"/>
      <c r="G328" s="89"/>
    </row>
    <row r="329" spans="1:7" x14ac:dyDescent="0.2">
      <c r="A329" s="89" t="s">
        <v>124</v>
      </c>
      <c r="B329" s="89" t="s">
        <v>288</v>
      </c>
      <c r="C329" s="89"/>
      <c r="D329" s="89"/>
      <c r="E329" s="89"/>
      <c r="F329" s="89"/>
      <c r="G329" s="89"/>
    </row>
    <row r="330" spans="1:7" x14ac:dyDescent="0.2">
      <c r="A330" s="89" t="s">
        <v>124</v>
      </c>
      <c r="B330" s="89" t="s">
        <v>289</v>
      </c>
      <c r="C330" s="89"/>
      <c r="D330" s="89"/>
      <c r="E330" s="89"/>
      <c r="F330" s="89"/>
      <c r="G330" s="89"/>
    </row>
    <row r="331" spans="1:7" x14ac:dyDescent="0.2">
      <c r="A331" s="89" t="s">
        <v>124</v>
      </c>
      <c r="B331" s="89" t="s">
        <v>290</v>
      </c>
      <c r="C331" s="89"/>
      <c r="D331" s="89"/>
      <c r="E331" s="89"/>
      <c r="F331" s="89"/>
      <c r="G331" s="89"/>
    </row>
    <row r="332" spans="1:7" x14ac:dyDescent="0.2">
      <c r="A332" s="89" t="s">
        <v>124</v>
      </c>
      <c r="B332" s="89" t="s">
        <v>291</v>
      </c>
      <c r="C332" s="89"/>
      <c r="D332" s="89"/>
      <c r="E332" s="89"/>
      <c r="F332" s="89"/>
      <c r="G332" s="89"/>
    </row>
    <row r="333" spans="1:7" x14ac:dyDescent="0.2">
      <c r="A333" s="89" t="s">
        <v>124</v>
      </c>
      <c r="B333" s="89" t="s">
        <v>292</v>
      </c>
      <c r="C333" s="89"/>
      <c r="D333" s="89"/>
      <c r="E333" s="89"/>
      <c r="F333" s="89"/>
      <c r="G333" s="89"/>
    </row>
    <row r="334" spans="1:7" x14ac:dyDescent="0.2">
      <c r="A334" s="89" t="s">
        <v>124</v>
      </c>
      <c r="B334" s="89" t="s">
        <v>293</v>
      </c>
      <c r="C334" s="89"/>
      <c r="D334" s="89"/>
      <c r="E334" s="89"/>
      <c r="F334" s="89"/>
      <c r="G334" s="89"/>
    </row>
    <row r="335" spans="1:7" x14ac:dyDescent="0.2">
      <c r="A335" s="89" t="s">
        <v>124</v>
      </c>
      <c r="B335" s="89" t="s">
        <v>294</v>
      </c>
      <c r="C335" s="89"/>
      <c r="D335" s="89"/>
      <c r="E335" s="89"/>
      <c r="F335" s="89"/>
      <c r="G335" s="89"/>
    </row>
    <row r="336" spans="1:7" x14ac:dyDescent="0.2">
      <c r="A336" s="89" t="s">
        <v>124</v>
      </c>
      <c r="B336" s="89" t="s">
        <v>1186</v>
      </c>
      <c r="C336" s="89"/>
      <c r="D336" s="89"/>
      <c r="E336" s="89"/>
      <c r="F336" s="89"/>
      <c r="G336" s="89"/>
    </row>
    <row r="337" spans="1:7" x14ac:dyDescent="0.2">
      <c r="A337" s="89" t="s">
        <v>124</v>
      </c>
      <c r="B337" s="89" t="s">
        <v>295</v>
      </c>
      <c r="C337" s="89"/>
      <c r="D337" s="89"/>
      <c r="E337" s="89"/>
      <c r="F337" s="89"/>
      <c r="G337" s="89"/>
    </row>
    <row r="338" spans="1:7" x14ac:dyDescent="0.2">
      <c r="A338" s="89" t="s">
        <v>124</v>
      </c>
      <c r="B338" s="89" t="s">
        <v>339</v>
      </c>
      <c r="C338" s="89"/>
      <c r="D338" s="89"/>
      <c r="E338" s="89"/>
      <c r="F338" s="89"/>
      <c r="G338" s="89"/>
    </row>
    <row r="339" spans="1:7" x14ac:dyDescent="0.2">
      <c r="A339" s="89" t="s">
        <v>124</v>
      </c>
      <c r="B339" s="89" t="s">
        <v>340</v>
      </c>
      <c r="C339" s="89"/>
      <c r="D339" s="89"/>
      <c r="E339" s="89"/>
      <c r="F339" s="89"/>
      <c r="G339" s="89"/>
    </row>
    <row r="340" spans="1:7" x14ac:dyDescent="0.2">
      <c r="A340" s="32" t="s">
        <v>173</v>
      </c>
      <c r="B340" s="32" t="s">
        <v>141</v>
      </c>
      <c r="C340" s="32"/>
      <c r="D340" s="32"/>
      <c r="E340" s="32"/>
      <c r="F340" s="32"/>
      <c r="G340" s="32"/>
    </row>
    <row r="341" spans="1:7" x14ac:dyDescent="0.2">
      <c r="A341" s="32" t="s">
        <v>173</v>
      </c>
      <c r="B341" s="32" t="s">
        <v>119</v>
      </c>
      <c r="C341" s="32"/>
      <c r="D341" s="32"/>
      <c r="E341" s="32"/>
      <c r="F341" s="32"/>
      <c r="G341" s="32"/>
    </row>
    <row r="342" spans="1:7" x14ac:dyDescent="0.2">
      <c r="A342" s="32" t="s">
        <v>173</v>
      </c>
      <c r="B342" s="32" t="s">
        <v>341</v>
      </c>
      <c r="C342" s="32"/>
      <c r="D342" s="32"/>
      <c r="E342" s="32"/>
      <c r="F342" s="32"/>
      <c r="G342" s="32"/>
    </row>
    <row r="343" spans="1:7" x14ac:dyDescent="0.2">
      <c r="A343" s="32" t="s">
        <v>173</v>
      </c>
      <c r="B343" s="32" t="s">
        <v>282</v>
      </c>
      <c r="C343" s="32"/>
      <c r="D343" s="32"/>
      <c r="E343" s="32"/>
      <c r="F343" s="32"/>
      <c r="G343" s="32"/>
    </row>
    <row r="344" spans="1:7" x14ac:dyDescent="0.2">
      <c r="A344" s="32" t="s">
        <v>173</v>
      </c>
      <c r="B344" s="32" t="s">
        <v>299</v>
      </c>
      <c r="C344" s="32"/>
      <c r="D344" s="32"/>
      <c r="E344" s="32"/>
      <c r="F344" s="32"/>
      <c r="G344" s="32"/>
    </row>
    <row r="345" spans="1:7" x14ac:dyDescent="0.2">
      <c r="A345" s="32" t="s">
        <v>173</v>
      </c>
      <c r="B345" s="32" t="s">
        <v>283</v>
      </c>
      <c r="C345" s="32"/>
      <c r="D345" s="32"/>
      <c r="E345" s="32"/>
      <c r="F345" s="32"/>
      <c r="G345" s="32"/>
    </row>
    <row r="346" spans="1:7" x14ac:dyDescent="0.2">
      <c r="A346" s="32" t="s">
        <v>173</v>
      </c>
      <c r="B346" s="32" t="s">
        <v>284</v>
      </c>
      <c r="C346" s="32"/>
      <c r="D346" s="32"/>
      <c r="E346" s="32"/>
      <c r="F346" s="32"/>
      <c r="G346" s="32"/>
    </row>
    <row r="347" spans="1:7" x14ac:dyDescent="0.2">
      <c r="A347" s="32" t="s">
        <v>173</v>
      </c>
      <c r="B347" s="32" t="s">
        <v>285</v>
      </c>
      <c r="C347" s="32"/>
      <c r="D347" s="32"/>
      <c r="E347" s="32"/>
      <c r="F347" s="32"/>
      <c r="G347" s="32"/>
    </row>
    <row r="348" spans="1:7" x14ac:dyDescent="0.2">
      <c r="A348" s="32" t="s">
        <v>173</v>
      </c>
      <c r="B348" s="32" t="s">
        <v>286</v>
      </c>
      <c r="C348" s="32"/>
      <c r="D348" s="32"/>
      <c r="E348" s="32"/>
      <c r="F348" s="32"/>
      <c r="G348" s="32"/>
    </row>
    <row r="349" spans="1:7" x14ac:dyDescent="0.2">
      <c r="A349" s="32" t="s">
        <v>173</v>
      </c>
      <c r="B349" s="32" t="s">
        <v>287</v>
      </c>
      <c r="C349" s="32"/>
      <c r="D349" s="32"/>
      <c r="E349" s="32"/>
      <c r="F349" s="32"/>
      <c r="G349" s="32"/>
    </row>
    <row r="350" spans="1:7" x14ac:dyDescent="0.2">
      <c r="A350" s="32" t="s">
        <v>173</v>
      </c>
      <c r="B350" s="32" t="s">
        <v>288</v>
      </c>
      <c r="C350" s="32"/>
      <c r="D350" s="32"/>
      <c r="E350" s="32"/>
      <c r="F350" s="32"/>
      <c r="G350" s="32"/>
    </row>
    <row r="351" spans="1:7" x14ac:dyDescent="0.2">
      <c r="A351" s="32" t="s">
        <v>173</v>
      </c>
      <c r="B351" s="32" t="s">
        <v>289</v>
      </c>
      <c r="C351" s="32"/>
      <c r="D351" s="32"/>
      <c r="E351" s="32"/>
      <c r="F351" s="32"/>
      <c r="G351" s="32"/>
    </row>
    <row r="352" spans="1:7" x14ac:dyDescent="0.2">
      <c r="A352" s="32" t="s">
        <v>173</v>
      </c>
      <c r="B352" s="32" t="s">
        <v>290</v>
      </c>
      <c r="C352" s="32"/>
      <c r="D352" s="32"/>
      <c r="E352" s="32"/>
      <c r="F352" s="32"/>
      <c r="G352" s="32"/>
    </row>
    <row r="353" spans="1:7" x14ac:dyDescent="0.2">
      <c r="A353" s="32" t="s">
        <v>173</v>
      </c>
      <c r="B353" s="32" t="s">
        <v>291</v>
      </c>
      <c r="C353" s="32"/>
      <c r="D353" s="32"/>
      <c r="E353" s="32"/>
      <c r="F353" s="32"/>
      <c r="G353" s="32"/>
    </row>
    <row r="354" spans="1:7" x14ac:dyDescent="0.2">
      <c r="A354" s="32" t="s">
        <v>173</v>
      </c>
      <c r="B354" s="32" t="s">
        <v>292</v>
      </c>
      <c r="C354" s="32"/>
      <c r="D354" s="32"/>
      <c r="E354" s="32"/>
      <c r="F354" s="32"/>
      <c r="G354" s="32"/>
    </row>
    <row r="355" spans="1:7" x14ac:dyDescent="0.2">
      <c r="A355" s="32" t="s">
        <v>173</v>
      </c>
      <c r="B355" s="32" t="s">
        <v>293</v>
      </c>
      <c r="C355" s="32"/>
      <c r="D355" s="32"/>
      <c r="E355" s="32"/>
      <c r="F355" s="32"/>
      <c r="G355" s="32"/>
    </row>
    <row r="356" spans="1:7" x14ac:dyDescent="0.2">
      <c r="A356" s="32" t="s">
        <v>173</v>
      </c>
      <c r="B356" s="32" t="s">
        <v>294</v>
      </c>
      <c r="C356" s="32"/>
      <c r="D356" s="32"/>
      <c r="E356" s="32"/>
      <c r="F356" s="32"/>
      <c r="G356" s="32"/>
    </row>
    <row r="357" spans="1:7" x14ac:dyDescent="0.2">
      <c r="A357" s="32" t="s">
        <v>173</v>
      </c>
      <c r="B357" s="32" t="s">
        <v>1186</v>
      </c>
      <c r="C357" s="32"/>
      <c r="D357" s="32"/>
      <c r="E357" s="32"/>
      <c r="F357" s="32"/>
      <c r="G357" s="32"/>
    </row>
    <row r="358" spans="1:7" x14ac:dyDescent="0.2">
      <c r="A358" s="32" t="s">
        <v>173</v>
      </c>
      <c r="B358" s="32" t="s">
        <v>295</v>
      </c>
      <c r="C358" s="32"/>
      <c r="D358" s="32"/>
      <c r="E358" s="32"/>
      <c r="F358" s="32"/>
      <c r="G358" s="32"/>
    </row>
    <row r="359" spans="1:7" x14ac:dyDescent="0.2">
      <c r="A359" s="32" t="s">
        <v>173</v>
      </c>
      <c r="B359" s="32" t="s">
        <v>339</v>
      </c>
      <c r="C359" s="32"/>
      <c r="D359" s="32"/>
      <c r="E359" s="32"/>
      <c r="F359" s="32"/>
      <c r="G359" s="32"/>
    </row>
    <row r="360" spans="1:7" x14ac:dyDescent="0.2">
      <c r="A360" s="32" t="s">
        <v>173</v>
      </c>
      <c r="B360" s="32" t="s">
        <v>340</v>
      </c>
      <c r="C360" s="32"/>
      <c r="D360" s="32"/>
      <c r="E360" s="32"/>
      <c r="F360" s="32"/>
      <c r="G360" s="32"/>
    </row>
    <row r="361" spans="1:7" x14ac:dyDescent="0.2">
      <c r="A361" s="37" t="s">
        <v>318</v>
      </c>
      <c r="B361" s="37" t="s">
        <v>304</v>
      </c>
      <c r="C361" s="37"/>
      <c r="D361" s="37"/>
      <c r="E361" s="37"/>
      <c r="F361" s="37"/>
      <c r="G361" s="37"/>
    </row>
    <row r="362" spans="1:7" x14ac:dyDescent="0.2">
      <c r="A362" s="37" t="s">
        <v>318</v>
      </c>
      <c r="B362" s="37" t="s">
        <v>155</v>
      </c>
      <c r="C362" s="37"/>
      <c r="D362" s="37"/>
      <c r="E362" s="37"/>
      <c r="F362" s="37"/>
      <c r="G362" s="37"/>
    </row>
    <row r="363" spans="1:7" x14ac:dyDescent="0.2">
      <c r="A363" s="37" t="s">
        <v>318</v>
      </c>
      <c r="B363" s="37" t="s">
        <v>118</v>
      </c>
      <c r="C363" s="37"/>
      <c r="D363" s="37"/>
      <c r="E363" s="37"/>
      <c r="F363" s="37"/>
      <c r="G363" s="37"/>
    </row>
    <row r="364" spans="1:7" x14ac:dyDescent="0.2">
      <c r="A364" s="37" t="s">
        <v>318</v>
      </c>
      <c r="B364" s="37" t="s">
        <v>1187</v>
      </c>
      <c r="C364" s="37"/>
      <c r="D364" s="37"/>
      <c r="E364" s="37"/>
      <c r="F364" s="37"/>
      <c r="G364" s="37"/>
    </row>
    <row r="365" spans="1:7" x14ac:dyDescent="0.2">
      <c r="A365" s="37" t="s">
        <v>318</v>
      </c>
      <c r="B365" s="37" t="s">
        <v>119</v>
      </c>
      <c r="C365" s="37"/>
      <c r="D365" s="37"/>
      <c r="E365" s="37"/>
      <c r="F365" s="37"/>
      <c r="G365" s="37"/>
    </row>
    <row r="366" spans="1:7" x14ac:dyDescent="0.2">
      <c r="A366" s="37" t="s">
        <v>318</v>
      </c>
      <c r="B366" s="37" t="s">
        <v>120</v>
      </c>
      <c r="C366" s="37"/>
      <c r="D366" s="37"/>
      <c r="E366" s="37"/>
      <c r="F366" s="37"/>
      <c r="G366" s="37"/>
    </row>
    <row r="367" spans="1:7" x14ac:dyDescent="0.2">
      <c r="A367" s="37" t="s">
        <v>318</v>
      </c>
      <c r="B367" s="37" t="s">
        <v>121</v>
      </c>
      <c r="C367" s="37"/>
      <c r="D367" s="37"/>
      <c r="E367" s="37"/>
      <c r="F367" s="37"/>
      <c r="G367" s="37"/>
    </row>
    <row r="368" spans="1:7" x14ac:dyDescent="0.2">
      <c r="A368" s="37" t="s">
        <v>318</v>
      </c>
      <c r="B368" s="37" t="s">
        <v>65</v>
      </c>
      <c r="C368" s="37"/>
      <c r="D368" s="37"/>
      <c r="E368" s="37"/>
      <c r="F368" s="37"/>
      <c r="G368" s="37"/>
    </row>
    <row r="369" spans="1:7" x14ac:dyDescent="0.2">
      <c r="A369" s="37" t="s">
        <v>318</v>
      </c>
      <c r="B369" s="37" t="s">
        <v>156</v>
      </c>
      <c r="C369" s="37"/>
      <c r="D369" s="37"/>
      <c r="E369" s="37"/>
      <c r="F369" s="37"/>
      <c r="G369" s="37"/>
    </row>
    <row r="370" spans="1:7" x14ac:dyDescent="0.2">
      <c r="A370" s="37" t="s">
        <v>318</v>
      </c>
      <c r="B370" s="37" t="s">
        <v>1188</v>
      </c>
      <c r="C370" s="37"/>
      <c r="D370" s="37"/>
      <c r="E370" s="37"/>
      <c r="F370" s="37"/>
      <c r="G370" s="37"/>
    </row>
    <row r="371" spans="1:7" x14ac:dyDescent="0.2">
      <c r="A371" s="37" t="s">
        <v>318</v>
      </c>
      <c r="B371" s="37" t="s">
        <v>122</v>
      </c>
      <c r="C371" s="37"/>
      <c r="D371" s="37"/>
      <c r="E371" s="37"/>
      <c r="F371" s="37"/>
      <c r="G371" s="37"/>
    </row>
    <row r="372" spans="1:7" x14ac:dyDescent="0.2">
      <c r="A372" s="37" t="s">
        <v>318</v>
      </c>
      <c r="B372" s="37" t="s">
        <v>66</v>
      </c>
      <c r="C372" s="37"/>
      <c r="D372" s="37"/>
      <c r="E372" s="37"/>
      <c r="F372" s="37"/>
      <c r="G372" s="37"/>
    </row>
    <row r="373" spans="1:7" x14ac:dyDescent="0.2">
      <c r="A373" s="37" t="s">
        <v>318</v>
      </c>
      <c r="B373" s="37" t="s">
        <v>67</v>
      </c>
      <c r="C373" s="37"/>
      <c r="D373" s="37"/>
      <c r="E373" s="37"/>
      <c r="F373" s="37"/>
      <c r="G373" s="37"/>
    </row>
    <row r="374" spans="1:7" x14ac:dyDescent="0.2">
      <c r="A374" s="37" t="s">
        <v>318</v>
      </c>
      <c r="B374" s="37" t="s">
        <v>1189</v>
      </c>
      <c r="C374" s="37"/>
      <c r="D374" s="37"/>
      <c r="E374" s="37"/>
      <c r="F374" s="37"/>
      <c r="G374" s="37"/>
    </row>
    <row r="375" spans="1:7" x14ac:dyDescent="0.2">
      <c r="A375" s="37" t="s">
        <v>318</v>
      </c>
      <c r="B375" s="37" t="s">
        <v>123</v>
      </c>
      <c r="C375" s="37"/>
      <c r="D375" s="37"/>
      <c r="E375" s="37"/>
      <c r="F375" s="37"/>
      <c r="G375" s="37"/>
    </row>
    <row r="376" spans="1:7" x14ac:dyDescent="0.2">
      <c r="A376" s="37" t="s">
        <v>318</v>
      </c>
      <c r="B376" s="37" t="s">
        <v>157</v>
      </c>
      <c r="C376" s="37"/>
      <c r="D376" s="37"/>
      <c r="E376" s="37"/>
      <c r="F376" s="37"/>
      <c r="G376" s="37"/>
    </row>
    <row r="377" spans="1:7" x14ac:dyDescent="0.2">
      <c r="A377" s="37" t="s">
        <v>318</v>
      </c>
      <c r="B377" s="37"/>
      <c r="C377" s="37"/>
      <c r="D377" s="37"/>
      <c r="E377" s="37"/>
      <c r="F377" s="37"/>
      <c r="G377" s="37"/>
    </row>
    <row r="378" spans="1:7" x14ac:dyDescent="0.2">
      <c r="A378" s="37" t="s">
        <v>318</v>
      </c>
      <c r="B378" s="37"/>
      <c r="C378" s="37"/>
      <c r="D378" s="37"/>
      <c r="E378" s="37"/>
      <c r="F378" s="37"/>
      <c r="G378" s="37"/>
    </row>
    <row r="379" spans="1:7" x14ac:dyDescent="0.2">
      <c r="A379" s="37" t="s">
        <v>318</v>
      </c>
      <c r="B379" s="37"/>
      <c r="C379" s="37"/>
      <c r="D379" s="37"/>
      <c r="E379" s="37"/>
      <c r="F379" s="37"/>
      <c r="G379" s="37"/>
    </row>
    <row r="380" spans="1:7" x14ac:dyDescent="0.2">
      <c r="A380" s="37" t="s">
        <v>318</v>
      </c>
      <c r="B380" s="37"/>
      <c r="C380" s="37"/>
      <c r="D380" s="37"/>
      <c r="E380" s="37"/>
      <c r="F380" s="37"/>
      <c r="G380" s="37"/>
    </row>
    <row r="381" spans="1:7" x14ac:dyDescent="0.2">
      <c r="A381" s="37" t="s">
        <v>318</v>
      </c>
      <c r="B381" s="37"/>
      <c r="C381" s="37"/>
      <c r="D381" s="37"/>
      <c r="E381" s="37"/>
      <c r="F381" s="37"/>
      <c r="G381" s="37"/>
    </row>
    <row r="382" spans="1:7" x14ac:dyDescent="0.2">
      <c r="A382" s="32" t="s">
        <v>185</v>
      </c>
      <c r="B382" s="32" t="s">
        <v>305</v>
      </c>
      <c r="C382" s="32"/>
      <c r="D382" s="32"/>
      <c r="E382" s="32"/>
      <c r="F382" s="32"/>
      <c r="G382" s="32"/>
    </row>
    <row r="383" spans="1:7" x14ac:dyDescent="0.2">
      <c r="A383" s="32" t="s">
        <v>185</v>
      </c>
      <c r="B383" s="32" t="s">
        <v>300</v>
      </c>
      <c r="C383" s="32"/>
      <c r="D383" s="32"/>
      <c r="E383" s="32"/>
      <c r="F383" s="32"/>
      <c r="G383" s="32"/>
    </row>
    <row r="384" spans="1:7" x14ac:dyDescent="0.2">
      <c r="A384" s="32" t="s">
        <v>185</v>
      </c>
      <c r="B384" s="32" t="s">
        <v>301</v>
      </c>
      <c r="C384" s="32"/>
      <c r="D384" s="32"/>
      <c r="E384" s="32"/>
      <c r="F384" s="32"/>
      <c r="G384" s="32"/>
    </row>
    <row r="385" spans="1:7" x14ac:dyDescent="0.2">
      <c r="A385" s="32" t="s">
        <v>185</v>
      </c>
      <c r="B385" s="32" t="s">
        <v>120</v>
      </c>
      <c r="C385" s="32"/>
      <c r="D385" s="32"/>
      <c r="E385" s="32"/>
      <c r="F385" s="32"/>
      <c r="G385" s="32"/>
    </row>
    <row r="386" spans="1:7" x14ac:dyDescent="0.2">
      <c r="A386" s="32" t="s">
        <v>185</v>
      </c>
      <c r="B386" s="32" t="s">
        <v>302</v>
      </c>
      <c r="C386" s="32"/>
      <c r="D386" s="32"/>
      <c r="E386" s="32"/>
      <c r="F386" s="32"/>
      <c r="G386" s="32"/>
    </row>
    <row r="387" spans="1:7" x14ac:dyDescent="0.2">
      <c r="A387" s="32" t="s">
        <v>185</v>
      </c>
      <c r="B387" s="32" t="s">
        <v>296</v>
      </c>
      <c r="C387" s="32"/>
      <c r="D387" s="32"/>
      <c r="E387" s="32"/>
      <c r="F387" s="32"/>
      <c r="G387" s="32"/>
    </row>
    <row r="388" spans="1:7" x14ac:dyDescent="0.2">
      <c r="A388" s="32" t="s">
        <v>185</v>
      </c>
      <c r="B388" s="32" t="s">
        <v>303</v>
      </c>
      <c r="C388" s="32"/>
      <c r="D388" s="32"/>
      <c r="E388" s="32"/>
      <c r="F388" s="32"/>
      <c r="G388" s="32"/>
    </row>
    <row r="389" spans="1:7" x14ac:dyDescent="0.2">
      <c r="A389" s="32" t="s">
        <v>185</v>
      </c>
      <c r="B389" s="32" t="s">
        <v>284</v>
      </c>
      <c r="C389" s="32"/>
      <c r="D389" s="32"/>
      <c r="E389" s="32"/>
      <c r="F389" s="32"/>
      <c r="G389" s="32"/>
    </row>
    <row r="390" spans="1:7" x14ac:dyDescent="0.2">
      <c r="A390" s="32" t="s">
        <v>185</v>
      </c>
      <c r="B390" s="32" t="s">
        <v>285</v>
      </c>
      <c r="C390" s="32"/>
      <c r="D390" s="32"/>
      <c r="E390" s="32"/>
      <c r="F390" s="32"/>
      <c r="G390" s="32"/>
    </row>
    <row r="391" spans="1:7" x14ac:dyDescent="0.2">
      <c r="A391" s="32" t="s">
        <v>185</v>
      </c>
      <c r="B391" s="32" t="s">
        <v>286</v>
      </c>
      <c r="C391" s="32"/>
      <c r="D391" s="32"/>
      <c r="E391" s="32"/>
      <c r="F391" s="32"/>
      <c r="G391" s="32"/>
    </row>
    <row r="392" spans="1:7" x14ac:dyDescent="0.2">
      <c r="A392" s="32" t="s">
        <v>185</v>
      </c>
      <c r="B392" s="32" t="s">
        <v>287</v>
      </c>
      <c r="C392" s="32"/>
      <c r="D392" s="32"/>
      <c r="E392" s="32"/>
      <c r="F392" s="32"/>
      <c r="G392" s="32"/>
    </row>
    <row r="393" spans="1:7" x14ac:dyDescent="0.2">
      <c r="A393" s="32" t="s">
        <v>185</v>
      </c>
      <c r="B393" s="32" t="s">
        <v>288</v>
      </c>
      <c r="C393" s="32"/>
      <c r="D393" s="32"/>
      <c r="E393" s="32"/>
      <c r="F393" s="32"/>
      <c r="G393" s="32"/>
    </row>
    <row r="394" spans="1:7" x14ac:dyDescent="0.2">
      <c r="A394" s="32" t="s">
        <v>185</v>
      </c>
      <c r="B394" s="32" t="s">
        <v>291</v>
      </c>
      <c r="C394" s="32"/>
      <c r="D394" s="32"/>
      <c r="E394" s="32"/>
      <c r="F394" s="32"/>
      <c r="G394" s="32"/>
    </row>
    <row r="395" spans="1:7" x14ac:dyDescent="0.2">
      <c r="A395" s="32" t="s">
        <v>185</v>
      </c>
      <c r="B395" s="32"/>
      <c r="C395" s="32"/>
      <c r="D395" s="32"/>
      <c r="E395" s="32"/>
      <c r="F395" s="32"/>
      <c r="G395" s="32"/>
    </row>
    <row r="396" spans="1:7" x14ac:dyDescent="0.2">
      <c r="A396" s="32" t="s">
        <v>185</v>
      </c>
      <c r="B396" s="32"/>
      <c r="C396" s="32"/>
      <c r="D396" s="32"/>
      <c r="E396" s="32"/>
      <c r="F396" s="32"/>
      <c r="G396" s="32"/>
    </row>
    <row r="397" spans="1:7" x14ac:dyDescent="0.2">
      <c r="A397" s="32" t="s">
        <v>185</v>
      </c>
      <c r="B397" s="32"/>
      <c r="C397" s="32"/>
      <c r="D397" s="32"/>
      <c r="E397" s="32"/>
      <c r="F397" s="32"/>
      <c r="G397" s="32"/>
    </row>
    <row r="398" spans="1:7" x14ac:dyDescent="0.2">
      <c r="A398" s="32" t="s">
        <v>185</v>
      </c>
      <c r="B398" s="32"/>
      <c r="C398" s="32"/>
      <c r="D398" s="32"/>
      <c r="E398" s="32"/>
      <c r="F398" s="32"/>
      <c r="G398" s="32"/>
    </row>
    <row r="399" spans="1:7" x14ac:dyDescent="0.2">
      <c r="A399" s="32" t="s">
        <v>185</v>
      </c>
      <c r="B399" s="32"/>
      <c r="C399" s="32"/>
      <c r="D399" s="32"/>
      <c r="E399" s="32"/>
      <c r="F399" s="32"/>
      <c r="G399" s="32"/>
    </row>
    <row r="400" spans="1:7" x14ac:dyDescent="0.2">
      <c r="A400" s="32" t="s">
        <v>185</v>
      </c>
      <c r="B400" s="32"/>
      <c r="C400" s="32"/>
      <c r="D400" s="32"/>
      <c r="E400" s="32"/>
      <c r="F400" s="32"/>
      <c r="G400" s="32"/>
    </row>
    <row r="401" spans="1:7" x14ac:dyDescent="0.2">
      <c r="A401" s="32" t="s">
        <v>185</v>
      </c>
      <c r="B401" s="32"/>
      <c r="C401" s="32"/>
      <c r="D401" s="32"/>
      <c r="E401" s="32"/>
      <c r="F401" s="32"/>
      <c r="G401" s="32"/>
    </row>
    <row r="402" spans="1:7" x14ac:dyDescent="0.2">
      <c r="A402" s="32" t="s">
        <v>185</v>
      </c>
      <c r="B402" s="32"/>
      <c r="C402" s="32"/>
      <c r="D402" s="32"/>
      <c r="E402" s="32"/>
      <c r="F402" s="32"/>
      <c r="G402" s="32"/>
    </row>
  </sheetData>
  <customSheetViews>
    <customSheetView guid="{864452AF-FE8B-4AB5-A77B-41D8DD524B81}" scale="90" showPageBreaks="1" printArea="1" state="hidden" topLeftCell="D33">
      <selection activeCell="E57" sqref="E57"/>
      <rowBreaks count="1" manualBreakCount="1">
        <brk id="82" max="84" man="1"/>
      </rowBreaks>
      <colBreaks count="4" manualBreakCount="4">
        <brk id="4" max="403" man="1"/>
        <brk id="5" max="403" man="1"/>
        <brk id="7" max="403" man="1"/>
        <brk id="10" max="403" man="1"/>
      </colBreaks>
      <pageMargins left="0.75" right="0.75" top="1" bottom="1" header="0.5" footer="0.5"/>
      <pageSetup scale="50" orientation="portrait" r:id="rId1"/>
      <headerFooter alignWithMargins="0">
        <oddFooter>&amp;LFMFW v1.09M- 06/09</oddFooter>
      </headerFooter>
    </customSheetView>
  </customSheetViews>
  <mergeCells count="3">
    <mergeCell ref="CH50:CI50"/>
    <mergeCell ref="CA9:CA10"/>
    <mergeCell ref="AX99:AY99"/>
  </mergeCells>
  <phoneticPr fontId="16" type="noConversion"/>
  <dataValidations count="1">
    <dataValidation type="list" allowBlank="1" showInputMessage="1" showErrorMessage="1" sqref="J64" xr:uid="{00000000-0002-0000-0000-000000000000}">
      <formula1>$J$65:$J$67</formula1>
    </dataValidation>
  </dataValidations>
  <printOptions horizontalCentered="1"/>
  <pageMargins left="0.15" right="0.15" top="0.5" bottom="0.5" header="0.25" footer="0.25"/>
  <pageSetup scale="10" fitToHeight="0" orientation="landscape" useFirstPageNumber="1" r:id="rId2"/>
  <headerFooter scaleWithDoc="0" alignWithMargins="0">
    <oddHeader>&amp;C&amp;"Century Gothic,Regular"CALIFORNIA GOVERNOR'S OFFICE OF EMERGENCY SERVICES (Cal OES)</oddHeader>
    <oddFooter>&amp;L&amp;"Century Gothic,Regular"EMPG FMFW v1.20 - 2020&amp;R&amp;"Century Gothic,Regular"&amp;A</oddFooter>
  </headerFooter>
  <rowBreaks count="1" manualBreakCount="1">
    <brk id="82" max="84" man="1"/>
  </rowBreaks>
  <colBreaks count="3" manualBreakCount="3">
    <brk id="4" max="403" man="1"/>
    <brk id="7" max="403" man="1"/>
    <brk id="10" max="403"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CCCCFF"/>
    <pageSetUpPr fitToPage="1"/>
  </sheetPr>
  <dimension ref="A1:W100"/>
  <sheetViews>
    <sheetView showGridLines="0" showZeros="0" zoomScale="65" zoomScaleNormal="65" zoomScaleSheetLayoutView="65" workbookViewId="0">
      <pane ySplit="10" topLeftCell="A12" activePane="bottomLeft" state="frozen"/>
      <selection sqref="A1:Q1"/>
      <selection pane="bottomLeft" sqref="A1:Q1"/>
    </sheetView>
  </sheetViews>
  <sheetFormatPr defaultColWidth="9.140625" defaultRowHeight="12.75" x14ac:dyDescent="0.2"/>
  <cols>
    <col min="1" max="1" width="11.85546875" style="254" bestFit="1" customWidth="1"/>
    <col min="2" max="2" width="14.5703125" style="254" customWidth="1"/>
    <col min="3" max="3" width="27.7109375" style="254" customWidth="1"/>
    <col min="4" max="4" width="12.7109375" style="254" customWidth="1"/>
    <col min="5" max="5" width="14.85546875" style="254" bestFit="1" customWidth="1"/>
    <col min="6" max="6" width="21.140625" style="254" customWidth="1"/>
    <col min="7" max="7" width="18" style="254" customWidth="1"/>
    <col min="8" max="8" width="20.140625" style="254" customWidth="1"/>
    <col min="9" max="9" width="23.7109375" style="254" customWidth="1"/>
    <col min="10" max="10" width="19.5703125" style="254" customWidth="1"/>
    <col min="11" max="11" width="18.28515625" style="254" customWidth="1"/>
    <col min="12" max="12" width="22.5703125" style="254" customWidth="1"/>
    <col min="13" max="13" width="15.7109375" style="254" customWidth="1"/>
    <col min="14" max="14" width="13.7109375" style="254" bestFit="1" customWidth="1"/>
    <col min="15" max="16" width="18.7109375" style="254" customWidth="1"/>
    <col min="17" max="17" width="19.28515625" style="254" bestFit="1" customWidth="1"/>
    <col min="18" max="18" width="20.7109375" style="254" customWidth="1"/>
    <col min="19" max="20" width="18.7109375" style="254" customWidth="1"/>
    <col min="21" max="16384" width="9.140625" style="254"/>
  </cols>
  <sheetData>
    <row r="1" spans="1:23" ht="30" customHeight="1" x14ac:dyDescent="0.35">
      <c r="A1" s="1147" t="s">
        <v>604</v>
      </c>
      <c r="B1" s="1147"/>
      <c r="C1" s="1147"/>
      <c r="D1" s="1147"/>
      <c r="E1" s="1147"/>
      <c r="F1" s="1147"/>
      <c r="G1" s="1147"/>
      <c r="H1" s="1147"/>
      <c r="I1" s="1147"/>
      <c r="J1" s="1147"/>
      <c r="K1" s="1147"/>
      <c r="L1" s="1147"/>
      <c r="M1" s="1147"/>
      <c r="N1" s="1147"/>
      <c r="O1" s="1147"/>
      <c r="P1" s="1147"/>
      <c r="Q1" s="1147"/>
      <c r="R1" s="1148"/>
      <c r="S1" s="1148"/>
      <c r="T1" s="1148"/>
    </row>
    <row r="2" spans="1:23" s="256" customFormat="1" ht="20.100000000000001" customHeight="1" x14ac:dyDescent="0.2">
      <c r="A2" s="1151" t="s">
        <v>1425</v>
      </c>
      <c r="B2" s="1152"/>
      <c r="C2" s="1152"/>
      <c r="D2" s="1152"/>
      <c r="E2" s="1152"/>
      <c r="F2" s="1152"/>
      <c r="G2" s="1152"/>
      <c r="H2" s="1152"/>
      <c r="I2" s="1152"/>
      <c r="J2" s="1152"/>
      <c r="K2" s="1152"/>
      <c r="L2" s="1152"/>
      <c r="M2" s="1152"/>
      <c r="N2" s="1152"/>
      <c r="O2" s="1152"/>
      <c r="P2" s="1152"/>
      <c r="Q2" s="1152"/>
      <c r="R2" s="1152"/>
      <c r="S2" s="1152"/>
      <c r="T2" s="1153"/>
    </row>
    <row r="3" spans="1:23" ht="24.95" customHeight="1" x14ac:dyDescent="0.2">
      <c r="A3" s="1133">
        <f>SubrecipientName</f>
        <v>0</v>
      </c>
      <c r="B3" s="1133"/>
      <c r="C3" s="1133"/>
      <c r="D3" s="1133"/>
      <c r="E3" s="1133"/>
      <c r="F3" s="1133"/>
      <c r="G3" s="1133"/>
      <c r="H3" s="1133"/>
      <c r="I3" s="1133"/>
      <c r="J3" s="1133"/>
      <c r="K3" s="1133"/>
      <c r="L3" s="1133"/>
      <c r="M3" s="1133"/>
      <c r="N3" s="1133"/>
      <c r="O3" s="1133"/>
      <c r="P3" s="1133"/>
      <c r="Q3" s="890" t="s">
        <v>48</v>
      </c>
      <c r="R3" s="1149"/>
      <c r="S3" s="1150"/>
      <c r="T3" s="1150"/>
    </row>
    <row r="4" spans="1:23" ht="24.95" customHeight="1" x14ac:dyDescent="0.25">
      <c r="A4" s="1075">
        <f>FIPSNumber</f>
        <v>0</v>
      </c>
      <c r="B4" s="1075"/>
      <c r="C4" s="1075"/>
      <c r="D4" s="1075"/>
      <c r="E4" s="1075"/>
      <c r="F4" s="1075"/>
      <c r="G4" s="1075"/>
      <c r="H4" s="1075"/>
      <c r="I4" s="1075"/>
      <c r="J4" s="1075"/>
      <c r="K4" s="1075"/>
      <c r="L4" s="1075"/>
      <c r="M4" s="1075"/>
      <c r="N4" s="1075"/>
      <c r="O4" s="1075"/>
      <c r="P4" s="1075"/>
      <c r="Q4" s="518" t="s">
        <v>10</v>
      </c>
      <c r="R4" s="1158"/>
      <c r="S4" s="1158"/>
      <c r="T4" s="1158"/>
      <c r="W4" s="267"/>
    </row>
    <row r="5" spans="1:23" ht="24.95" customHeight="1" x14ac:dyDescent="0.2">
      <c r="A5" s="1134">
        <f>SubawardNumber</f>
        <v>0</v>
      </c>
      <c r="B5" s="1135"/>
      <c r="C5" s="1135"/>
      <c r="D5" s="1135"/>
      <c r="E5" s="1135"/>
      <c r="F5" s="1135"/>
      <c r="G5" s="1135"/>
      <c r="H5" s="1135"/>
      <c r="I5" s="1135"/>
      <c r="J5" s="1135"/>
      <c r="K5" s="1135"/>
      <c r="L5" s="1135"/>
      <c r="M5" s="1135"/>
      <c r="N5" s="1135"/>
      <c r="O5" s="1135"/>
      <c r="P5" s="1136"/>
      <c r="Q5" s="266" t="s">
        <v>854</v>
      </c>
      <c r="R5" s="1159"/>
      <c r="S5" s="1159"/>
      <c r="T5" s="1159"/>
    </row>
    <row r="6" spans="1:23" ht="24.95" customHeight="1" x14ac:dyDescent="0.2">
      <c r="A6" s="1160"/>
      <c r="B6" s="1160"/>
      <c r="C6" s="1160"/>
      <c r="D6" s="1160"/>
      <c r="E6" s="1160"/>
      <c r="F6" s="1160"/>
      <c r="G6" s="1160"/>
      <c r="H6" s="1160"/>
      <c r="I6" s="1160"/>
      <c r="J6" s="1160"/>
      <c r="K6" s="1160"/>
      <c r="L6" s="1160"/>
      <c r="M6" s="1160"/>
      <c r="N6" s="1160"/>
      <c r="O6" s="1160"/>
      <c r="P6" s="1160"/>
      <c r="Q6" s="258" t="s">
        <v>1027</v>
      </c>
      <c r="R6" s="1156">
        <f>StartDate</f>
        <v>44013</v>
      </c>
      <c r="S6" s="1157"/>
      <c r="T6" s="1157"/>
    </row>
    <row r="7" spans="1:23" ht="24.95" customHeight="1" x14ac:dyDescent="0.25">
      <c r="A7" s="1080"/>
      <c r="B7" s="1080"/>
      <c r="C7" s="1080"/>
      <c r="D7" s="1080"/>
      <c r="E7" s="1080"/>
      <c r="F7" s="1080"/>
      <c r="G7" s="1080"/>
      <c r="H7" s="1080"/>
      <c r="I7" s="1080"/>
      <c r="J7" s="1080"/>
      <c r="K7" s="1080"/>
      <c r="L7" s="1080"/>
      <c r="M7" s="1080"/>
      <c r="N7" s="1080"/>
      <c r="O7" s="1080"/>
      <c r="P7" s="1161"/>
      <c r="Q7" s="258" t="s">
        <v>1028</v>
      </c>
      <c r="R7" s="1156">
        <f>EndDate</f>
        <v>44742</v>
      </c>
      <c r="S7" s="1157"/>
      <c r="T7" s="1157"/>
    </row>
    <row r="8" spans="1:23" s="240" customFormat="1" ht="39.950000000000003" customHeight="1" x14ac:dyDescent="0.3">
      <c r="A8" s="1154"/>
      <c r="B8" s="1154"/>
      <c r="C8" s="1154"/>
      <c r="D8" s="1154"/>
      <c r="E8" s="1154"/>
      <c r="F8" s="1154"/>
      <c r="G8" s="1154"/>
      <c r="H8" s="1154"/>
      <c r="I8" s="1154"/>
      <c r="J8" s="1154"/>
      <c r="K8" s="1154"/>
      <c r="L8" s="1154"/>
      <c r="M8" s="1154"/>
      <c r="N8" s="1154"/>
      <c r="O8" s="1154"/>
      <c r="P8" s="1155"/>
      <c r="Q8" s="268" t="s">
        <v>1031</v>
      </c>
      <c r="R8" s="269" t="s">
        <v>1094</v>
      </c>
      <c r="S8" s="255"/>
      <c r="T8" s="393"/>
    </row>
    <row r="9" spans="1:23" ht="50.1" customHeight="1" x14ac:dyDescent="0.2">
      <c r="A9" s="475" t="s">
        <v>215</v>
      </c>
      <c r="B9" s="476" t="s">
        <v>996</v>
      </c>
      <c r="C9" s="476" t="s">
        <v>1077</v>
      </c>
      <c r="D9" s="477" t="s">
        <v>997</v>
      </c>
      <c r="E9" s="477" t="s">
        <v>325</v>
      </c>
      <c r="F9" s="477" t="s">
        <v>998</v>
      </c>
      <c r="G9" s="477" t="s">
        <v>1061</v>
      </c>
      <c r="H9" s="476" t="s">
        <v>1278</v>
      </c>
      <c r="I9" s="476" t="s">
        <v>1088</v>
      </c>
      <c r="J9" s="476" t="s">
        <v>1078</v>
      </c>
      <c r="K9" s="476" t="s">
        <v>1297</v>
      </c>
      <c r="L9" s="476" t="s">
        <v>1176</v>
      </c>
      <c r="M9" s="476" t="s">
        <v>1068</v>
      </c>
      <c r="N9" s="476" t="s">
        <v>1067</v>
      </c>
      <c r="O9" s="476" t="s">
        <v>1062</v>
      </c>
      <c r="P9" s="476" t="s">
        <v>1079</v>
      </c>
      <c r="Q9" s="478" t="s">
        <v>1059</v>
      </c>
      <c r="R9" s="476" t="s">
        <v>1405</v>
      </c>
      <c r="S9" s="476" t="s">
        <v>1060</v>
      </c>
      <c r="T9" s="479" t="s">
        <v>1030</v>
      </c>
    </row>
    <row r="10" spans="1:23" s="250" customFormat="1" ht="20.25" x14ac:dyDescent="0.2">
      <c r="A10" s="494"/>
      <c r="B10" s="495"/>
      <c r="C10" s="496"/>
      <c r="D10" s="497"/>
      <c r="E10" s="497"/>
      <c r="F10" s="497"/>
      <c r="G10" s="498"/>
      <c r="H10" s="499"/>
      <c r="I10" s="499"/>
      <c r="J10" s="500"/>
      <c r="K10" s="501"/>
      <c r="L10" s="501"/>
      <c r="M10" s="501"/>
      <c r="N10" s="501"/>
      <c r="O10" s="547">
        <f>SUM(RangeCost)</f>
        <v>0</v>
      </c>
      <c r="P10" s="547">
        <f>SUM(RangePrevious)</f>
        <v>0</v>
      </c>
      <c r="Q10" s="548">
        <f>SUM(RangeThisRequest)</f>
        <v>0</v>
      </c>
      <c r="R10" s="897"/>
      <c r="S10" s="547">
        <f>SUM(RangeApproved)</f>
        <v>0</v>
      </c>
      <c r="T10" s="549">
        <f>SUM(RangeBalance)</f>
        <v>0</v>
      </c>
    </row>
    <row r="11" spans="1:23" s="250" customFormat="1" ht="0.2" customHeight="1" x14ac:dyDescent="0.2">
      <c r="A11" s="438" t="s">
        <v>1325</v>
      </c>
      <c r="B11" s="439" t="s">
        <v>1325</v>
      </c>
      <c r="C11" s="439" t="s">
        <v>1325</v>
      </c>
      <c r="D11" s="439" t="s">
        <v>1325</v>
      </c>
      <c r="E11" s="439" t="s">
        <v>1325</v>
      </c>
      <c r="F11" s="439" t="s">
        <v>1325</v>
      </c>
      <c r="G11" s="439" t="s">
        <v>1325</v>
      </c>
      <c r="H11" s="439" t="s">
        <v>1325</v>
      </c>
      <c r="I11" s="439" t="s">
        <v>1325</v>
      </c>
      <c r="J11" s="456" t="s">
        <v>1325</v>
      </c>
      <c r="K11" s="457" t="s">
        <v>1325</v>
      </c>
      <c r="L11" s="446" t="s">
        <v>1325</v>
      </c>
      <c r="M11" s="456" t="s">
        <v>1325</v>
      </c>
      <c r="N11" s="456" t="s">
        <v>1325</v>
      </c>
      <c r="O11" s="449" t="s">
        <v>1325</v>
      </c>
      <c r="P11" s="449" t="s">
        <v>1325</v>
      </c>
      <c r="Q11" s="449" t="s">
        <v>1325</v>
      </c>
      <c r="R11" s="440" t="s">
        <v>1325</v>
      </c>
      <c r="S11" s="458" t="s">
        <v>1325</v>
      </c>
      <c r="T11" s="450" t="s">
        <v>1325</v>
      </c>
    </row>
    <row r="12" spans="1:23" s="249" customFormat="1" ht="17.25" x14ac:dyDescent="0.2">
      <c r="A12" s="398"/>
      <c r="B12" s="398"/>
      <c r="C12" s="398"/>
      <c r="D12" s="399"/>
      <c r="E12" s="399"/>
      <c r="F12" s="398"/>
      <c r="G12" s="398"/>
      <c r="H12" s="398"/>
      <c r="I12" s="398"/>
      <c r="J12" s="411"/>
      <c r="K12" s="412"/>
      <c r="L12" s="413"/>
      <c r="M12" s="413"/>
      <c r="N12" s="413"/>
      <c r="O12" s="410"/>
      <c r="P12" s="554"/>
      <c r="Q12" s="546"/>
      <c r="R12" s="398"/>
      <c r="S12" s="551">
        <f t="shared" ref="S12:S43" si="0">Q12+P12</f>
        <v>0</v>
      </c>
      <c r="T12" s="551">
        <f t="shared" ref="T12:T43" si="1">O12-S12</f>
        <v>0</v>
      </c>
    </row>
    <row r="13" spans="1:23" s="263" customFormat="1" ht="17.25" x14ac:dyDescent="0.2">
      <c r="A13" s="398"/>
      <c r="B13" s="398"/>
      <c r="C13" s="398"/>
      <c r="D13" s="399"/>
      <c r="E13" s="399"/>
      <c r="F13" s="398"/>
      <c r="G13" s="398"/>
      <c r="H13" s="398"/>
      <c r="I13" s="398"/>
      <c r="J13" s="411"/>
      <c r="K13" s="412"/>
      <c r="L13" s="413"/>
      <c r="M13" s="413"/>
      <c r="N13" s="413"/>
      <c r="O13" s="410"/>
      <c r="P13" s="554"/>
      <c r="Q13" s="546"/>
      <c r="R13" s="398"/>
      <c r="S13" s="551">
        <f t="shared" si="0"/>
        <v>0</v>
      </c>
      <c r="T13" s="551">
        <f t="shared" si="1"/>
        <v>0</v>
      </c>
    </row>
    <row r="14" spans="1:23" s="249" customFormat="1" ht="17.25" x14ac:dyDescent="0.2">
      <c r="A14" s="398"/>
      <c r="B14" s="398"/>
      <c r="C14" s="398"/>
      <c r="D14" s="399"/>
      <c r="E14" s="399"/>
      <c r="F14" s="398"/>
      <c r="G14" s="398"/>
      <c r="H14" s="398"/>
      <c r="I14" s="398"/>
      <c r="J14" s="411"/>
      <c r="K14" s="412"/>
      <c r="L14" s="413"/>
      <c r="M14" s="413"/>
      <c r="N14" s="413"/>
      <c r="O14" s="410"/>
      <c r="P14" s="554"/>
      <c r="Q14" s="546"/>
      <c r="R14" s="398"/>
      <c r="S14" s="551">
        <f t="shared" si="0"/>
        <v>0</v>
      </c>
      <c r="T14" s="551">
        <f t="shared" si="1"/>
        <v>0</v>
      </c>
    </row>
    <row r="15" spans="1:23" s="249" customFormat="1" ht="17.25" x14ac:dyDescent="0.2">
      <c r="A15" s="398"/>
      <c r="B15" s="398"/>
      <c r="C15" s="398"/>
      <c r="D15" s="399"/>
      <c r="E15" s="399"/>
      <c r="F15" s="398"/>
      <c r="G15" s="398"/>
      <c r="H15" s="398"/>
      <c r="I15" s="398"/>
      <c r="J15" s="411"/>
      <c r="K15" s="412"/>
      <c r="L15" s="413"/>
      <c r="M15" s="413"/>
      <c r="N15" s="413"/>
      <c r="O15" s="410"/>
      <c r="P15" s="554"/>
      <c r="Q15" s="546"/>
      <c r="R15" s="398"/>
      <c r="S15" s="551">
        <f t="shared" si="0"/>
        <v>0</v>
      </c>
      <c r="T15" s="551">
        <f t="shared" si="1"/>
        <v>0</v>
      </c>
    </row>
    <row r="16" spans="1:23" s="249" customFormat="1" ht="17.25" x14ac:dyDescent="0.2">
      <c r="A16" s="398"/>
      <c r="B16" s="398"/>
      <c r="C16" s="398"/>
      <c r="D16" s="399"/>
      <c r="E16" s="399"/>
      <c r="F16" s="398"/>
      <c r="G16" s="398"/>
      <c r="H16" s="398"/>
      <c r="I16" s="398"/>
      <c r="J16" s="411"/>
      <c r="K16" s="412"/>
      <c r="L16" s="413"/>
      <c r="M16" s="413"/>
      <c r="N16" s="413"/>
      <c r="O16" s="410"/>
      <c r="P16" s="554"/>
      <c r="Q16" s="546"/>
      <c r="R16" s="398"/>
      <c r="S16" s="551">
        <f t="shared" si="0"/>
        <v>0</v>
      </c>
      <c r="T16" s="551">
        <f t="shared" si="1"/>
        <v>0</v>
      </c>
    </row>
    <row r="17" spans="1:20" s="249" customFormat="1" ht="17.25" x14ac:dyDescent="0.2">
      <c r="A17" s="398"/>
      <c r="B17" s="398"/>
      <c r="C17" s="398"/>
      <c r="D17" s="399"/>
      <c r="E17" s="399"/>
      <c r="F17" s="398"/>
      <c r="G17" s="398"/>
      <c r="H17" s="398"/>
      <c r="I17" s="398"/>
      <c r="J17" s="411"/>
      <c r="K17" s="412"/>
      <c r="L17" s="413"/>
      <c r="M17" s="413"/>
      <c r="N17" s="413"/>
      <c r="O17" s="410"/>
      <c r="P17" s="554"/>
      <c r="Q17" s="546"/>
      <c r="R17" s="398"/>
      <c r="S17" s="551">
        <f t="shared" si="0"/>
        <v>0</v>
      </c>
      <c r="T17" s="551">
        <f t="shared" si="1"/>
        <v>0</v>
      </c>
    </row>
    <row r="18" spans="1:20" s="249" customFormat="1" ht="17.25" x14ac:dyDescent="0.2">
      <c r="A18" s="398"/>
      <c r="B18" s="398"/>
      <c r="C18" s="398"/>
      <c r="D18" s="399"/>
      <c r="E18" s="399"/>
      <c r="F18" s="398"/>
      <c r="G18" s="398"/>
      <c r="H18" s="398"/>
      <c r="I18" s="398"/>
      <c r="J18" s="411"/>
      <c r="K18" s="412"/>
      <c r="L18" s="413"/>
      <c r="M18" s="413"/>
      <c r="N18" s="413"/>
      <c r="O18" s="410"/>
      <c r="P18" s="554"/>
      <c r="Q18" s="546"/>
      <c r="R18" s="398"/>
      <c r="S18" s="551">
        <f t="shared" si="0"/>
        <v>0</v>
      </c>
      <c r="T18" s="551">
        <f t="shared" si="1"/>
        <v>0</v>
      </c>
    </row>
    <row r="19" spans="1:20" s="249" customFormat="1" ht="17.25" x14ac:dyDescent="0.2">
      <c r="A19" s="398"/>
      <c r="B19" s="398"/>
      <c r="C19" s="398"/>
      <c r="D19" s="399"/>
      <c r="E19" s="399"/>
      <c r="F19" s="398"/>
      <c r="G19" s="398"/>
      <c r="H19" s="398"/>
      <c r="I19" s="398"/>
      <c r="J19" s="411"/>
      <c r="K19" s="412"/>
      <c r="L19" s="413"/>
      <c r="M19" s="413"/>
      <c r="N19" s="413"/>
      <c r="O19" s="410"/>
      <c r="P19" s="554"/>
      <c r="Q19" s="546"/>
      <c r="R19" s="398"/>
      <c r="S19" s="551">
        <f t="shared" si="0"/>
        <v>0</v>
      </c>
      <c r="T19" s="551">
        <f t="shared" si="1"/>
        <v>0</v>
      </c>
    </row>
    <row r="20" spans="1:20" s="249" customFormat="1" ht="17.25" x14ac:dyDescent="0.2">
      <c r="A20" s="398"/>
      <c r="B20" s="398"/>
      <c r="C20" s="398"/>
      <c r="D20" s="399"/>
      <c r="E20" s="399"/>
      <c r="F20" s="398"/>
      <c r="G20" s="398"/>
      <c r="H20" s="398"/>
      <c r="I20" s="398"/>
      <c r="J20" s="411"/>
      <c r="K20" s="412"/>
      <c r="L20" s="413"/>
      <c r="M20" s="413"/>
      <c r="N20" s="413"/>
      <c r="O20" s="410"/>
      <c r="P20" s="554"/>
      <c r="Q20" s="546"/>
      <c r="R20" s="398"/>
      <c r="S20" s="551">
        <f t="shared" si="0"/>
        <v>0</v>
      </c>
      <c r="T20" s="551">
        <f t="shared" si="1"/>
        <v>0</v>
      </c>
    </row>
    <row r="21" spans="1:20" s="249" customFormat="1" ht="17.25" x14ac:dyDescent="0.2">
      <c r="A21" s="398"/>
      <c r="B21" s="398"/>
      <c r="C21" s="398"/>
      <c r="D21" s="399"/>
      <c r="E21" s="399"/>
      <c r="F21" s="398"/>
      <c r="G21" s="398"/>
      <c r="H21" s="398"/>
      <c r="I21" s="398"/>
      <c r="J21" s="411"/>
      <c r="K21" s="412"/>
      <c r="L21" s="413"/>
      <c r="M21" s="413"/>
      <c r="N21" s="413"/>
      <c r="O21" s="410"/>
      <c r="P21" s="554"/>
      <c r="Q21" s="546"/>
      <c r="R21" s="398"/>
      <c r="S21" s="551">
        <f t="shared" si="0"/>
        <v>0</v>
      </c>
      <c r="T21" s="551">
        <f t="shared" si="1"/>
        <v>0</v>
      </c>
    </row>
    <row r="22" spans="1:20" s="249" customFormat="1" ht="17.25" x14ac:dyDescent="0.2">
      <c r="A22" s="398"/>
      <c r="B22" s="398"/>
      <c r="C22" s="398"/>
      <c r="D22" s="399"/>
      <c r="E22" s="399"/>
      <c r="F22" s="398"/>
      <c r="G22" s="398"/>
      <c r="H22" s="398"/>
      <c r="I22" s="398"/>
      <c r="J22" s="411"/>
      <c r="K22" s="412"/>
      <c r="L22" s="413"/>
      <c r="M22" s="413"/>
      <c r="N22" s="413"/>
      <c r="O22" s="410"/>
      <c r="P22" s="554"/>
      <c r="Q22" s="546"/>
      <c r="R22" s="398"/>
      <c r="S22" s="551">
        <f t="shared" si="0"/>
        <v>0</v>
      </c>
      <c r="T22" s="551">
        <f t="shared" si="1"/>
        <v>0</v>
      </c>
    </row>
    <row r="23" spans="1:20" s="249" customFormat="1" ht="17.25" x14ac:dyDescent="0.2">
      <c r="A23" s="398"/>
      <c r="B23" s="398"/>
      <c r="C23" s="398"/>
      <c r="D23" s="399"/>
      <c r="E23" s="399"/>
      <c r="F23" s="398"/>
      <c r="G23" s="398"/>
      <c r="H23" s="398"/>
      <c r="I23" s="398"/>
      <c r="J23" s="411"/>
      <c r="K23" s="412"/>
      <c r="L23" s="413"/>
      <c r="M23" s="413"/>
      <c r="N23" s="413"/>
      <c r="O23" s="410"/>
      <c r="P23" s="554"/>
      <c r="Q23" s="546"/>
      <c r="R23" s="398"/>
      <c r="S23" s="551">
        <f t="shared" si="0"/>
        <v>0</v>
      </c>
      <c r="T23" s="551">
        <f t="shared" si="1"/>
        <v>0</v>
      </c>
    </row>
    <row r="24" spans="1:20" s="249" customFormat="1" ht="17.25" x14ac:dyDescent="0.2">
      <c r="A24" s="398"/>
      <c r="B24" s="398"/>
      <c r="C24" s="398"/>
      <c r="D24" s="399"/>
      <c r="E24" s="399"/>
      <c r="F24" s="398"/>
      <c r="G24" s="398"/>
      <c r="H24" s="398"/>
      <c r="I24" s="398"/>
      <c r="J24" s="411"/>
      <c r="K24" s="412"/>
      <c r="L24" s="413"/>
      <c r="M24" s="413"/>
      <c r="N24" s="413"/>
      <c r="O24" s="410"/>
      <c r="P24" s="554"/>
      <c r="Q24" s="546"/>
      <c r="R24" s="398"/>
      <c r="S24" s="551">
        <f t="shared" si="0"/>
        <v>0</v>
      </c>
      <c r="T24" s="551">
        <f t="shared" si="1"/>
        <v>0</v>
      </c>
    </row>
    <row r="25" spans="1:20" s="249" customFormat="1" ht="17.25" x14ac:dyDescent="0.2">
      <c r="A25" s="398"/>
      <c r="B25" s="398"/>
      <c r="C25" s="398"/>
      <c r="D25" s="399"/>
      <c r="E25" s="399"/>
      <c r="F25" s="398"/>
      <c r="G25" s="398"/>
      <c r="H25" s="398"/>
      <c r="I25" s="398"/>
      <c r="J25" s="411"/>
      <c r="K25" s="412"/>
      <c r="L25" s="413"/>
      <c r="M25" s="413"/>
      <c r="N25" s="413"/>
      <c r="O25" s="410"/>
      <c r="P25" s="554"/>
      <c r="Q25" s="546"/>
      <c r="R25" s="398"/>
      <c r="S25" s="551">
        <f t="shared" si="0"/>
        <v>0</v>
      </c>
      <c r="T25" s="551">
        <f t="shared" si="1"/>
        <v>0</v>
      </c>
    </row>
    <row r="26" spans="1:20" s="249" customFormat="1" ht="17.25" x14ac:dyDescent="0.2">
      <c r="A26" s="398"/>
      <c r="B26" s="398"/>
      <c r="C26" s="398"/>
      <c r="D26" s="399"/>
      <c r="E26" s="399"/>
      <c r="F26" s="398"/>
      <c r="G26" s="398"/>
      <c r="H26" s="398"/>
      <c r="I26" s="398"/>
      <c r="J26" s="411"/>
      <c r="K26" s="412"/>
      <c r="L26" s="413"/>
      <c r="M26" s="413"/>
      <c r="N26" s="413"/>
      <c r="O26" s="410"/>
      <c r="P26" s="554"/>
      <c r="Q26" s="546"/>
      <c r="R26" s="398"/>
      <c r="S26" s="551">
        <f t="shared" si="0"/>
        <v>0</v>
      </c>
      <c r="T26" s="551">
        <f t="shared" si="1"/>
        <v>0</v>
      </c>
    </row>
    <row r="27" spans="1:20" s="249" customFormat="1" ht="17.25" x14ac:dyDescent="0.2">
      <c r="A27" s="398"/>
      <c r="B27" s="398"/>
      <c r="C27" s="398"/>
      <c r="D27" s="399"/>
      <c r="E27" s="399"/>
      <c r="F27" s="398"/>
      <c r="G27" s="398"/>
      <c r="H27" s="398"/>
      <c r="I27" s="398"/>
      <c r="J27" s="411"/>
      <c r="K27" s="412"/>
      <c r="L27" s="413"/>
      <c r="M27" s="413"/>
      <c r="N27" s="413"/>
      <c r="O27" s="410"/>
      <c r="P27" s="554"/>
      <c r="Q27" s="546"/>
      <c r="R27" s="398"/>
      <c r="S27" s="551">
        <f t="shared" si="0"/>
        <v>0</v>
      </c>
      <c r="T27" s="551">
        <f t="shared" si="1"/>
        <v>0</v>
      </c>
    </row>
    <row r="28" spans="1:20" s="249" customFormat="1" ht="17.25" x14ac:dyDescent="0.2">
      <c r="A28" s="398"/>
      <c r="B28" s="398"/>
      <c r="C28" s="398"/>
      <c r="D28" s="399"/>
      <c r="E28" s="399"/>
      <c r="F28" s="398"/>
      <c r="G28" s="398"/>
      <c r="H28" s="398"/>
      <c r="I28" s="398"/>
      <c r="J28" s="411"/>
      <c r="K28" s="412"/>
      <c r="L28" s="413"/>
      <c r="M28" s="413"/>
      <c r="N28" s="413"/>
      <c r="O28" s="410"/>
      <c r="P28" s="554"/>
      <c r="Q28" s="546"/>
      <c r="R28" s="398"/>
      <c r="S28" s="551">
        <f t="shared" si="0"/>
        <v>0</v>
      </c>
      <c r="T28" s="551">
        <f t="shared" si="1"/>
        <v>0</v>
      </c>
    </row>
    <row r="29" spans="1:20" s="249" customFormat="1" ht="17.25" x14ac:dyDescent="0.2">
      <c r="A29" s="398"/>
      <c r="B29" s="398"/>
      <c r="C29" s="398"/>
      <c r="D29" s="399"/>
      <c r="E29" s="399"/>
      <c r="F29" s="398"/>
      <c r="G29" s="398"/>
      <c r="H29" s="398"/>
      <c r="I29" s="398"/>
      <c r="J29" s="411"/>
      <c r="K29" s="412"/>
      <c r="L29" s="413"/>
      <c r="M29" s="413"/>
      <c r="N29" s="413"/>
      <c r="O29" s="410"/>
      <c r="P29" s="554"/>
      <c r="Q29" s="546"/>
      <c r="R29" s="398"/>
      <c r="S29" s="551">
        <f t="shared" si="0"/>
        <v>0</v>
      </c>
      <c r="T29" s="551">
        <f t="shared" si="1"/>
        <v>0</v>
      </c>
    </row>
    <row r="30" spans="1:20" s="249" customFormat="1" ht="17.25" x14ac:dyDescent="0.2">
      <c r="A30" s="398"/>
      <c r="B30" s="398"/>
      <c r="C30" s="398"/>
      <c r="D30" s="399"/>
      <c r="E30" s="399"/>
      <c r="F30" s="398"/>
      <c r="G30" s="398"/>
      <c r="H30" s="398"/>
      <c r="I30" s="398"/>
      <c r="J30" s="411"/>
      <c r="K30" s="412"/>
      <c r="L30" s="413"/>
      <c r="M30" s="413"/>
      <c r="N30" s="413"/>
      <c r="O30" s="410"/>
      <c r="P30" s="554"/>
      <c r="Q30" s="546"/>
      <c r="R30" s="398"/>
      <c r="S30" s="551">
        <f t="shared" si="0"/>
        <v>0</v>
      </c>
      <c r="T30" s="551">
        <f t="shared" si="1"/>
        <v>0</v>
      </c>
    </row>
    <row r="31" spans="1:20" s="249" customFormat="1" ht="17.25" x14ac:dyDescent="0.2">
      <c r="A31" s="398"/>
      <c r="B31" s="398"/>
      <c r="C31" s="398"/>
      <c r="D31" s="399"/>
      <c r="E31" s="399"/>
      <c r="F31" s="398"/>
      <c r="G31" s="398"/>
      <c r="H31" s="398"/>
      <c r="I31" s="398"/>
      <c r="J31" s="411"/>
      <c r="K31" s="412"/>
      <c r="L31" s="413"/>
      <c r="M31" s="413"/>
      <c r="N31" s="413"/>
      <c r="O31" s="410"/>
      <c r="P31" s="554"/>
      <c r="Q31" s="546"/>
      <c r="R31" s="398"/>
      <c r="S31" s="551">
        <f t="shared" si="0"/>
        <v>0</v>
      </c>
      <c r="T31" s="551">
        <f t="shared" si="1"/>
        <v>0</v>
      </c>
    </row>
    <row r="32" spans="1:20" s="249" customFormat="1" ht="17.25" x14ac:dyDescent="0.2">
      <c r="A32" s="398"/>
      <c r="B32" s="398"/>
      <c r="C32" s="398"/>
      <c r="D32" s="399"/>
      <c r="E32" s="399"/>
      <c r="F32" s="398"/>
      <c r="G32" s="398"/>
      <c r="H32" s="398"/>
      <c r="I32" s="398"/>
      <c r="J32" s="411"/>
      <c r="K32" s="412"/>
      <c r="L32" s="413"/>
      <c r="M32" s="413"/>
      <c r="N32" s="413"/>
      <c r="O32" s="410"/>
      <c r="P32" s="554"/>
      <c r="Q32" s="546"/>
      <c r="R32" s="398"/>
      <c r="S32" s="551">
        <f t="shared" si="0"/>
        <v>0</v>
      </c>
      <c r="T32" s="551">
        <f t="shared" si="1"/>
        <v>0</v>
      </c>
    </row>
    <row r="33" spans="1:20" s="249" customFormat="1" ht="17.25" x14ac:dyDescent="0.2">
      <c r="A33" s="398"/>
      <c r="B33" s="398"/>
      <c r="C33" s="398"/>
      <c r="D33" s="399"/>
      <c r="E33" s="399"/>
      <c r="F33" s="398"/>
      <c r="G33" s="398"/>
      <c r="H33" s="398"/>
      <c r="I33" s="398"/>
      <c r="J33" s="411"/>
      <c r="K33" s="412"/>
      <c r="L33" s="413"/>
      <c r="M33" s="413"/>
      <c r="N33" s="413"/>
      <c r="O33" s="410"/>
      <c r="P33" s="554"/>
      <c r="Q33" s="546"/>
      <c r="R33" s="398"/>
      <c r="S33" s="551">
        <f t="shared" si="0"/>
        <v>0</v>
      </c>
      <c r="T33" s="551">
        <f t="shared" si="1"/>
        <v>0</v>
      </c>
    </row>
    <row r="34" spans="1:20" s="249" customFormat="1" ht="17.25" x14ac:dyDescent="0.2">
      <c r="A34" s="398"/>
      <c r="B34" s="398"/>
      <c r="C34" s="398"/>
      <c r="D34" s="399"/>
      <c r="E34" s="399"/>
      <c r="F34" s="398"/>
      <c r="G34" s="398"/>
      <c r="H34" s="398"/>
      <c r="I34" s="398"/>
      <c r="J34" s="411"/>
      <c r="K34" s="412"/>
      <c r="L34" s="413"/>
      <c r="M34" s="413"/>
      <c r="N34" s="413"/>
      <c r="O34" s="410"/>
      <c r="P34" s="554"/>
      <c r="Q34" s="546"/>
      <c r="R34" s="398"/>
      <c r="S34" s="551">
        <f t="shared" si="0"/>
        <v>0</v>
      </c>
      <c r="T34" s="551">
        <f t="shared" si="1"/>
        <v>0</v>
      </c>
    </row>
    <row r="35" spans="1:20" s="249" customFormat="1" ht="17.25" x14ac:dyDescent="0.2">
      <c r="A35" s="398"/>
      <c r="B35" s="398"/>
      <c r="C35" s="398"/>
      <c r="D35" s="399"/>
      <c r="E35" s="399"/>
      <c r="F35" s="398"/>
      <c r="G35" s="398"/>
      <c r="H35" s="398"/>
      <c r="I35" s="398"/>
      <c r="J35" s="411"/>
      <c r="K35" s="412"/>
      <c r="L35" s="413"/>
      <c r="M35" s="413"/>
      <c r="N35" s="413"/>
      <c r="O35" s="410"/>
      <c r="P35" s="554"/>
      <c r="Q35" s="546"/>
      <c r="R35" s="398"/>
      <c r="S35" s="551">
        <f t="shared" si="0"/>
        <v>0</v>
      </c>
      <c r="T35" s="551">
        <f t="shared" si="1"/>
        <v>0</v>
      </c>
    </row>
    <row r="36" spans="1:20" s="249" customFormat="1" ht="17.25" x14ac:dyDescent="0.2">
      <c r="A36" s="398"/>
      <c r="B36" s="398"/>
      <c r="C36" s="398"/>
      <c r="D36" s="399"/>
      <c r="E36" s="399"/>
      <c r="F36" s="398"/>
      <c r="G36" s="398"/>
      <c r="H36" s="398"/>
      <c r="I36" s="398"/>
      <c r="J36" s="411"/>
      <c r="K36" s="412"/>
      <c r="L36" s="413"/>
      <c r="M36" s="413"/>
      <c r="N36" s="413"/>
      <c r="O36" s="410"/>
      <c r="P36" s="554"/>
      <c r="Q36" s="546"/>
      <c r="R36" s="398"/>
      <c r="S36" s="551">
        <f t="shared" si="0"/>
        <v>0</v>
      </c>
      <c r="T36" s="551">
        <f t="shared" si="1"/>
        <v>0</v>
      </c>
    </row>
    <row r="37" spans="1:20" s="249" customFormat="1" ht="17.25" x14ac:dyDescent="0.2">
      <c r="A37" s="398"/>
      <c r="B37" s="398"/>
      <c r="C37" s="398"/>
      <c r="D37" s="399"/>
      <c r="E37" s="399"/>
      <c r="F37" s="398"/>
      <c r="G37" s="398"/>
      <c r="H37" s="398"/>
      <c r="I37" s="398"/>
      <c r="J37" s="411"/>
      <c r="K37" s="412"/>
      <c r="L37" s="413"/>
      <c r="M37" s="413"/>
      <c r="N37" s="413"/>
      <c r="O37" s="410"/>
      <c r="P37" s="554"/>
      <c r="Q37" s="546"/>
      <c r="R37" s="398"/>
      <c r="S37" s="551">
        <f t="shared" si="0"/>
        <v>0</v>
      </c>
      <c r="T37" s="551">
        <f t="shared" si="1"/>
        <v>0</v>
      </c>
    </row>
    <row r="38" spans="1:20" s="249" customFormat="1" ht="17.25" x14ac:dyDescent="0.2">
      <c r="A38" s="398"/>
      <c r="B38" s="398"/>
      <c r="C38" s="398"/>
      <c r="D38" s="399"/>
      <c r="E38" s="399"/>
      <c r="F38" s="398"/>
      <c r="G38" s="398"/>
      <c r="H38" s="398"/>
      <c r="I38" s="398"/>
      <c r="J38" s="411"/>
      <c r="K38" s="412"/>
      <c r="L38" s="413"/>
      <c r="M38" s="413"/>
      <c r="N38" s="413"/>
      <c r="O38" s="410"/>
      <c r="P38" s="554"/>
      <c r="Q38" s="546"/>
      <c r="R38" s="398"/>
      <c r="S38" s="551">
        <f t="shared" si="0"/>
        <v>0</v>
      </c>
      <c r="T38" s="551">
        <f t="shared" si="1"/>
        <v>0</v>
      </c>
    </row>
    <row r="39" spans="1:20" s="249" customFormat="1" ht="17.25" x14ac:dyDescent="0.2">
      <c r="A39" s="398"/>
      <c r="B39" s="398"/>
      <c r="C39" s="398"/>
      <c r="D39" s="399"/>
      <c r="E39" s="399"/>
      <c r="F39" s="398"/>
      <c r="G39" s="398"/>
      <c r="H39" s="398"/>
      <c r="I39" s="398"/>
      <c r="J39" s="411"/>
      <c r="K39" s="412"/>
      <c r="L39" s="413"/>
      <c r="M39" s="413"/>
      <c r="N39" s="413"/>
      <c r="O39" s="410"/>
      <c r="P39" s="554"/>
      <c r="Q39" s="546"/>
      <c r="R39" s="398"/>
      <c r="S39" s="551">
        <f t="shared" si="0"/>
        <v>0</v>
      </c>
      <c r="T39" s="551">
        <f t="shared" si="1"/>
        <v>0</v>
      </c>
    </row>
    <row r="40" spans="1:20" s="249" customFormat="1" ht="17.25" x14ac:dyDescent="0.2">
      <c r="A40" s="398"/>
      <c r="B40" s="398"/>
      <c r="C40" s="398"/>
      <c r="D40" s="399"/>
      <c r="E40" s="399"/>
      <c r="F40" s="398"/>
      <c r="G40" s="398"/>
      <c r="H40" s="398"/>
      <c r="I40" s="398"/>
      <c r="J40" s="411"/>
      <c r="K40" s="412"/>
      <c r="L40" s="413"/>
      <c r="M40" s="413"/>
      <c r="N40" s="413"/>
      <c r="O40" s="410"/>
      <c r="P40" s="554"/>
      <c r="Q40" s="546"/>
      <c r="R40" s="398"/>
      <c r="S40" s="551">
        <f t="shared" si="0"/>
        <v>0</v>
      </c>
      <c r="T40" s="551">
        <f t="shared" si="1"/>
        <v>0</v>
      </c>
    </row>
    <row r="41" spans="1:20" s="249" customFormat="1" ht="17.25" x14ac:dyDescent="0.2">
      <c r="A41" s="398"/>
      <c r="B41" s="398"/>
      <c r="C41" s="398"/>
      <c r="D41" s="399"/>
      <c r="E41" s="399"/>
      <c r="F41" s="398"/>
      <c r="G41" s="398"/>
      <c r="H41" s="398"/>
      <c r="I41" s="398"/>
      <c r="J41" s="411"/>
      <c r="K41" s="412"/>
      <c r="L41" s="413"/>
      <c r="M41" s="413"/>
      <c r="N41" s="413"/>
      <c r="O41" s="410"/>
      <c r="P41" s="554"/>
      <c r="Q41" s="546"/>
      <c r="R41" s="398"/>
      <c r="S41" s="551">
        <f t="shared" si="0"/>
        <v>0</v>
      </c>
      <c r="T41" s="551">
        <f t="shared" si="1"/>
        <v>0</v>
      </c>
    </row>
    <row r="42" spans="1:20" s="249" customFormat="1" ht="17.25" x14ac:dyDescent="0.2">
      <c r="A42" s="398"/>
      <c r="B42" s="398"/>
      <c r="C42" s="398"/>
      <c r="D42" s="399"/>
      <c r="E42" s="399"/>
      <c r="F42" s="398"/>
      <c r="G42" s="398"/>
      <c r="H42" s="398"/>
      <c r="I42" s="398"/>
      <c r="J42" s="411"/>
      <c r="K42" s="412"/>
      <c r="L42" s="413"/>
      <c r="M42" s="413"/>
      <c r="N42" s="413"/>
      <c r="O42" s="410"/>
      <c r="P42" s="554"/>
      <c r="Q42" s="546"/>
      <c r="R42" s="398"/>
      <c r="S42" s="551">
        <f t="shared" si="0"/>
        <v>0</v>
      </c>
      <c r="T42" s="551">
        <f t="shared" si="1"/>
        <v>0</v>
      </c>
    </row>
    <row r="43" spans="1:20" s="249" customFormat="1" ht="17.25" x14ac:dyDescent="0.2">
      <c r="A43" s="398"/>
      <c r="B43" s="398"/>
      <c r="C43" s="398"/>
      <c r="D43" s="399"/>
      <c r="E43" s="399"/>
      <c r="F43" s="398"/>
      <c r="G43" s="398"/>
      <c r="H43" s="398"/>
      <c r="I43" s="398"/>
      <c r="J43" s="411"/>
      <c r="K43" s="412"/>
      <c r="L43" s="413"/>
      <c r="M43" s="413"/>
      <c r="N43" s="413"/>
      <c r="O43" s="410"/>
      <c r="P43" s="554"/>
      <c r="Q43" s="546"/>
      <c r="R43" s="398"/>
      <c r="S43" s="551">
        <f t="shared" si="0"/>
        <v>0</v>
      </c>
      <c r="T43" s="551">
        <f t="shared" si="1"/>
        <v>0</v>
      </c>
    </row>
    <row r="44" spans="1:20" s="249" customFormat="1" ht="17.25" x14ac:dyDescent="0.2">
      <c r="A44" s="398"/>
      <c r="B44" s="398"/>
      <c r="C44" s="398"/>
      <c r="D44" s="399"/>
      <c r="E44" s="399"/>
      <c r="F44" s="398"/>
      <c r="G44" s="398"/>
      <c r="H44" s="398"/>
      <c r="I44" s="398"/>
      <c r="J44" s="411"/>
      <c r="K44" s="412"/>
      <c r="L44" s="413"/>
      <c r="M44" s="413"/>
      <c r="N44" s="413"/>
      <c r="O44" s="410"/>
      <c r="P44" s="554"/>
      <c r="Q44" s="546"/>
      <c r="R44" s="398"/>
      <c r="S44" s="551">
        <f t="shared" ref="S44:S75" si="2">Q44+P44</f>
        <v>0</v>
      </c>
      <c r="T44" s="551">
        <f t="shared" ref="T44:T75" si="3">O44-S44</f>
        <v>0</v>
      </c>
    </row>
    <row r="45" spans="1:20" s="249" customFormat="1" ht="17.25" x14ac:dyDescent="0.2">
      <c r="A45" s="398"/>
      <c r="B45" s="398"/>
      <c r="C45" s="398"/>
      <c r="D45" s="399"/>
      <c r="E45" s="399"/>
      <c r="F45" s="398"/>
      <c r="G45" s="398"/>
      <c r="H45" s="398"/>
      <c r="I45" s="398"/>
      <c r="J45" s="411"/>
      <c r="K45" s="412"/>
      <c r="L45" s="413"/>
      <c r="M45" s="413"/>
      <c r="N45" s="413"/>
      <c r="O45" s="410"/>
      <c r="P45" s="554"/>
      <c r="Q45" s="546"/>
      <c r="R45" s="398"/>
      <c r="S45" s="551">
        <f t="shared" si="2"/>
        <v>0</v>
      </c>
      <c r="T45" s="551">
        <f t="shared" si="3"/>
        <v>0</v>
      </c>
    </row>
    <row r="46" spans="1:20" s="249" customFormat="1" ht="17.25" x14ac:dyDescent="0.2">
      <c r="A46" s="398"/>
      <c r="B46" s="398"/>
      <c r="C46" s="398"/>
      <c r="D46" s="399"/>
      <c r="E46" s="399"/>
      <c r="F46" s="398"/>
      <c r="G46" s="398"/>
      <c r="H46" s="398"/>
      <c r="I46" s="398"/>
      <c r="J46" s="411"/>
      <c r="K46" s="412"/>
      <c r="L46" s="413"/>
      <c r="M46" s="413"/>
      <c r="N46" s="413"/>
      <c r="O46" s="410"/>
      <c r="P46" s="554"/>
      <c r="Q46" s="546"/>
      <c r="R46" s="398"/>
      <c r="S46" s="551">
        <f t="shared" si="2"/>
        <v>0</v>
      </c>
      <c r="T46" s="551">
        <f t="shared" si="3"/>
        <v>0</v>
      </c>
    </row>
    <row r="47" spans="1:20" s="249" customFormat="1" ht="17.25" x14ac:dyDescent="0.2">
      <c r="A47" s="398"/>
      <c r="B47" s="398"/>
      <c r="C47" s="398"/>
      <c r="D47" s="399"/>
      <c r="E47" s="399"/>
      <c r="F47" s="398"/>
      <c r="G47" s="398"/>
      <c r="H47" s="398"/>
      <c r="I47" s="398"/>
      <c r="J47" s="411"/>
      <c r="K47" s="412"/>
      <c r="L47" s="413"/>
      <c r="M47" s="413"/>
      <c r="N47" s="413"/>
      <c r="O47" s="410"/>
      <c r="P47" s="554"/>
      <c r="Q47" s="546"/>
      <c r="R47" s="398"/>
      <c r="S47" s="551">
        <f t="shared" si="2"/>
        <v>0</v>
      </c>
      <c r="T47" s="551">
        <f t="shared" si="3"/>
        <v>0</v>
      </c>
    </row>
    <row r="48" spans="1:20" s="249" customFormat="1" ht="17.25" x14ac:dyDescent="0.2">
      <c r="A48" s="398"/>
      <c r="B48" s="398"/>
      <c r="C48" s="398"/>
      <c r="D48" s="399"/>
      <c r="E48" s="399"/>
      <c r="F48" s="398"/>
      <c r="G48" s="398"/>
      <c r="H48" s="398"/>
      <c r="I48" s="398"/>
      <c r="J48" s="411"/>
      <c r="K48" s="412"/>
      <c r="L48" s="413"/>
      <c r="M48" s="413"/>
      <c r="N48" s="413"/>
      <c r="O48" s="410"/>
      <c r="P48" s="554"/>
      <c r="Q48" s="546"/>
      <c r="R48" s="398"/>
      <c r="S48" s="551">
        <f t="shared" si="2"/>
        <v>0</v>
      </c>
      <c r="T48" s="551">
        <f t="shared" si="3"/>
        <v>0</v>
      </c>
    </row>
    <row r="49" spans="1:20" s="249" customFormat="1" ht="17.25" x14ac:dyDescent="0.2">
      <c r="A49" s="398"/>
      <c r="B49" s="398"/>
      <c r="C49" s="398"/>
      <c r="D49" s="399"/>
      <c r="E49" s="399"/>
      <c r="F49" s="398"/>
      <c r="G49" s="398"/>
      <c r="H49" s="398"/>
      <c r="I49" s="398"/>
      <c r="J49" s="411"/>
      <c r="K49" s="412"/>
      <c r="L49" s="413"/>
      <c r="M49" s="413"/>
      <c r="N49" s="413"/>
      <c r="O49" s="410"/>
      <c r="P49" s="554"/>
      <c r="Q49" s="546"/>
      <c r="R49" s="398"/>
      <c r="S49" s="551">
        <f t="shared" si="2"/>
        <v>0</v>
      </c>
      <c r="T49" s="551">
        <f t="shared" si="3"/>
        <v>0</v>
      </c>
    </row>
    <row r="50" spans="1:20" s="249" customFormat="1" ht="17.25" x14ac:dyDescent="0.2">
      <c r="A50" s="398"/>
      <c r="B50" s="398"/>
      <c r="C50" s="398"/>
      <c r="D50" s="399"/>
      <c r="E50" s="399"/>
      <c r="F50" s="398"/>
      <c r="G50" s="398"/>
      <c r="H50" s="398"/>
      <c r="I50" s="398"/>
      <c r="J50" s="411"/>
      <c r="K50" s="412"/>
      <c r="L50" s="413"/>
      <c r="M50" s="413"/>
      <c r="N50" s="413"/>
      <c r="O50" s="410"/>
      <c r="P50" s="554"/>
      <c r="Q50" s="546"/>
      <c r="R50" s="398"/>
      <c r="S50" s="551">
        <f t="shared" si="2"/>
        <v>0</v>
      </c>
      <c r="T50" s="551">
        <f t="shared" si="3"/>
        <v>0</v>
      </c>
    </row>
    <row r="51" spans="1:20" s="249" customFormat="1" ht="17.25" x14ac:dyDescent="0.2">
      <c r="A51" s="398"/>
      <c r="B51" s="398"/>
      <c r="C51" s="398"/>
      <c r="D51" s="399"/>
      <c r="E51" s="399"/>
      <c r="F51" s="398"/>
      <c r="G51" s="398"/>
      <c r="H51" s="398"/>
      <c r="I51" s="398"/>
      <c r="J51" s="411"/>
      <c r="K51" s="412"/>
      <c r="L51" s="413"/>
      <c r="M51" s="413"/>
      <c r="N51" s="413"/>
      <c r="O51" s="410"/>
      <c r="P51" s="554"/>
      <c r="Q51" s="546"/>
      <c r="R51" s="398"/>
      <c r="S51" s="551">
        <f t="shared" si="2"/>
        <v>0</v>
      </c>
      <c r="T51" s="551">
        <f t="shared" si="3"/>
        <v>0</v>
      </c>
    </row>
    <row r="52" spans="1:20" s="249" customFormat="1" ht="17.25" x14ac:dyDescent="0.2">
      <c r="A52" s="398"/>
      <c r="B52" s="398"/>
      <c r="C52" s="398"/>
      <c r="D52" s="399"/>
      <c r="E52" s="399"/>
      <c r="F52" s="398"/>
      <c r="G52" s="398"/>
      <c r="H52" s="398"/>
      <c r="I52" s="398"/>
      <c r="J52" s="411"/>
      <c r="K52" s="412"/>
      <c r="L52" s="413"/>
      <c r="M52" s="413"/>
      <c r="N52" s="413"/>
      <c r="O52" s="410"/>
      <c r="P52" s="554"/>
      <c r="Q52" s="546"/>
      <c r="R52" s="398"/>
      <c r="S52" s="551">
        <f t="shared" si="2"/>
        <v>0</v>
      </c>
      <c r="T52" s="551">
        <f t="shared" si="3"/>
        <v>0</v>
      </c>
    </row>
    <row r="53" spans="1:20" s="249" customFormat="1" ht="17.25" x14ac:dyDescent="0.2">
      <c r="A53" s="398"/>
      <c r="B53" s="398"/>
      <c r="C53" s="398"/>
      <c r="D53" s="399"/>
      <c r="E53" s="399"/>
      <c r="F53" s="398"/>
      <c r="G53" s="398"/>
      <c r="H53" s="398"/>
      <c r="I53" s="398"/>
      <c r="J53" s="411"/>
      <c r="K53" s="412"/>
      <c r="L53" s="413"/>
      <c r="M53" s="413"/>
      <c r="N53" s="413"/>
      <c r="O53" s="410"/>
      <c r="P53" s="554"/>
      <c r="Q53" s="546"/>
      <c r="R53" s="398"/>
      <c r="S53" s="551">
        <f t="shared" si="2"/>
        <v>0</v>
      </c>
      <c r="T53" s="551">
        <f t="shared" si="3"/>
        <v>0</v>
      </c>
    </row>
    <row r="54" spans="1:20" s="249" customFormat="1" ht="17.25" x14ac:dyDescent="0.2">
      <c r="A54" s="398"/>
      <c r="B54" s="398"/>
      <c r="C54" s="398"/>
      <c r="D54" s="399"/>
      <c r="E54" s="399"/>
      <c r="F54" s="398"/>
      <c r="G54" s="398"/>
      <c r="H54" s="398"/>
      <c r="I54" s="398"/>
      <c r="J54" s="411"/>
      <c r="K54" s="412"/>
      <c r="L54" s="413"/>
      <c r="M54" s="413"/>
      <c r="N54" s="413"/>
      <c r="O54" s="410"/>
      <c r="P54" s="554"/>
      <c r="Q54" s="546"/>
      <c r="R54" s="398"/>
      <c r="S54" s="551">
        <f t="shared" si="2"/>
        <v>0</v>
      </c>
      <c r="T54" s="551">
        <f t="shared" si="3"/>
        <v>0</v>
      </c>
    </row>
    <row r="55" spans="1:20" s="249" customFormat="1" ht="17.25" x14ac:dyDescent="0.2">
      <c r="A55" s="398"/>
      <c r="B55" s="398"/>
      <c r="C55" s="398"/>
      <c r="D55" s="399"/>
      <c r="E55" s="399"/>
      <c r="F55" s="398"/>
      <c r="G55" s="398"/>
      <c r="H55" s="398"/>
      <c r="I55" s="398"/>
      <c r="J55" s="411"/>
      <c r="K55" s="412"/>
      <c r="L55" s="413"/>
      <c r="M55" s="413"/>
      <c r="N55" s="413"/>
      <c r="O55" s="410"/>
      <c r="P55" s="554"/>
      <c r="Q55" s="546"/>
      <c r="R55" s="398"/>
      <c r="S55" s="551">
        <f t="shared" si="2"/>
        <v>0</v>
      </c>
      <c r="T55" s="551">
        <f t="shared" si="3"/>
        <v>0</v>
      </c>
    </row>
    <row r="56" spans="1:20" s="249" customFormat="1" ht="17.25" x14ac:dyDescent="0.2">
      <c r="A56" s="398"/>
      <c r="B56" s="398"/>
      <c r="C56" s="398"/>
      <c r="D56" s="399"/>
      <c r="E56" s="399"/>
      <c r="F56" s="398"/>
      <c r="G56" s="398"/>
      <c r="H56" s="398"/>
      <c r="I56" s="398"/>
      <c r="J56" s="411"/>
      <c r="K56" s="412"/>
      <c r="L56" s="413"/>
      <c r="M56" s="413"/>
      <c r="N56" s="413"/>
      <c r="O56" s="410"/>
      <c r="P56" s="554"/>
      <c r="Q56" s="546"/>
      <c r="R56" s="398"/>
      <c r="S56" s="551">
        <f t="shared" si="2"/>
        <v>0</v>
      </c>
      <c r="T56" s="551">
        <f t="shared" si="3"/>
        <v>0</v>
      </c>
    </row>
    <row r="57" spans="1:20" s="249" customFormat="1" ht="17.25" x14ac:dyDescent="0.2">
      <c r="A57" s="398"/>
      <c r="B57" s="398"/>
      <c r="C57" s="398"/>
      <c r="D57" s="399"/>
      <c r="E57" s="399"/>
      <c r="F57" s="398"/>
      <c r="G57" s="398"/>
      <c r="H57" s="398"/>
      <c r="I57" s="398"/>
      <c r="J57" s="411"/>
      <c r="K57" s="412"/>
      <c r="L57" s="413"/>
      <c r="M57" s="413"/>
      <c r="N57" s="413"/>
      <c r="O57" s="410"/>
      <c r="P57" s="554"/>
      <c r="Q57" s="546"/>
      <c r="R57" s="398"/>
      <c r="S57" s="551">
        <f t="shared" si="2"/>
        <v>0</v>
      </c>
      <c r="T57" s="551">
        <f t="shared" si="3"/>
        <v>0</v>
      </c>
    </row>
    <row r="58" spans="1:20" s="249" customFormat="1" ht="17.25" x14ac:dyDescent="0.2">
      <c r="A58" s="398"/>
      <c r="B58" s="398"/>
      <c r="C58" s="398"/>
      <c r="D58" s="399"/>
      <c r="E58" s="399"/>
      <c r="F58" s="398"/>
      <c r="G58" s="398"/>
      <c r="H58" s="398"/>
      <c r="I58" s="398"/>
      <c r="J58" s="411"/>
      <c r="K58" s="412"/>
      <c r="L58" s="413"/>
      <c r="M58" s="413"/>
      <c r="N58" s="413"/>
      <c r="O58" s="410"/>
      <c r="P58" s="554"/>
      <c r="Q58" s="546"/>
      <c r="R58" s="398"/>
      <c r="S58" s="551">
        <f t="shared" si="2"/>
        <v>0</v>
      </c>
      <c r="T58" s="551">
        <f t="shared" si="3"/>
        <v>0</v>
      </c>
    </row>
    <row r="59" spans="1:20" s="249" customFormat="1" ht="17.25" x14ac:dyDescent="0.2">
      <c r="A59" s="398"/>
      <c r="B59" s="398"/>
      <c r="C59" s="398"/>
      <c r="D59" s="399"/>
      <c r="E59" s="399"/>
      <c r="F59" s="398"/>
      <c r="G59" s="398"/>
      <c r="H59" s="398"/>
      <c r="I59" s="398"/>
      <c r="J59" s="411"/>
      <c r="K59" s="412"/>
      <c r="L59" s="413"/>
      <c r="M59" s="413"/>
      <c r="N59" s="413"/>
      <c r="O59" s="410"/>
      <c r="P59" s="554"/>
      <c r="Q59" s="546"/>
      <c r="R59" s="398"/>
      <c r="S59" s="551">
        <f t="shared" si="2"/>
        <v>0</v>
      </c>
      <c r="T59" s="551">
        <f t="shared" si="3"/>
        <v>0</v>
      </c>
    </row>
    <row r="60" spans="1:20" s="249" customFormat="1" ht="17.25" x14ac:dyDescent="0.2">
      <c r="A60" s="398"/>
      <c r="B60" s="398"/>
      <c r="C60" s="398"/>
      <c r="D60" s="399"/>
      <c r="E60" s="399"/>
      <c r="F60" s="398"/>
      <c r="G60" s="398"/>
      <c r="H60" s="398"/>
      <c r="I60" s="398"/>
      <c r="J60" s="411"/>
      <c r="K60" s="412"/>
      <c r="L60" s="413"/>
      <c r="M60" s="413"/>
      <c r="N60" s="413"/>
      <c r="O60" s="410"/>
      <c r="P60" s="554"/>
      <c r="Q60" s="546"/>
      <c r="R60" s="398"/>
      <c r="S60" s="551">
        <f t="shared" si="2"/>
        <v>0</v>
      </c>
      <c r="T60" s="551">
        <f t="shared" si="3"/>
        <v>0</v>
      </c>
    </row>
    <row r="61" spans="1:20" s="249" customFormat="1" ht="17.25" x14ac:dyDescent="0.2">
      <c r="A61" s="398"/>
      <c r="B61" s="398"/>
      <c r="C61" s="398"/>
      <c r="D61" s="399"/>
      <c r="E61" s="399"/>
      <c r="F61" s="398"/>
      <c r="G61" s="398"/>
      <c r="H61" s="398"/>
      <c r="I61" s="398"/>
      <c r="J61" s="411"/>
      <c r="K61" s="412"/>
      <c r="L61" s="413"/>
      <c r="M61" s="413"/>
      <c r="N61" s="413"/>
      <c r="O61" s="410"/>
      <c r="P61" s="554"/>
      <c r="Q61" s="546"/>
      <c r="R61" s="398"/>
      <c r="S61" s="551">
        <f t="shared" si="2"/>
        <v>0</v>
      </c>
      <c r="T61" s="551">
        <f t="shared" si="3"/>
        <v>0</v>
      </c>
    </row>
    <row r="62" spans="1:20" s="249" customFormat="1" ht="17.25" x14ac:dyDescent="0.2">
      <c r="A62" s="398"/>
      <c r="B62" s="398"/>
      <c r="C62" s="398"/>
      <c r="D62" s="399"/>
      <c r="E62" s="399"/>
      <c r="F62" s="398"/>
      <c r="G62" s="398"/>
      <c r="H62" s="398"/>
      <c r="I62" s="398"/>
      <c r="J62" s="411"/>
      <c r="K62" s="412"/>
      <c r="L62" s="413"/>
      <c r="M62" s="413"/>
      <c r="N62" s="413"/>
      <c r="O62" s="410"/>
      <c r="P62" s="554"/>
      <c r="Q62" s="546"/>
      <c r="R62" s="398"/>
      <c r="S62" s="551">
        <f t="shared" si="2"/>
        <v>0</v>
      </c>
      <c r="T62" s="551">
        <f t="shared" si="3"/>
        <v>0</v>
      </c>
    </row>
    <row r="63" spans="1:20" s="249" customFormat="1" ht="17.25" x14ac:dyDescent="0.2">
      <c r="A63" s="398"/>
      <c r="B63" s="398"/>
      <c r="C63" s="398"/>
      <c r="D63" s="399"/>
      <c r="E63" s="399"/>
      <c r="F63" s="398"/>
      <c r="G63" s="398"/>
      <c r="H63" s="398"/>
      <c r="I63" s="398"/>
      <c r="J63" s="411"/>
      <c r="K63" s="412"/>
      <c r="L63" s="413"/>
      <c r="M63" s="413"/>
      <c r="N63" s="413"/>
      <c r="O63" s="410"/>
      <c r="P63" s="554"/>
      <c r="Q63" s="546"/>
      <c r="R63" s="398"/>
      <c r="S63" s="551">
        <f t="shared" si="2"/>
        <v>0</v>
      </c>
      <c r="T63" s="551">
        <f t="shared" si="3"/>
        <v>0</v>
      </c>
    </row>
    <row r="64" spans="1:20" s="249" customFormat="1" ht="17.25" x14ac:dyDescent="0.2">
      <c r="A64" s="398"/>
      <c r="B64" s="398"/>
      <c r="C64" s="398"/>
      <c r="D64" s="399"/>
      <c r="E64" s="399"/>
      <c r="F64" s="398"/>
      <c r="G64" s="398"/>
      <c r="H64" s="398"/>
      <c r="I64" s="398"/>
      <c r="J64" s="411"/>
      <c r="K64" s="412"/>
      <c r="L64" s="413"/>
      <c r="M64" s="413"/>
      <c r="N64" s="413"/>
      <c r="O64" s="410"/>
      <c r="P64" s="554"/>
      <c r="Q64" s="546"/>
      <c r="R64" s="398"/>
      <c r="S64" s="551">
        <f t="shared" si="2"/>
        <v>0</v>
      </c>
      <c r="T64" s="551">
        <f t="shared" si="3"/>
        <v>0</v>
      </c>
    </row>
    <row r="65" spans="1:20" s="249" customFormat="1" ht="17.25" x14ac:dyDescent="0.2">
      <c r="A65" s="398"/>
      <c r="B65" s="398"/>
      <c r="C65" s="398"/>
      <c r="D65" s="399"/>
      <c r="E65" s="399"/>
      <c r="F65" s="398"/>
      <c r="G65" s="398"/>
      <c r="H65" s="398"/>
      <c r="I65" s="398"/>
      <c r="J65" s="411"/>
      <c r="K65" s="412"/>
      <c r="L65" s="413"/>
      <c r="M65" s="413"/>
      <c r="N65" s="413"/>
      <c r="O65" s="410"/>
      <c r="P65" s="554"/>
      <c r="Q65" s="546"/>
      <c r="R65" s="398"/>
      <c r="S65" s="551">
        <f t="shared" si="2"/>
        <v>0</v>
      </c>
      <c r="T65" s="551">
        <f t="shared" si="3"/>
        <v>0</v>
      </c>
    </row>
    <row r="66" spans="1:20" s="249" customFormat="1" ht="17.25" x14ac:dyDescent="0.2">
      <c r="A66" s="398"/>
      <c r="B66" s="398"/>
      <c r="C66" s="398"/>
      <c r="D66" s="399"/>
      <c r="E66" s="399"/>
      <c r="F66" s="398"/>
      <c r="G66" s="398"/>
      <c r="H66" s="398"/>
      <c r="I66" s="398"/>
      <c r="J66" s="411"/>
      <c r="K66" s="412"/>
      <c r="L66" s="413"/>
      <c r="M66" s="413"/>
      <c r="N66" s="413"/>
      <c r="O66" s="410"/>
      <c r="P66" s="554"/>
      <c r="Q66" s="546"/>
      <c r="R66" s="398"/>
      <c r="S66" s="551">
        <f t="shared" si="2"/>
        <v>0</v>
      </c>
      <c r="T66" s="551">
        <f t="shared" si="3"/>
        <v>0</v>
      </c>
    </row>
    <row r="67" spans="1:20" s="249" customFormat="1" ht="17.25" x14ac:dyDescent="0.2">
      <c r="A67" s="398"/>
      <c r="B67" s="398"/>
      <c r="C67" s="398"/>
      <c r="D67" s="399"/>
      <c r="E67" s="399"/>
      <c r="F67" s="398"/>
      <c r="G67" s="398"/>
      <c r="H67" s="398"/>
      <c r="I67" s="398"/>
      <c r="J67" s="411"/>
      <c r="K67" s="412"/>
      <c r="L67" s="413"/>
      <c r="M67" s="413"/>
      <c r="N67" s="413"/>
      <c r="O67" s="410"/>
      <c r="P67" s="554"/>
      <c r="Q67" s="546"/>
      <c r="R67" s="398"/>
      <c r="S67" s="551">
        <f t="shared" si="2"/>
        <v>0</v>
      </c>
      <c r="T67" s="551">
        <f t="shared" si="3"/>
        <v>0</v>
      </c>
    </row>
    <row r="68" spans="1:20" s="249" customFormat="1" ht="17.25" x14ac:dyDescent="0.2">
      <c r="A68" s="398"/>
      <c r="B68" s="398"/>
      <c r="C68" s="398"/>
      <c r="D68" s="399"/>
      <c r="E68" s="399"/>
      <c r="F68" s="398"/>
      <c r="G68" s="398"/>
      <c r="H68" s="398"/>
      <c r="I68" s="398"/>
      <c r="J68" s="411"/>
      <c r="K68" s="412"/>
      <c r="L68" s="413"/>
      <c r="M68" s="413"/>
      <c r="N68" s="413"/>
      <c r="O68" s="410"/>
      <c r="P68" s="554"/>
      <c r="Q68" s="546"/>
      <c r="R68" s="398"/>
      <c r="S68" s="551">
        <f t="shared" si="2"/>
        <v>0</v>
      </c>
      <c r="T68" s="551">
        <f t="shared" si="3"/>
        <v>0</v>
      </c>
    </row>
    <row r="69" spans="1:20" s="249" customFormat="1" ht="17.25" x14ac:dyDescent="0.2">
      <c r="A69" s="398"/>
      <c r="B69" s="398"/>
      <c r="C69" s="398"/>
      <c r="D69" s="399"/>
      <c r="E69" s="399"/>
      <c r="F69" s="398"/>
      <c r="G69" s="398"/>
      <c r="H69" s="398"/>
      <c r="I69" s="398"/>
      <c r="J69" s="411"/>
      <c r="K69" s="412"/>
      <c r="L69" s="413"/>
      <c r="M69" s="413"/>
      <c r="N69" s="413"/>
      <c r="O69" s="410"/>
      <c r="P69" s="554"/>
      <c r="Q69" s="546"/>
      <c r="R69" s="398"/>
      <c r="S69" s="551">
        <f t="shared" si="2"/>
        <v>0</v>
      </c>
      <c r="T69" s="551">
        <f t="shared" si="3"/>
        <v>0</v>
      </c>
    </row>
    <row r="70" spans="1:20" s="249" customFormat="1" ht="17.25" x14ac:dyDescent="0.2">
      <c r="A70" s="398"/>
      <c r="B70" s="398"/>
      <c r="C70" s="398"/>
      <c r="D70" s="399"/>
      <c r="E70" s="399"/>
      <c r="F70" s="398"/>
      <c r="G70" s="398"/>
      <c r="H70" s="398"/>
      <c r="I70" s="398"/>
      <c r="J70" s="411"/>
      <c r="K70" s="412"/>
      <c r="L70" s="413"/>
      <c r="M70" s="413"/>
      <c r="N70" s="413"/>
      <c r="O70" s="410"/>
      <c r="P70" s="554"/>
      <c r="Q70" s="546"/>
      <c r="R70" s="398"/>
      <c r="S70" s="551">
        <f t="shared" si="2"/>
        <v>0</v>
      </c>
      <c r="T70" s="551">
        <f t="shared" si="3"/>
        <v>0</v>
      </c>
    </row>
    <row r="71" spans="1:20" s="249" customFormat="1" ht="17.25" x14ac:dyDescent="0.2">
      <c r="A71" s="398"/>
      <c r="B71" s="398"/>
      <c r="C71" s="398"/>
      <c r="D71" s="399"/>
      <c r="E71" s="399"/>
      <c r="F71" s="398"/>
      <c r="G71" s="398"/>
      <c r="H71" s="398"/>
      <c r="I71" s="398"/>
      <c r="J71" s="411"/>
      <c r="K71" s="412"/>
      <c r="L71" s="413"/>
      <c r="M71" s="413"/>
      <c r="N71" s="413"/>
      <c r="O71" s="410"/>
      <c r="P71" s="554"/>
      <c r="Q71" s="546"/>
      <c r="R71" s="398"/>
      <c r="S71" s="551">
        <f t="shared" si="2"/>
        <v>0</v>
      </c>
      <c r="T71" s="551">
        <f t="shared" si="3"/>
        <v>0</v>
      </c>
    </row>
    <row r="72" spans="1:20" s="249" customFormat="1" ht="17.25" x14ac:dyDescent="0.2">
      <c r="A72" s="398"/>
      <c r="B72" s="398"/>
      <c r="C72" s="398"/>
      <c r="D72" s="399"/>
      <c r="E72" s="399"/>
      <c r="F72" s="398"/>
      <c r="G72" s="398"/>
      <c r="H72" s="398"/>
      <c r="I72" s="398"/>
      <c r="J72" s="411"/>
      <c r="K72" s="412"/>
      <c r="L72" s="413"/>
      <c r="M72" s="413"/>
      <c r="N72" s="413"/>
      <c r="O72" s="410"/>
      <c r="P72" s="554"/>
      <c r="Q72" s="546"/>
      <c r="R72" s="398"/>
      <c r="S72" s="551">
        <f t="shared" si="2"/>
        <v>0</v>
      </c>
      <c r="T72" s="551">
        <f t="shared" si="3"/>
        <v>0</v>
      </c>
    </row>
    <row r="73" spans="1:20" s="249" customFormat="1" ht="17.25" x14ac:dyDescent="0.2">
      <c r="A73" s="398"/>
      <c r="B73" s="398"/>
      <c r="C73" s="398"/>
      <c r="D73" s="399"/>
      <c r="E73" s="399"/>
      <c r="F73" s="398"/>
      <c r="G73" s="398"/>
      <c r="H73" s="398"/>
      <c r="I73" s="398"/>
      <c r="J73" s="411"/>
      <c r="K73" s="412"/>
      <c r="L73" s="413"/>
      <c r="M73" s="413"/>
      <c r="N73" s="413"/>
      <c r="O73" s="410"/>
      <c r="P73" s="554"/>
      <c r="Q73" s="546"/>
      <c r="R73" s="398"/>
      <c r="S73" s="551">
        <f t="shared" si="2"/>
        <v>0</v>
      </c>
      <c r="T73" s="551">
        <f t="shared" si="3"/>
        <v>0</v>
      </c>
    </row>
    <row r="74" spans="1:20" s="249" customFormat="1" ht="17.25" x14ac:dyDescent="0.2">
      <c r="A74" s="398"/>
      <c r="B74" s="398"/>
      <c r="C74" s="398"/>
      <c r="D74" s="399"/>
      <c r="E74" s="399"/>
      <c r="F74" s="398"/>
      <c r="G74" s="398"/>
      <c r="H74" s="398"/>
      <c r="I74" s="398"/>
      <c r="J74" s="411"/>
      <c r="K74" s="412"/>
      <c r="L74" s="413"/>
      <c r="M74" s="413"/>
      <c r="N74" s="413"/>
      <c r="O74" s="410"/>
      <c r="P74" s="554"/>
      <c r="Q74" s="546"/>
      <c r="R74" s="398"/>
      <c r="S74" s="551">
        <f t="shared" si="2"/>
        <v>0</v>
      </c>
      <c r="T74" s="551">
        <f t="shared" si="3"/>
        <v>0</v>
      </c>
    </row>
    <row r="75" spans="1:20" s="249" customFormat="1" ht="17.25" x14ac:dyDescent="0.2">
      <c r="A75" s="398"/>
      <c r="B75" s="398"/>
      <c r="C75" s="398"/>
      <c r="D75" s="399"/>
      <c r="E75" s="399"/>
      <c r="F75" s="398"/>
      <c r="G75" s="398"/>
      <c r="H75" s="398"/>
      <c r="I75" s="398"/>
      <c r="J75" s="411"/>
      <c r="K75" s="412"/>
      <c r="L75" s="413"/>
      <c r="M75" s="413"/>
      <c r="N75" s="413"/>
      <c r="O75" s="410"/>
      <c r="P75" s="554"/>
      <c r="Q75" s="546"/>
      <c r="R75" s="398"/>
      <c r="S75" s="551">
        <f t="shared" si="2"/>
        <v>0</v>
      </c>
      <c r="T75" s="551">
        <f t="shared" si="3"/>
        <v>0</v>
      </c>
    </row>
    <row r="76" spans="1:20" s="249" customFormat="1" ht="17.25" x14ac:dyDescent="0.2">
      <c r="A76" s="398"/>
      <c r="B76" s="398"/>
      <c r="C76" s="398"/>
      <c r="D76" s="399"/>
      <c r="E76" s="399"/>
      <c r="F76" s="398"/>
      <c r="G76" s="398"/>
      <c r="H76" s="398"/>
      <c r="I76" s="398"/>
      <c r="J76" s="411"/>
      <c r="K76" s="412"/>
      <c r="L76" s="413"/>
      <c r="M76" s="413"/>
      <c r="N76" s="413"/>
      <c r="O76" s="410"/>
      <c r="P76" s="554"/>
      <c r="Q76" s="546"/>
      <c r="R76" s="398"/>
      <c r="S76" s="551">
        <f t="shared" ref="S76:S98" si="4">Q76+P76</f>
        <v>0</v>
      </c>
      <c r="T76" s="551">
        <f t="shared" ref="T76:T98" si="5">O76-S76</f>
        <v>0</v>
      </c>
    </row>
    <row r="77" spans="1:20" s="249" customFormat="1" ht="17.25" x14ac:dyDescent="0.2">
      <c r="A77" s="398"/>
      <c r="B77" s="398"/>
      <c r="C77" s="398"/>
      <c r="D77" s="399"/>
      <c r="E77" s="399"/>
      <c r="F77" s="398"/>
      <c r="G77" s="398"/>
      <c r="H77" s="398"/>
      <c r="I77" s="398"/>
      <c r="J77" s="411"/>
      <c r="K77" s="412"/>
      <c r="L77" s="413"/>
      <c r="M77" s="413"/>
      <c r="N77" s="413"/>
      <c r="O77" s="410"/>
      <c r="P77" s="554"/>
      <c r="Q77" s="546"/>
      <c r="R77" s="398"/>
      <c r="S77" s="551">
        <f t="shared" si="4"/>
        <v>0</v>
      </c>
      <c r="T77" s="551">
        <f t="shared" si="5"/>
        <v>0</v>
      </c>
    </row>
    <row r="78" spans="1:20" s="249" customFormat="1" ht="17.25" x14ac:dyDescent="0.2">
      <c r="A78" s="398"/>
      <c r="B78" s="398"/>
      <c r="C78" s="398"/>
      <c r="D78" s="399"/>
      <c r="E78" s="399"/>
      <c r="F78" s="398"/>
      <c r="G78" s="398"/>
      <c r="H78" s="398"/>
      <c r="I78" s="398"/>
      <c r="J78" s="411"/>
      <c r="K78" s="412"/>
      <c r="L78" s="413"/>
      <c r="M78" s="413"/>
      <c r="N78" s="413"/>
      <c r="O78" s="410"/>
      <c r="P78" s="554"/>
      <c r="Q78" s="546"/>
      <c r="R78" s="398"/>
      <c r="S78" s="551">
        <f t="shared" si="4"/>
        <v>0</v>
      </c>
      <c r="T78" s="551">
        <f t="shared" si="5"/>
        <v>0</v>
      </c>
    </row>
    <row r="79" spans="1:20" s="249" customFormat="1" ht="17.25" x14ac:dyDescent="0.2">
      <c r="A79" s="398"/>
      <c r="B79" s="398"/>
      <c r="C79" s="398"/>
      <c r="D79" s="399"/>
      <c r="E79" s="399"/>
      <c r="F79" s="398"/>
      <c r="G79" s="398"/>
      <c r="H79" s="398"/>
      <c r="I79" s="398"/>
      <c r="J79" s="411"/>
      <c r="K79" s="412"/>
      <c r="L79" s="413"/>
      <c r="M79" s="413"/>
      <c r="N79" s="413"/>
      <c r="O79" s="410"/>
      <c r="P79" s="554"/>
      <c r="Q79" s="546"/>
      <c r="R79" s="398"/>
      <c r="S79" s="551">
        <f t="shared" si="4"/>
        <v>0</v>
      </c>
      <c r="T79" s="551">
        <f t="shared" si="5"/>
        <v>0</v>
      </c>
    </row>
    <row r="80" spans="1:20" s="249" customFormat="1" ht="17.25" x14ac:dyDescent="0.2">
      <c r="A80" s="398"/>
      <c r="B80" s="398"/>
      <c r="C80" s="398"/>
      <c r="D80" s="399"/>
      <c r="E80" s="399"/>
      <c r="F80" s="398"/>
      <c r="G80" s="398"/>
      <c r="H80" s="398"/>
      <c r="I80" s="398"/>
      <c r="J80" s="411"/>
      <c r="K80" s="412"/>
      <c r="L80" s="413"/>
      <c r="M80" s="413"/>
      <c r="N80" s="413"/>
      <c r="O80" s="410"/>
      <c r="P80" s="554"/>
      <c r="Q80" s="546"/>
      <c r="R80" s="398"/>
      <c r="S80" s="551">
        <f t="shared" si="4"/>
        <v>0</v>
      </c>
      <c r="T80" s="551">
        <f t="shared" si="5"/>
        <v>0</v>
      </c>
    </row>
    <row r="81" spans="1:20" s="249" customFormat="1" ht="17.25" x14ac:dyDescent="0.2">
      <c r="A81" s="398"/>
      <c r="B81" s="398"/>
      <c r="C81" s="398"/>
      <c r="D81" s="399"/>
      <c r="E81" s="399"/>
      <c r="F81" s="398"/>
      <c r="G81" s="398"/>
      <c r="H81" s="398"/>
      <c r="I81" s="398"/>
      <c r="J81" s="411"/>
      <c r="K81" s="412"/>
      <c r="L81" s="413"/>
      <c r="M81" s="413"/>
      <c r="N81" s="413"/>
      <c r="O81" s="410"/>
      <c r="P81" s="554"/>
      <c r="Q81" s="546"/>
      <c r="R81" s="398"/>
      <c r="S81" s="551">
        <f t="shared" si="4"/>
        <v>0</v>
      </c>
      <c r="T81" s="551">
        <f t="shared" si="5"/>
        <v>0</v>
      </c>
    </row>
    <row r="82" spans="1:20" s="249" customFormat="1" ht="17.25" x14ac:dyDescent="0.2">
      <c r="A82" s="398"/>
      <c r="B82" s="398"/>
      <c r="C82" s="398"/>
      <c r="D82" s="399"/>
      <c r="E82" s="399"/>
      <c r="F82" s="398"/>
      <c r="G82" s="398"/>
      <c r="H82" s="398"/>
      <c r="I82" s="398"/>
      <c r="J82" s="411"/>
      <c r="K82" s="412"/>
      <c r="L82" s="413"/>
      <c r="M82" s="413"/>
      <c r="N82" s="413"/>
      <c r="O82" s="410"/>
      <c r="P82" s="554"/>
      <c r="Q82" s="546"/>
      <c r="R82" s="398"/>
      <c r="S82" s="551">
        <f t="shared" si="4"/>
        <v>0</v>
      </c>
      <c r="T82" s="551">
        <f t="shared" si="5"/>
        <v>0</v>
      </c>
    </row>
    <row r="83" spans="1:20" s="249" customFormat="1" ht="17.25" x14ac:dyDescent="0.2">
      <c r="A83" s="398"/>
      <c r="B83" s="398"/>
      <c r="C83" s="398"/>
      <c r="D83" s="399"/>
      <c r="E83" s="399"/>
      <c r="F83" s="398"/>
      <c r="G83" s="398"/>
      <c r="H83" s="398"/>
      <c r="I83" s="398"/>
      <c r="J83" s="411"/>
      <c r="K83" s="412"/>
      <c r="L83" s="413"/>
      <c r="M83" s="413"/>
      <c r="N83" s="413"/>
      <c r="O83" s="410"/>
      <c r="P83" s="554"/>
      <c r="Q83" s="546"/>
      <c r="R83" s="398"/>
      <c r="S83" s="551">
        <f t="shared" si="4"/>
        <v>0</v>
      </c>
      <c r="T83" s="551">
        <f t="shared" si="5"/>
        <v>0</v>
      </c>
    </row>
    <row r="84" spans="1:20" s="249" customFormat="1" ht="17.25" x14ac:dyDescent="0.2">
      <c r="A84" s="398"/>
      <c r="B84" s="398"/>
      <c r="C84" s="398"/>
      <c r="D84" s="399"/>
      <c r="E84" s="399"/>
      <c r="F84" s="398"/>
      <c r="G84" s="398"/>
      <c r="H84" s="398"/>
      <c r="I84" s="398"/>
      <c r="J84" s="411"/>
      <c r="K84" s="412"/>
      <c r="L84" s="413"/>
      <c r="M84" s="413"/>
      <c r="N84" s="413"/>
      <c r="O84" s="410"/>
      <c r="P84" s="554"/>
      <c r="Q84" s="546"/>
      <c r="R84" s="398"/>
      <c r="S84" s="551">
        <f t="shared" si="4"/>
        <v>0</v>
      </c>
      <c r="T84" s="551">
        <f t="shared" si="5"/>
        <v>0</v>
      </c>
    </row>
    <row r="85" spans="1:20" s="249" customFormat="1" ht="17.25" x14ac:dyDescent="0.2">
      <c r="A85" s="398"/>
      <c r="B85" s="398"/>
      <c r="C85" s="398"/>
      <c r="D85" s="399"/>
      <c r="E85" s="399"/>
      <c r="F85" s="398"/>
      <c r="G85" s="398"/>
      <c r="H85" s="398"/>
      <c r="I85" s="398"/>
      <c r="J85" s="411"/>
      <c r="K85" s="412"/>
      <c r="L85" s="413"/>
      <c r="M85" s="413"/>
      <c r="N85" s="413"/>
      <c r="O85" s="410"/>
      <c r="P85" s="554"/>
      <c r="Q85" s="546"/>
      <c r="R85" s="398"/>
      <c r="S85" s="551">
        <f t="shared" si="4"/>
        <v>0</v>
      </c>
      <c r="T85" s="551">
        <f t="shared" si="5"/>
        <v>0</v>
      </c>
    </row>
    <row r="86" spans="1:20" s="249" customFormat="1" ht="17.25" x14ac:dyDescent="0.2">
      <c r="A86" s="398"/>
      <c r="B86" s="398"/>
      <c r="C86" s="398"/>
      <c r="D86" s="399"/>
      <c r="E86" s="399"/>
      <c r="F86" s="398"/>
      <c r="G86" s="398"/>
      <c r="H86" s="398"/>
      <c r="I86" s="398"/>
      <c r="J86" s="411"/>
      <c r="K86" s="412"/>
      <c r="L86" s="413"/>
      <c r="M86" s="413"/>
      <c r="N86" s="413"/>
      <c r="O86" s="410"/>
      <c r="P86" s="554"/>
      <c r="Q86" s="546"/>
      <c r="R86" s="398"/>
      <c r="S86" s="551">
        <f t="shared" si="4"/>
        <v>0</v>
      </c>
      <c r="T86" s="551">
        <f t="shared" si="5"/>
        <v>0</v>
      </c>
    </row>
    <row r="87" spans="1:20" s="249" customFormat="1" ht="17.25" x14ac:dyDescent="0.2">
      <c r="A87" s="398"/>
      <c r="B87" s="398"/>
      <c r="C87" s="398"/>
      <c r="D87" s="399"/>
      <c r="E87" s="399"/>
      <c r="F87" s="398"/>
      <c r="G87" s="398"/>
      <c r="H87" s="398"/>
      <c r="I87" s="398"/>
      <c r="J87" s="411"/>
      <c r="K87" s="412"/>
      <c r="L87" s="413"/>
      <c r="M87" s="413"/>
      <c r="N87" s="413"/>
      <c r="O87" s="410"/>
      <c r="P87" s="554"/>
      <c r="Q87" s="546"/>
      <c r="R87" s="398"/>
      <c r="S87" s="551">
        <f t="shared" si="4"/>
        <v>0</v>
      </c>
      <c r="T87" s="551">
        <f t="shared" si="5"/>
        <v>0</v>
      </c>
    </row>
    <row r="88" spans="1:20" s="249" customFormat="1" ht="17.25" x14ac:dyDescent="0.2">
      <c r="A88" s="398"/>
      <c r="B88" s="398"/>
      <c r="C88" s="398"/>
      <c r="D88" s="399"/>
      <c r="E88" s="399"/>
      <c r="F88" s="398"/>
      <c r="G88" s="398"/>
      <c r="H88" s="398"/>
      <c r="I88" s="398"/>
      <c r="J88" s="411"/>
      <c r="K88" s="412"/>
      <c r="L88" s="413"/>
      <c r="M88" s="413"/>
      <c r="N88" s="413"/>
      <c r="O88" s="410"/>
      <c r="P88" s="554"/>
      <c r="Q88" s="546"/>
      <c r="R88" s="398"/>
      <c r="S88" s="551">
        <f t="shared" si="4"/>
        <v>0</v>
      </c>
      <c r="T88" s="551">
        <f t="shared" si="5"/>
        <v>0</v>
      </c>
    </row>
    <row r="89" spans="1:20" s="249" customFormat="1" ht="17.25" x14ac:dyDescent="0.2">
      <c r="A89" s="398"/>
      <c r="B89" s="398"/>
      <c r="C89" s="398"/>
      <c r="D89" s="399"/>
      <c r="E89" s="399"/>
      <c r="F89" s="398"/>
      <c r="G89" s="398"/>
      <c r="H89" s="398"/>
      <c r="I89" s="398"/>
      <c r="J89" s="411"/>
      <c r="K89" s="412"/>
      <c r="L89" s="413"/>
      <c r="M89" s="413"/>
      <c r="N89" s="413"/>
      <c r="O89" s="410"/>
      <c r="P89" s="554"/>
      <c r="Q89" s="546"/>
      <c r="R89" s="398"/>
      <c r="S89" s="551">
        <f t="shared" si="4"/>
        <v>0</v>
      </c>
      <c r="T89" s="551">
        <f t="shared" si="5"/>
        <v>0</v>
      </c>
    </row>
    <row r="90" spans="1:20" s="249" customFormat="1" ht="17.25" x14ac:dyDescent="0.2">
      <c r="A90" s="398"/>
      <c r="B90" s="398"/>
      <c r="C90" s="398"/>
      <c r="D90" s="399"/>
      <c r="E90" s="399"/>
      <c r="F90" s="398"/>
      <c r="G90" s="398"/>
      <c r="H90" s="398"/>
      <c r="I90" s="398"/>
      <c r="J90" s="411"/>
      <c r="K90" s="412"/>
      <c r="L90" s="413"/>
      <c r="M90" s="413"/>
      <c r="N90" s="413"/>
      <c r="O90" s="410"/>
      <c r="P90" s="554"/>
      <c r="Q90" s="546"/>
      <c r="R90" s="398"/>
      <c r="S90" s="551">
        <f t="shared" si="4"/>
        <v>0</v>
      </c>
      <c r="T90" s="551">
        <f t="shared" si="5"/>
        <v>0</v>
      </c>
    </row>
    <row r="91" spans="1:20" s="249" customFormat="1" ht="17.25" x14ac:dyDescent="0.2">
      <c r="A91" s="398"/>
      <c r="B91" s="398"/>
      <c r="C91" s="398"/>
      <c r="D91" s="399"/>
      <c r="E91" s="399"/>
      <c r="F91" s="398"/>
      <c r="G91" s="398"/>
      <c r="H91" s="398"/>
      <c r="I91" s="398"/>
      <c r="J91" s="411"/>
      <c r="K91" s="412"/>
      <c r="L91" s="413"/>
      <c r="M91" s="413"/>
      <c r="N91" s="413"/>
      <c r="O91" s="410"/>
      <c r="P91" s="554"/>
      <c r="Q91" s="546"/>
      <c r="R91" s="398"/>
      <c r="S91" s="551">
        <f t="shared" si="4"/>
        <v>0</v>
      </c>
      <c r="T91" s="551">
        <f t="shared" si="5"/>
        <v>0</v>
      </c>
    </row>
    <row r="92" spans="1:20" s="249" customFormat="1" ht="17.25" x14ac:dyDescent="0.2">
      <c r="A92" s="398"/>
      <c r="B92" s="398"/>
      <c r="C92" s="398"/>
      <c r="D92" s="399"/>
      <c r="E92" s="399"/>
      <c r="F92" s="398"/>
      <c r="G92" s="398"/>
      <c r="H92" s="398"/>
      <c r="I92" s="398"/>
      <c r="J92" s="411"/>
      <c r="K92" s="412"/>
      <c r="L92" s="413"/>
      <c r="M92" s="413"/>
      <c r="N92" s="413"/>
      <c r="O92" s="410"/>
      <c r="P92" s="554"/>
      <c r="Q92" s="546"/>
      <c r="R92" s="398"/>
      <c r="S92" s="551">
        <f t="shared" si="4"/>
        <v>0</v>
      </c>
      <c r="T92" s="551">
        <f t="shared" si="5"/>
        <v>0</v>
      </c>
    </row>
    <row r="93" spans="1:20" s="249" customFormat="1" ht="17.25" x14ac:dyDescent="0.2">
      <c r="A93" s="398"/>
      <c r="B93" s="398"/>
      <c r="C93" s="398"/>
      <c r="D93" s="399"/>
      <c r="E93" s="399"/>
      <c r="F93" s="398"/>
      <c r="G93" s="398"/>
      <c r="H93" s="398"/>
      <c r="I93" s="398"/>
      <c r="J93" s="411"/>
      <c r="K93" s="412"/>
      <c r="L93" s="413"/>
      <c r="M93" s="413"/>
      <c r="N93" s="413"/>
      <c r="O93" s="410"/>
      <c r="P93" s="554"/>
      <c r="Q93" s="546"/>
      <c r="R93" s="398"/>
      <c r="S93" s="551">
        <f t="shared" si="4"/>
        <v>0</v>
      </c>
      <c r="T93" s="551">
        <f t="shared" si="5"/>
        <v>0</v>
      </c>
    </row>
    <row r="94" spans="1:20" s="249" customFormat="1" ht="17.25" x14ac:dyDescent="0.2">
      <c r="A94" s="398"/>
      <c r="B94" s="398"/>
      <c r="C94" s="398"/>
      <c r="D94" s="399"/>
      <c r="E94" s="399"/>
      <c r="F94" s="398"/>
      <c r="G94" s="398"/>
      <c r="H94" s="398"/>
      <c r="I94" s="398"/>
      <c r="J94" s="411"/>
      <c r="K94" s="412"/>
      <c r="L94" s="413"/>
      <c r="M94" s="413"/>
      <c r="N94" s="413"/>
      <c r="O94" s="410"/>
      <c r="P94" s="554"/>
      <c r="Q94" s="546"/>
      <c r="R94" s="398"/>
      <c r="S94" s="551">
        <f t="shared" si="4"/>
        <v>0</v>
      </c>
      <c r="T94" s="551">
        <f t="shared" si="5"/>
        <v>0</v>
      </c>
    </row>
    <row r="95" spans="1:20" s="249" customFormat="1" ht="17.25" x14ac:dyDescent="0.2">
      <c r="A95" s="398"/>
      <c r="B95" s="398"/>
      <c r="C95" s="398"/>
      <c r="D95" s="399"/>
      <c r="E95" s="399"/>
      <c r="F95" s="398"/>
      <c r="G95" s="398"/>
      <c r="H95" s="398"/>
      <c r="I95" s="398"/>
      <c r="J95" s="411"/>
      <c r="K95" s="412"/>
      <c r="L95" s="413"/>
      <c r="M95" s="413"/>
      <c r="N95" s="413"/>
      <c r="O95" s="410"/>
      <c r="P95" s="554"/>
      <c r="Q95" s="546"/>
      <c r="R95" s="398"/>
      <c r="S95" s="551">
        <f t="shared" si="4"/>
        <v>0</v>
      </c>
      <c r="T95" s="551">
        <f t="shared" si="5"/>
        <v>0</v>
      </c>
    </row>
    <row r="96" spans="1:20" s="249" customFormat="1" ht="17.25" x14ac:dyDescent="0.2">
      <c r="A96" s="398"/>
      <c r="B96" s="398"/>
      <c r="C96" s="398"/>
      <c r="D96" s="399"/>
      <c r="E96" s="399"/>
      <c r="F96" s="398"/>
      <c r="G96" s="398"/>
      <c r="H96" s="398"/>
      <c r="I96" s="398"/>
      <c r="J96" s="411"/>
      <c r="K96" s="412"/>
      <c r="L96" s="413"/>
      <c r="M96" s="413"/>
      <c r="N96" s="413"/>
      <c r="O96" s="410"/>
      <c r="P96" s="554"/>
      <c r="Q96" s="546"/>
      <c r="R96" s="398"/>
      <c r="S96" s="551">
        <f t="shared" si="4"/>
        <v>0</v>
      </c>
      <c r="T96" s="551">
        <f t="shared" si="5"/>
        <v>0</v>
      </c>
    </row>
    <row r="97" spans="1:20" s="249" customFormat="1" ht="17.25" x14ac:dyDescent="0.2">
      <c r="A97" s="398"/>
      <c r="B97" s="398"/>
      <c r="C97" s="398"/>
      <c r="D97" s="399"/>
      <c r="E97" s="399"/>
      <c r="F97" s="398"/>
      <c r="G97" s="398"/>
      <c r="H97" s="398"/>
      <c r="I97" s="398"/>
      <c r="J97" s="411"/>
      <c r="K97" s="412"/>
      <c r="L97" s="413"/>
      <c r="M97" s="413"/>
      <c r="N97" s="413"/>
      <c r="O97" s="410"/>
      <c r="P97" s="554"/>
      <c r="Q97" s="546"/>
      <c r="R97" s="398"/>
      <c r="S97" s="551">
        <f t="shared" si="4"/>
        <v>0</v>
      </c>
      <c r="T97" s="551">
        <f t="shared" si="5"/>
        <v>0</v>
      </c>
    </row>
    <row r="98" spans="1:20" s="249" customFormat="1" ht="17.25" x14ac:dyDescent="0.2">
      <c r="A98" s="398"/>
      <c r="B98" s="398"/>
      <c r="C98" s="398"/>
      <c r="D98" s="399"/>
      <c r="E98" s="399"/>
      <c r="F98" s="398"/>
      <c r="G98" s="398"/>
      <c r="H98" s="398"/>
      <c r="I98" s="398"/>
      <c r="J98" s="411"/>
      <c r="K98" s="412"/>
      <c r="L98" s="413"/>
      <c r="M98" s="413"/>
      <c r="N98" s="413"/>
      <c r="O98" s="410"/>
      <c r="P98" s="554"/>
      <c r="Q98" s="546"/>
      <c r="R98" s="398"/>
      <c r="S98" s="551">
        <f t="shared" si="4"/>
        <v>0</v>
      </c>
      <c r="T98" s="551">
        <f t="shared" si="5"/>
        <v>0</v>
      </c>
    </row>
    <row r="99" spans="1:20" s="249" customFormat="1" x14ac:dyDescent="0.2">
      <c r="A99" s="254"/>
      <c r="B99" s="254"/>
      <c r="C99" s="254"/>
      <c r="D99" s="254"/>
      <c r="E99" s="254"/>
      <c r="F99" s="254"/>
      <c r="G99" s="254"/>
      <c r="H99" s="254"/>
      <c r="I99" s="254"/>
      <c r="J99" s="254"/>
      <c r="K99" s="254"/>
      <c r="L99" s="254"/>
      <c r="M99" s="254"/>
      <c r="N99" s="254"/>
      <c r="O99" s="254"/>
      <c r="P99" s="254"/>
      <c r="Q99" s="254"/>
      <c r="R99" s="254"/>
      <c r="S99" s="254"/>
      <c r="T99" s="254"/>
    </row>
    <row r="100" spans="1:20" s="249" customFormat="1" x14ac:dyDescent="0.2">
      <c r="A100" s="254"/>
      <c r="B100" s="254"/>
      <c r="C100" s="254"/>
      <c r="D100" s="254"/>
      <c r="E100" s="254"/>
      <c r="F100" s="254"/>
      <c r="G100" s="254"/>
      <c r="H100" s="254"/>
      <c r="I100" s="254"/>
      <c r="J100" s="254"/>
      <c r="K100" s="254"/>
      <c r="L100" s="254"/>
      <c r="M100" s="254"/>
      <c r="N100" s="254"/>
      <c r="O100" s="254"/>
      <c r="P100" s="254"/>
      <c r="Q100" s="254"/>
      <c r="R100" s="254"/>
      <c r="S100" s="254"/>
      <c r="T100" s="254"/>
    </row>
  </sheetData>
  <sheetProtection formatColumns="0" autoFilter="0"/>
  <customSheetViews>
    <customSheetView guid="{864452AF-FE8B-4AB5-A77B-41D8DD524B81}" scale="70" showPageBreaks="1" showGridLines="0" zeroValues="0" fitToPage="1" printArea="1">
      <pane ySplit="21" topLeftCell="A22" activePane="bottomLeft" state="frozen"/>
      <selection pane="bottomLeft" activeCell="I7" sqref="A5:I7"/>
      <pageMargins left="0.25" right="0.25" top="0.25" bottom="0.25" header="0.25" footer="0.25"/>
      <printOptions horizontalCentered="1"/>
      <pageSetup scale="41" fitToHeight="0" orientation="landscape" useFirstPageNumber="1" r:id="rId1"/>
      <headerFooter alignWithMargins="0">
        <oddFooter>&amp;L&amp;"Tahoma,Regular"&amp;12FMFW v1.18 - 2018</oddFooter>
      </headerFooter>
    </customSheetView>
  </customSheetViews>
  <mergeCells count="13">
    <mergeCell ref="A1:T1"/>
    <mergeCell ref="A3:P3"/>
    <mergeCell ref="R3:T3"/>
    <mergeCell ref="A2:T2"/>
    <mergeCell ref="A8:P8"/>
    <mergeCell ref="R6:T6"/>
    <mergeCell ref="R7:T7"/>
    <mergeCell ref="R4:T4"/>
    <mergeCell ref="R5:T5"/>
    <mergeCell ref="A4:P4"/>
    <mergeCell ref="A5:P5"/>
    <mergeCell ref="A6:P6"/>
    <mergeCell ref="A7:P7"/>
  </mergeCells>
  <phoneticPr fontId="2" type="noConversion"/>
  <conditionalFormatting sqref="Q4">
    <cfRule type="notContainsBlanks" dxfId="260" priority="6">
      <formula>LEN(TRIM(Q4))&gt;0</formula>
    </cfRule>
  </conditionalFormatting>
  <conditionalFormatting sqref="Q5">
    <cfRule type="notContainsBlanks" dxfId="259" priority="4">
      <formula>LEN(TRIM(Q5))&gt;0</formula>
    </cfRule>
  </conditionalFormatting>
  <conditionalFormatting sqref="Q10 Q12:Q98">
    <cfRule type="cellIs" dxfId="258" priority="2" operator="notEqual">
      <formula>0</formula>
    </cfRule>
  </conditionalFormatting>
  <dataValidations count="14">
    <dataValidation type="list" allowBlank="1" showInputMessage="1" showErrorMessage="1" sqref="F12:F98" xr:uid="{00000000-0002-0000-0900-000000000000}">
      <formula1>SOURCE_SolutionAreaSubCategoryExercise</formula1>
    </dataValidation>
    <dataValidation type="list" allowBlank="1" showInputMessage="1" showErrorMessage="1" sqref="A12:A98" xr:uid="{00000000-0002-0000-0900-000001000000}">
      <formula1>SOURCE_ProjectLetter</formula1>
    </dataValidation>
    <dataValidation type="list" allowBlank="1" showInputMessage="1" sqref="L12:L98" xr:uid="{00000000-0002-0000-0900-000002000000}">
      <formula1>"Yes, No"</formula1>
    </dataValidation>
    <dataValidation type="list" allowBlank="1" showInputMessage="1" showErrorMessage="1" sqref="B12:B98" xr:uid="{00000000-0002-0000-0900-000003000000}">
      <formula1>"Direct,Subaward"</formula1>
    </dataValidation>
    <dataValidation type="list" allowBlank="1" showInputMessage="1" showErrorMessage="1" sqref="M12:M98" xr:uid="{00000000-0002-0000-0900-000004000000}">
      <formula1>Source_ExerciseHoldTrigger</formula1>
    </dataValidation>
    <dataValidation type="list" allowBlank="1" showInputMessage="1" showErrorMessage="1" sqref="H12:H98" xr:uid="{00000000-0002-0000-0900-000005000000}">
      <formula1>SOURCE_ExerciseType2</formula1>
    </dataValidation>
    <dataValidation allowBlank="1" showInputMessage="1" showErrorMessage="1" promptTitle="Cal OES ONLY" prompt="For Cal OES use only.  Do not enter." sqref="S8:T8" xr:uid="{00000000-0002-0000-0900-000006000000}"/>
    <dataValidation type="whole" operator="greaterThan" allowBlank="1" showInputMessage="1" showErrorMessage="1" errorTitle="Request Number" error="Please enter the sequential Request Number for this request." promptTitle="Request Number" prompt="Please enter the request number.  Each request type (Modification and Reimbursement) will have its own sequence that must be followed in order. " sqref="R5:T5" xr:uid="{00000000-0002-0000-0900-000007000000}">
      <formula1>0</formula1>
    </dataValidation>
    <dataValidation type="whole" operator="greaterThan" allowBlank="1" showInputMessage="1" showErrorMessage="1" errorTitle="BUDGETED COST" error="Enter the Budged Cost for this project, rounded DOWN to the nearest dollar." sqref="O12:O98" xr:uid="{00000000-0002-0000-0900-000008000000}">
      <formula1>0</formula1>
    </dataValidation>
    <dataValidation type="list" allowBlank="1" showInputMessage="1" showErrorMessage="1" sqref="G12:G98" xr:uid="{00000000-0002-0000-0900-000009000000}">
      <formula1>INDIRECT(VLOOKUP(F12,Source_ExerciseNameLookup,2,0))</formula1>
    </dataValidation>
    <dataValidation type="whole" operator="lessThanOrEqual" allowBlank="1" showInputMessage="1" showErrorMessage="1" errorTitle="Insufficient Funds" error="Please enter a request amount, rounded to the nearest dollar, that is less than or equal to the remaining balance for this project." sqref="Q12:Q98" xr:uid="{00000000-0002-0000-0900-00000A000000}">
      <formula1>O12-P12</formula1>
    </dataValidation>
    <dataValidation type="list" allowBlank="1" showInputMessage="1" showErrorMessage="1" sqref="R3:T3" xr:uid="{00000000-0002-0000-0900-00000B000000}">
      <formula1>"Initial Application, Modification, Advance, Reimbursement, Final Reimbursement"</formula1>
    </dataValidation>
    <dataValidation type="list" allowBlank="1" showInputMessage="1" showErrorMessage="1" sqref="D12:D98" xr:uid="{00000000-0002-0000-0900-00000C000000}">
      <formula1>"EMPG"</formula1>
    </dataValidation>
    <dataValidation type="list" allowBlank="1" showInputMessage="1" showErrorMessage="1" sqref="E12:E98" xr:uid="{00000000-0002-0000-0900-00000D000000}">
      <formula1>"EMG"</formula1>
    </dataValidation>
  </dataValidations>
  <printOptions horizontalCentered="1"/>
  <pageMargins left="0.15" right="0.15" top="0.5" bottom="0.5" header="0.25" footer="0.25"/>
  <pageSetup scale="37" fitToHeight="0" orientation="landscape" r:id="rId2"/>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drawing r:id="rId3"/>
  <legacyDrawing r:id="rId4"/>
  <tableParts count="1">
    <tablePart r:id="rId5"/>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tabColor rgb="FF85D5BA"/>
    <pageSetUpPr fitToPage="1"/>
  </sheetPr>
  <dimension ref="A1:X101"/>
  <sheetViews>
    <sheetView showGridLines="0" showZeros="0" zoomScale="65" zoomScaleNormal="65" zoomScaleSheetLayoutView="65" workbookViewId="0">
      <pane ySplit="10" topLeftCell="A11" activePane="bottomLeft" state="frozen"/>
      <selection sqref="A1:Q1"/>
      <selection pane="bottomLeft" sqref="A1:Q1"/>
    </sheetView>
  </sheetViews>
  <sheetFormatPr defaultColWidth="9.140625" defaultRowHeight="13.5" x14ac:dyDescent="0.25"/>
  <cols>
    <col min="1" max="1" width="14" style="395" customWidth="1"/>
    <col min="2" max="2" width="37" style="395" customWidth="1"/>
    <col min="3" max="3" width="17.7109375" style="395" customWidth="1"/>
    <col min="4" max="4" width="15.5703125" style="395" customWidth="1"/>
    <col min="5" max="5" width="37.42578125" style="395" customWidth="1"/>
    <col min="6" max="6" width="32.28515625" style="395" customWidth="1"/>
    <col min="7" max="7" width="29.7109375" style="395" customWidth="1"/>
    <col min="8" max="8" width="24" style="395" customWidth="1"/>
    <col min="9" max="9" width="24.5703125" style="395" customWidth="1"/>
    <col min="10" max="10" width="23.7109375" style="395" customWidth="1"/>
    <col min="11" max="11" width="20" style="395" customWidth="1"/>
    <col min="12" max="13" width="21.7109375" style="395" customWidth="1"/>
    <col min="14" max="24" width="9.140625" style="794" hidden="1" customWidth="1"/>
    <col min="25" max="16384" width="9.140625" style="395"/>
  </cols>
  <sheetData>
    <row r="1" spans="1:24" ht="30" customHeight="1" x14ac:dyDescent="0.25">
      <c r="A1" s="1162" t="s">
        <v>603</v>
      </c>
      <c r="B1" s="1162"/>
      <c r="C1" s="1162"/>
      <c r="D1" s="1162"/>
      <c r="E1" s="1162"/>
      <c r="F1" s="1162"/>
      <c r="G1" s="1162"/>
      <c r="H1" s="1162"/>
      <c r="I1" s="1162"/>
      <c r="J1" s="1162"/>
      <c r="K1" s="1162"/>
      <c r="L1" s="1162"/>
      <c r="M1" s="1162"/>
      <c r="N1" s="793"/>
      <c r="O1" s="793"/>
      <c r="P1" s="793"/>
      <c r="Q1" s="793"/>
      <c r="R1" s="793"/>
      <c r="S1" s="793"/>
      <c r="T1" s="793"/>
      <c r="U1" s="793"/>
      <c r="V1" s="793"/>
      <c r="W1" s="793"/>
    </row>
    <row r="2" spans="1:24" s="231" customFormat="1" ht="20.100000000000001" customHeight="1" x14ac:dyDescent="0.25">
      <c r="A2" s="1165" t="s">
        <v>1425</v>
      </c>
      <c r="B2" s="1165"/>
      <c r="C2" s="1165"/>
      <c r="D2" s="1165"/>
      <c r="E2" s="1165"/>
      <c r="F2" s="1165"/>
      <c r="G2" s="1165"/>
      <c r="H2" s="1165"/>
      <c r="I2" s="1165"/>
      <c r="J2" s="1165"/>
      <c r="K2" s="1165"/>
      <c r="L2" s="1165"/>
      <c r="M2" s="1165"/>
      <c r="N2" s="795"/>
      <c r="O2" s="795"/>
      <c r="P2" s="795"/>
      <c r="Q2" s="795"/>
      <c r="R2" s="795"/>
      <c r="S2" s="795"/>
      <c r="T2" s="795"/>
      <c r="U2" s="793"/>
      <c r="V2" s="793"/>
      <c r="W2" s="793"/>
      <c r="X2" s="796"/>
    </row>
    <row r="3" spans="1:24" s="270" customFormat="1" ht="24.95" customHeight="1" x14ac:dyDescent="0.25">
      <c r="A3" s="1066">
        <f>SubrecipientName</f>
        <v>0</v>
      </c>
      <c r="B3" s="1067"/>
      <c r="C3" s="1067"/>
      <c r="D3" s="1067"/>
      <c r="E3" s="1067"/>
      <c r="F3" s="1067"/>
      <c r="G3" s="1067"/>
      <c r="H3" s="1067"/>
      <c r="I3" s="1067"/>
      <c r="J3" s="890" t="s">
        <v>48</v>
      </c>
      <c r="K3" s="1163"/>
      <c r="L3" s="1164"/>
      <c r="M3" s="1164"/>
      <c r="N3" s="797"/>
      <c r="O3" s="797"/>
      <c r="P3" s="797"/>
      <c r="Q3" s="797"/>
      <c r="R3" s="797"/>
      <c r="S3" s="797"/>
      <c r="T3" s="797"/>
      <c r="U3" s="797"/>
      <c r="V3" s="797"/>
      <c r="W3" s="797"/>
      <c r="X3" s="798"/>
    </row>
    <row r="4" spans="1:24" ht="24.95" customHeight="1" x14ac:dyDescent="0.25">
      <c r="A4" s="1096">
        <f>FIPSNumber</f>
        <v>0</v>
      </c>
      <c r="B4" s="1096"/>
      <c r="C4" s="1096"/>
      <c r="D4" s="1096"/>
      <c r="E4" s="1096"/>
      <c r="F4" s="1096"/>
      <c r="G4" s="1096"/>
      <c r="H4" s="1096"/>
      <c r="I4" s="1096"/>
      <c r="J4" s="219" t="s">
        <v>10</v>
      </c>
      <c r="K4" s="1170"/>
      <c r="L4" s="1171"/>
      <c r="M4" s="1171"/>
      <c r="N4" s="793"/>
      <c r="O4" s="793"/>
      <c r="P4" s="793"/>
      <c r="Q4" s="793"/>
      <c r="R4" s="793"/>
      <c r="S4" s="793"/>
      <c r="T4" s="793"/>
      <c r="U4" s="793"/>
      <c r="V4" s="793"/>
      <c r="W4" s="793"/>
    </row>
    <row r="5" spans="1:24" ht="24.95" customHeight="1" x14ac:dyDescent="0.25">
      <c r="A5" s="1085">
        <f>SubawardNumber</f>
        <v>0</v>
      </c>
      <c r="B5" s="1085"/>
      <c r="C5" s="1125"/>
      <c r="D5" s="1125"/>
      <c r="E5" s="1125"/>
      <c r="F5" s="1125"/>
      <c r="G5" s="1125"/>
      <c r="H5" s="1125"/>
      <c r="I5" s="1125"/>
      <c r="J5" s="219" t="s">
        <v>854</v>
      </c>
      <c r="K5" s="1172"/>
      <c r="L5" s="1172"/>
      <c r="M5" s="1172"/>
      <c r="N5" s="793"/>
      <c r="O5" s="793"/>
      <c r="P5" s="793"/>
      <c r="Q5" s="793"/>
      <c r="R5" s="793"/>
      <c r="S5" s="793"/>
      <c r="T5" s="793"/>
      <c r="U5" s="793"/>
      <c r="V5" s="793"/>
      <c r="W5" s="793"/>
    </row>
    <row r="6" spans="1:24" s="396" customFormat="1" ht="24.95" customHeight="1" x14ac:dyDescent="0.3">
      <c r="A6" s="1166"/>
      <c r="B6" s="1166"/>
      <c r="C6" s="1166"/>
      <c r="D6" s="1166"/>
      <c r="E6" s="1166"/>
      <c r="F6" s="1166"/>
      <c r="G6" s="1166"/>
      <c r="H6" s="1166"/>
      <c r="I6" s="1167"/>
      <c r="J6" s="239" t="s">
        <v>1027</v>
      </c>
      <c r="K6" s="1173">
        <f>StartDate</f>
        <v>44013</v>
      </c>
      <c r="L6" s="1173"/>
      <c r="M6" s="1173"/>
      <c r="N6" s="799"/>
      <c r="O6" s="799"/>
      <c r="P6" s="799"/>
      <c r="Q6" s="799"/>
      <c r="R6" s="799"/>
      <c r="S6" s="799"/>
      <c r="T6" s="799"/>
      <c r="U6" s="799"/>
      <c r="V6" s="799"/>
      <c r="W6" s="799"/>
      <c r="X6" s="800"/>
    </row>
    <row r="7" spans="1:24" s="396" customFormat="1" ht="24.95" customHeight="1" x14ac:dyDescent="0.3">
      <c r="A7" s="1166"/>
      <c r="B7" s="1166"/>
      <c r="C7" s="1166"/>
      <c r="D7" s="1166"/>
      <c r="E7" s="1166"/>
      <c r="F7" s="1166"/>
      <c r="G7" s="1166"/>
      <c r="H7" s="1166"/>
      <c r="I7" s="1167"/>
      <c r="J7" s="239" t="s">
        <v>1028</v>
      </c>
      <c r="K7" s="1173">
        <f>EndDate</f>
        <v>44742</v>
      </c>
      <c r="L7" s="1173"/>
      <c r="M7" s="1173"/>
      <c r="N7" s="800"/>
      <c r="O7" s="800"/>
      <c r="P7" s="800"/>
      <c r="Q7" s="800"/>
      <c r="R7" s="800"/>
      <c r="S7" s="800"/>
      <c r="T7" s="800"/>
      <c r="U7" s="800"/>
      <c r="V7" s="800"/>
      <c r="W7" s="800"/>
      <c r="X7" s="800"/>
    </row>
    <row r="8" spans="1:24" ht="39.950000000000003" customHeight="1" x14ac:dyDescent="0.25">
      <c r="A8" s="1168"/>
      <c r="B8" s="1168"/>
      <c r="C8" s="1168"/>
      <c r="D8" s="1168"/>
      <c r="E8" s="1168"/>
      <c r="F8" s="1168"/>
      <c r="G8" s="1168"/>
      <c r="H8" s="1168"/>
      <c r="I8" s="1169"/>
      <c r="J8" s="515" t="s">
        <v>999</v>
      </c>
      <c r="K8" s="519" t="s">
        <v>1094</v>
      </c>
      <c r="L8" s="426"/>
      <c r="M8" s="427"/>
    </row>
    <row r="9" spans="1:24" ht="50.1" customHeight="1" x14ac:dyDescent="0.25">
      <c r="A9" s="616" t="s">
        <v>215</v>
      </c>
      <c r="B9" s="617" t="s">
        <v>615</v>
      </c>
      <c r="C9" s="618" t="s">
        <v>997</v>
      </c>
      <c r="D9" s="618" t="s">
        <v>325</v>
      </c>
      <c r="E9" s="618" t="s">
        <v>998</v>
      </c>
      <c r="F9" s="618" t="s">
        <v>1061</v>
      </c>
      <c r="G9" s="618" t="s">
        <v>583</v>
      </c>
      <c r="H9" s="619" t="s">
        <v>1062</v>
      </c>
      <c r="I9" s="619" t="s">
        <v>1079</v>
      </c>
      <c r="J9" s="619" t="s">
        <v>1059</v>
      </c>
      <c r="K9" s="619" t="s">
        <v>1405</v>
      </c>
      <c r="L9" s="619" t="s">
        <v>1060</v>
      </c>
      <c r="M9" s="707" t="s">
        <v>1030</v>
      </c>
      <c r="N9" s="709" t="s">
        <v>1371</v>
      </c>
      <c r="O9" s="709" t="s">
        <v>1372</v>
      </c>
      <c r="P9" s="709" t="s">
        <v>1373</v>
      </c>
      <c r="Q9" s="709" t="s">
        <v>1374</v>
      </c>
      <c r="R9" s="709" t="s">
        <v>1375</v>
      </c>
      <c r="S9" s="709" t="s">
        <v>1376</v>
      </c>
      <c r="T9" s="709" t="s">
        <v>1377</v>
      </c>
      <c r="U9" s="709" t="s">
        <v>1378</v>
      </c>
      <c r="V9" s="709" t="s">
        <v>1379</v>
      </c>
      <c r="W9" s="709" t="s">
        <v>1380</v>
      </c>
      <c r="X9" s="709" t="s">
        <v>1381</v>
      </c>
    </row>
    <row r="10" spans="1:24" s="248" customFormat="1" ht="20.25" x14ac:dyDescent="0.2">
      <c r="A10" s="620">
        <v>0</v>
      </c>
      <c r="B10" s="621"/>
      <c r="C10" s="621"/>
      <c r="D10" s="621"/>
      <c r="E10" s="621"/>
      <c r="F10" s="622"/>
      <c r="G10" s="622"/>
      <c r="H10" s="623">
        <f>SUM(RangeCost)</f>
        <v>0</v>
      </c>
      <c r="I10" s="623">
        <f>SUM(RangePrevious)</f>
        <v>0</v>
      </c>
      <c r="J10" s="623">
        <f>SUM(RangeThisRequest)</f>
        <v>0</v>
      </c>
      <c r="K10" s="870"/>
      <c r="L10" s="624">
        <f>SUM(RangeApproved)</f>
        <v>0</v>
      </c>
      <c r="M10" s="624">
        <f>SUM(RangeBalance)</f>
        <v>0</v>
      </c>
      <c r="N10" s="710"/>
      <c r="O10" s="710"/>
      <c r="P10" s="710"/>
      <c r="Q10" s="710"/>
      <c r="R10" s="710"/>
      <c r="S10" s="710"/>
      <c r="T10" s="710"/>
      <c r="U10" s="710"/>
      <c r="V10" s="710"/>
      <c r="W10" s="710"/>
      <c r="X10" s="710"/>
    </row>
    <row r="11" spans="1:24" s="248" customFormat="1" ht="0.2" customHeight="1" x14ac:dyDescent="0.2">
      <c r="A11" s="429" t="s">
        <v>1325</v>
      </c>
      <c r="B11" s="401" t="s">
        <v>1325</v>
      </c>
      <c r="C11" s="401" t="s">
        <v>1325</v>
      </c>
      <c r="D11" s="401" t="s">
        <v>1325</v>
      </c>
      <c r="E11" s="401" t="s">
        <v>1325</v>
      </c>
      <c r="F11" s="402" t="s">
        <v>1325</v>
      </c>
      <c r="G11" s="402" t="s">
        <v>1325</v>
      </c>
      <c r="H11" s="403" t="s">
        <v>1325</v>
      </c>
      <c r="I11" s="403" t="s">
        <v>1325</v>
      </c>
      <c r="J11" s="403" t="s">
        <v>1325</v>
      </c>
      <c r="K11" s="404" t="s">
        <v>1325</v>
      </c>
      <c r="L11" s="404" t="s">
        <v>1325</v>
      </c>
      <c r="M11" s="403" t="s">
        <v>1325</v>
      </c>
      <c r="N11" s="770" t="s">
        <v>1325</v>
      </c>
      <c r="O11" s="770" t="s">
        <v>1325</v>
      </c>
      <c r="P11" s="770" t="s">
        <v>1325</v>
      </c>
      <c r="Q11" s="770" t="s">
        <v>1325</v>
      </c>
      <c r="R11" s="770" t="s">
        <v>1325</v>
      </c>
      <c r="S11" s="770" t="s">
        <v>1325</v>
      </c>
      <c r="T11" s="770" t="s">
        <v>1325</v>
      </c>
      <c r="U11" s="770" t="s">
        <v>1325</v>
      </c>
      <c r="V11" s="770" t="s">
        <v>1325</v>
      </c>
      <c r="W11" s="770" t="s">
        <v>1325</v>
      </c>
      <c r="X11" s="770" t="s">
        <v>1325</v>
      </c>
    </row>
    <row r="12" spans="1:24" s="248" customFormat="1" ht="19.5" x14ac:dyDescent="0.2">
      <c r="A12" s="398"/>
      <c r="B12" s="398"/>
      <c r="C12" s="399"/>
      <c r="D12" s="399"/>
      <c r="E12" s="399"/>
      <c r="F12" s="405"/>
      <c r="G12" s="405"/>
      <c r="H12" s="615"/>
      <c r="I12" s="588"/>
      <c r="J12" s="590"/>
      <c r="K12" s="590"/>
      <c r="L12" s="585"/>
      <c r="M12" s="585">
        <f t="shared" ref="M12:M43" si="0">H12-L12</f>
        <v>0</v>
      </c>
      <c r="N12" s="708"/>
      <c r="O12" s="708"/>
      <c r="P12" s="708"/>
      <c r="Q12" s="708"/>
      <c r="R12" s="708"/>
      <c r="S12" s="708"/>
      <c r="T12" s="708"/>
      <c r="U12" s="708"/>
      <c r="V12" s="708"/>
      <c r="W12" s="708"/>
      <c r="X12" s="708"/>
    </row>
    <row r="13" spans="1:24" s="248" customFormat="1" ht="19.5" x14ac:dyDescent="0.2">
      <c r="A13" s="398"/>
      <c r="B13" s="398"/>
      <c r="C13" s="399"/>
      <c r="D13" s="399"/>
      <c r="E13" s="399"/>
      <c r="F13" s="405"/>
      <c r="G13" s="405"/>
      <c r="H13" s="615"/>
      <c r="I13" s="588"/>
      <c r="J13" s="590"/>
      <c r="K13" s="590"/>
      <c r="L13" s="585">
        <f t="shared" ref="L13:L43" si="1">J13+I13</f>
        <v>0</v>
      </c>
      <c r="M13" s="585">
        <f t="shared" si="0"/>
        <v>0</v>
      </c>
      <c r="N13" s="708"/>
      <c r="O13" s="708"/>
      <c r="P13" s="708"/>
      <c r="Q13" s="708"/>
      <c r="R13" s="708"/>
      <c r="S13" s="708"/>
      <c r="T13" s="708"/>
      <c r="U13" s="708"/>
      <c r="V13" s="708"/>
      <c r="W13" s="708"/>
      <c r="X13" s="708"/>
    </row>
    <row r="14" spans="1:24" s="248" customFormat="1" ht="19.5" x14ac:dyDescent="0.2">
      <c r="A14" s="398"/>
      <c r="B14" s="398"/>
      <c r="C14" s="399"/>
      <c r="D14" s="399"/>
      <c r="E14" s="399"/>
      <c r="F14" s="405"/>
      <c r="G14" s="405"/>
      <c r="H14" s="615"/>
      <c r="I14" s="588"/>
      <c r="J14" s="590"/>
      <c r="K14" s="590"/>
      <c r="L14" s="585">
        <f t="shared" si="1"/>
        <v>0</v>
      </c>
      <c r="M14" s="585">
        <f t="shared" si="0"/>
        <v>0</v>
      </c>
      <c r="N14" s="708"/>
      <c r="O14" s="708"/>
      <c r="P14" s="708"/>
      <c r="Q14" s="708"/>
      <c r="R14" s="708"/>
      <c r="S14" s="708"/>
      <c r="T14" s="708"/>
      <c r="U14" s="708"/>
      <c r="V14" s="708"/>
      <c r="W14" s="708"/>
      <c r="X14" s="708"/>
    </row>
    <row r="15" spans="1:24" s="248" customFormat="1" ht="19.5" x14ac:dyDescent="0.2">
      <c r="A15" s="398"/>
      <c r="B15" s="398"/>
      <c r="C15" s="399"/>
      <c r="D15" s="399"/>
      <c r="E15" s="399"/>
      <c r="F15" s="405"/>
      <c r="G15" s="405"/>
      <c r="H15" s="615"/>
      <c r="I15" s="588"/>
      <c r="J15" s="561"/>
      <c r="K15" s="590"/>
      <c r="L15" s="585">
        <f t="shared" si="1"/>
        <v>0</v>
      </c>
      <c r="M15" s="585">
        <f t="shared" si="0"/>
        <v>0</v>
      </c>
      <c r="N15" s="708"/>
      <c r="O15" s="708"/>
      <c r="P15" s="708"/>
      <c r="Q15" s="708"/>
      <c r="R15" s="708"/>
      <c r="S15" s="708"/>
      <c r="T15" s="708"/>
      <c r="U15" s="708"/>
      <c r="V15" s="708"/>
      <c r="W15" s="708"/>
      <c r="X15" s="708"/>
    </row>
    <row r="16" spans="1:24" s="248" customFormat="1" ht="19.5" x14ac:dyDescent="0.2">
      <c r="A16" s="398"/>
      <c r="B16" s="398"/>
      <c r="C16" s="399"/>
      <c r="D16" s="399"/>
      <c r="E16" s="399"/>
      <c r="F16" s="405"/>
      <c r="G16" s="405"/>
      <c r="H16" s="615"/>
      <c r="I16" s="588"/>
      <c r="J16" s="590"/>
      <c r="K16" s="590"/>
      <c r="L16" s="585">
        <f t="shared" si="1"/>
        <v>0</v>
      </c>
      <c r="M16" s="585">
        <f t="shared" si="0"/>
        <v>0</v>
      </c>
      <c r="N16" s="708"/>
      <c r="O16" s="708"/>
      <c r="P16" s="708"/>
      <c r="Q16" s="708"/>
      <c r="R16" s="708"/>
      <c r="S16" s="708"/>
      <c r="T16" s="708"/>
      <c r="U16" s="708"/>
      <c r="V16" s="708"/>
      <c r="W16" s="708"/>
      <c r="X16" s="708"/>
    </row>
    <row r="17" spans="1:24" s="248" customFormat="1" ht="19.5" x14ac:dyDescent="0.2">
      <c r="A17" s="398"/>
      <c r="B17" s="398"/>
      <c r="C17" s="399"/>
      <c r="D17" s="399"/>
      <c r="E17" s="399"/>
      <c r="F17" s="405"/>
      <c r="G17" s="405"/>
      <c r="H17" s="615"/>
      <c r="I17" s="588"/>
      <c r="J17" s="590"/>
      <c r="K17" s="590"/>
      <c r="L17" s="585">
        <f t="shared" si="1"/>
        <v>0</v>
      </c>
      <c r="M17" s="585">
        <f t="shared" si="0"/>
        <v>0</v>
      </c>
      <c r="N17" s="708"/>
      <c r="O17" s="708"/>
      <c r="P17" s="708"/>
      <c r="Q17" s="708"/>
      <c r="R17" s="708"/>
      <c r="S17" s="708"/>
      <c r="T17" s="708"/>
      <c r="U17" s="708"/>
      <c r="V17" s="708"/>
      <c r="W17" s="708"/>
      <c r="X17" s="708"/>
    </row>
    <row r="18" spans="1:24" s="248" customFormat="1" ht="19.5" x14ac:dyDescent="0.2">
      <c r="A18" s="398"/>
      <c r="B18" s="398"/>
      <c r="C18" s="399"/>
      <c r="D18" s="399"/>
      <c r="E18" s="399"/>
      <c r="F18" s="416"/>
      <c r="G18" s="405"/>
      <c r="H18" s="615"/>
      <c r="I18" s="588"/>
      <c r="J18" s="590"/>
      <c r="K18" s="590"/>
      <c r="L18" s="585">
        <f t="shared" si="1"/>
        <v>0</v>
      </c>
      <c r="M18" s="585">
        <f t="shared" si="0"/>
        <v>0</v>
      </c>
      <c r="N18" s="708"/>
      <c r="O18" s="708"/>
      <c r="P18" s="708"/>
      <c r="Q18" s="708"/>
      <c r="R18" s="708"/>
      <c r="S18" s="708"/>
      <c r="T18" s="708"/>
      <c r="U18" s="708"/>
      <c r="V18" s="708"/>
      <c r="W18" s="708"/>
      <c r="X18" s="708"/>
    </row>
    <row r="19" spans="1:24" s="248" customFormat="1" ht="19.5" x14ac:dyDescent="0.2">
      <c r="A19" s="398"/>
      <c r="B19" s="398"/>
      <c r="C19" s="399"/>
      <c r="D19" s="399"/>
      <c r="E19" s="399"/>
      <c r="F19" s="405"/>
      <c r="G19" s="405"/>
      <c r="H19" s="615"/>
      <c r="I19" s="588"/>
      <c r="J19" s="590"/>
      <c r="K19" s="590"/>
      <c r="L19" s="585">
        <f t="shared" si="1"/>
        <v>0</v>
      </c>
      <c r="M19" s="585">
        <f t="shared" si="0"/>
        <v>0</v>
      </c>
      <c r="N19" s="708"/>
      <c r="O19" s="708"/>
      <c r="P19" s="708"/>
      <c r="Q19" s="708"/>
      <c r="R19" s="708"/>
      <c r="S19" s="708"/>
      <c r="T19" s="708"/>
      <c r="U19" s="708"/>
      <c r="V19" s="708"/>
      <c r="W19" s="708"/>
      <c r="X19" s="708"/>
    </row>
    <row r="20" spans="1:24" s="248" customFormat="1" ht="19.5" x14ac:dyDescent="0.2">
      <c r="A20" s="398"/>
      <c r="B20" s="398"/>
      <c r="C20" s="399"/>
      <c r="D20" s="399"/>
      <c r="E20" s="399"/>
      <c r="F20" s="405"/>
      <c r="G20" s="405"/>
      <c r="H20" s="615"/>
      <c r="I20" s="588"/>
      <c r="J20" s="590"/>
      <c r="K20" s="590"/>
      <c r="L20" s="585">
        <f t="shared" si="1"/>
        <v>0</v>
      </c>
      <c r="M20" s="585">
        <f t="shared" si="0"/>
        <v>0</v>
      </c>
      <c r="N20" s="708"/>
      <c r="O20" s="708"/>
      <c r="P20" s="708"/>
      <c r="Q20" s="708"/>
      <c r="R20" s="708"/>
      <c r="S20" s="708"/>
      <c r="T20" s="708"/>
      <c r="U20" s="708"/>
      <c r="V20" s="708"/>
      <c r="W20" s="708"/>
      <c r="X20" s="708"/>
    </row>
    <row r="21" spans="1:24" s="248" customFormat="1" ht="19.5" x14ac:dyDescent="0.2">
      <c r="A21" s="398"/>
      <c r="B21" s="398"/>
      <c r="C21" s="399"/>
      <c r="D21" s="399"/>
      <c r="E21" s="399"/>
      <c r="F21" s="405"/>
      <c r="G21" s="405"/>
      <c r="H21" s="615"/>
      <c r="I21" s="588"/>
      <c r="J21" s="590"/>
      <c r="K21" s="590"/>
      <c r="L21" s="585">
        <f t="shared" si="1"/>
        <v>0</v>
      </c>
      <c r="M21" s="585">
        <f t="shared" si="0"/>
        <v>0</v>
      </c>
      <c r="N21" s="708"/>
      <c r="O21" s="708"/>
      <c r="P21" s="708"/>
      <c r="Q21" s="708"/>
      <c r="R21" s="708"/>
      <c r="S21" s="708"/>
      <c r="T21" s="708"/>
      <c r="U21" s="708"/>
      <c r="V21" s="708"/>
      <c r="W21" s="708"/>
      <c r="X21" s="708"/>
    </row>
    <row r="22" spans="1:24" s="248" customFormat="1" ht="19.5" x14ac:dyDescent="0.2">
      <c r="A22" s="398"/>
      <c r="B22" s="398"/>
      <c r="C22" s="399"/>
      <c r="D22" s="399"/>
      <c r="E22" s="399"/>
      <c r="F22" s="405"/>
      <c r="G22" s="405"/>
      <c r="H22" s="615"/>
      <c r="I22" s="588"/>
      <c r="J22" s="590"/>
      <c r="K22" s="590"/>
      <c r="L22" s="585">
        <f t="shared" si="1"/>
        <v>0</v>
      </c>
      <c r="M22" s="585">
        <f t="shared" si="0"/>
        <v>0</v>
      </c>
      <c r="N22" s="708"/>
      <c r="O22" s="708"/>
      <c r="P22" s="708"/>
      <c r="Q22" s="708"/>
      <c r="R22" s="708"/>
      <c r="S22" s="708"/>
      <c r="T22" s="708"/>
      <c r="U22" s="708"/>
      <c r="V22" s="708"/>
      <c r="W22" s="708"/>
      <c r="X22" s="708"/>
    </row>
    <row r="23" spans="1:24" s="248" customFormat="1" ht="19.5" x14ac:dyDescent="0.2">
      <c r="A23" s="398"/>
      <c r="B23" s="398"/>
      <c r="C23" s="399"/>
      <c r="D23" s="399"/>
      <c r="E23" s="399"/>
      <c r="F23" s="405"/>
      <c r="G23" s="405"/>
      <c r="H23" s="615"/>
      <c r="I23" s="588"/>
      <c r="J23" s="590"/>
      <c r="K23" s="590"/>
      <c r="L23" s="585">
        <f t="shared" si="1"/>
        <v>0</v>
      </c>
      <c r="M23" s="585">
        <f t="shared" si="0"/>
        <v>0</v>
      </c>
      <c r="N23" s="708"/>
      <c r="O23" s="708"/>
      <c r="P23" s="708"/>
      <c r="Q23" s="708"/>
      <c r="R23" s="708"/>
      <c r="S23" s="708"/>
      <c r="T23" s="708"/>
      <c r="U23" s="708"/>
      <c r="V23" s="708"/>
      <c r="W23" s="708"/>
      <c r="X23" s="708"/>
    </row>
    <row r="24" spans="1:24" s="248" customFormat="1" ht="19.5" x14ac:dyDescent="0.2">
      <c r="A24" s="398"/>
      <c r="B24" s="398"/>
      <c r="C24" s="399"/>
      <c r="D24" s="399"/>
      <c r="E24" s="399"/>
      <c r="F24" s="405"/>
      <c r="G24" s="405"/>
      <c r="H24" s="615"/>
      <c r="I24" s="588"/>
      <c r="J24" s="590"/>
      <c r="K24" s="590"/>
      <c r="L24" s="585">
        <f t="shared" si="1"/>
        <v>0</v>
      </c>
      <c r="M24" s="585">
        <f t="shared" si="0"/>
        <v>0</v>
      </c>
      <c r="N24" s="708"/>
      <c r="O24" s="708"/>
      <c r="P24" s="708"/>
      <c r="Q24" s="708"/>
      <c r="R24" s="708"/>
      <c r="S24" s="708"/>
      <c r="T24" s="708"/>
      <c r="U24" s="708"/>
      <c r="V24" s="708"/>
      <c r="W24" s="708"/>
      <c r="X24" s="708"/>
    </row>
    <row r="25" spans="1:24" s="248" customFormat="1" ht="19.5" x14ac:dyDescent="0.2">
      <c r="A25" s="398"/>
      <c r="B25" s="398"/>
      <c r="C25" s="399"/>
      <c r="D25" s="399"/>
      <c r="E25" s="399"/>
      <c r="F25" s="405"/>
      <c r="G25" s="405"/>
      <c r="H25" s="615"/>
      <c r="I25" s="588"/>
      <c r="J25" s="590"/>
      <c r="K25" s="590"/>
      <c r="L25" s="585">
        <f t="shared" si="1"/>
        <v>0</v>
      </c>
      <c r="M25" s="585">
        <f t="shared" si="0"/>
        <v>0</v>
      </c>
      <c r="N25" s="708"/>
      <c r="O25" s="708"/>
      <c r="P25" s="708"/>
      <c r="Q25" s="708"/>
      <c r="R25" s="708"/>
      <c r="S25" s="708"/>
      <c r="T25" s="708"/>
      <c r="U25" s="708"/>
      <c r="V25" s="708"/>
      <c r="W25" s="708"/>
      <c r="X25" s="708"/>
    </row>
    <row r="26" spans="1:24" s="248" customFormat="1" ht="19.5" x14ac:dyDescent="0.2">
      <c r="A26" s="398"/>
      <c r="B26" s="398"/>
      <c r="C26" s="399"/>
      <c r="D26" s="399"/>
      <c r="E26" s="399"/>
      <c r="F26" s="405"/>
      <c r="G26" s="405"/>
      <c r="H26" s="615"/>
      <c r="I26" s="588"/>
      <c r="J26" s="590"/>
      <c r="K26" s="590"/>
      <c r="L26" s="585">
        <f t="shared" si="1"/>
        <v>0</v>
      </c>
      <c r="M26" s="585">
        <f t="shared" si="0"/>
        <v>0</v>
      </c>
      <c r="N26" s="708"/>
      <c r="O26" s="708"/>
      <c r="P26" s="708"/>
      <c r="Q26" s="708"/>
      <c r="R26" s="708"/>
      <c r="S26" s="708"/>
      <c r="T26" s="708"/>
      <c r="U26" s="708"/>
      <c r="V26" s="708"/>
      <c r="W26" s="708"/>
      <c r="X26" s="708"/>
    </row>
    <row r="27" spans="1:24" s="248" customFormat="1" ht="19.5" x14ac:dyDescent="0.2">
      <c r="A27" s="398"/>
      <c r="B27" s="398"/>
      <c r="C27" s="399"/>
      <c r="D27" s="399"/>
      <c r="E27" s="399"/>
      <c r="F27" s="405"/>
      <c r="G27" s="405"/>
      <c r="H27" s="615"/>
      <c r="I27" s="588"/>
      <c r="J27" s="590"/>
      <c r="K27" s="590"/>
      <c r="L27" s="585">
        <f t="shared" si="1"/>
        <v>0</v>
      </c>
      <c r="M27" s="585">
        <f t="shared" si="0"/>
        <v>0</v>
      </c>
      <c r="N27" s="708"/>
      <c r="O27" s="708"/>
      <c r="P27" s="708"/>
      <c r="Q27" s="708"/>
      <c r="R27" s="708"/>
      <c r="S27" s="708"/>
      <c r="T27" s="708"/>
      <c r="U27" s="708"/>
      <c r="V27" s="708"/>
      <c r="W27" s="708"/>
      <c r="X27" s="708"/>
    </row>
    <row r="28" spans="1:24" s="248" customFormat="1" ht="19.5" x14ac:dyDescent="0.2">
      <c r="A28" s="398"/>
      <c r="B28" s="398"/>
      <c r="C28" s="399"/>
      <c r="D28" s="399"/>
      <c r="E28" s="399"/>
      <c r="F28" s="405"/>
      <c r="G28" s="405"/>
      <c r="H28" s="615"/>
      <c r="I28" s="588"/>
      <c r="J28" s="590"/>
      <c r="K28" s="590"/>
      <c r="L28" s="585">
        <f t="shared" si="1"/>
        <v>0</v>
      </c>
      <c r="M28" s="585">
        <f t="shared" si="0"/>
        <v>0</v>
      </c>
      <c r="N28" s="708"/>
      <c r="O28" s="708"/>
      <c r="P28" s="708"/>
      <c r="Q28" s="708"/>
      <c r="R28" s="708"/>
      <c r="S28" s="708"/>
      <c r="T28" s="708"/>
      <c r="U28" s="708"/>
      <c r="V28" s="708"/>
      <c r="W28" s="708"/>
      <c r="X28" s="708"/>
    </row>
    <row r="29" spans="1:24" s="248" customFormat="1" ht="19.5" x14ac:dyDescent="0.2">
      <c r="A29" s="398"/>
      <c r="B29" s="398"/>
      <c r="C29" s="399"/>
      <c r="D29" s="399"/>
      <c r="E29" s="399"/>
      <c r="F29" s="405"/>
      <c r="G29" s="405"/>
      <c r="H29" s="615"/>
      <c r="I29" s="588"/>
      <c r="J29" s="590"/>
      <c r="K29" s="590"/>
      <c r="L29" s="585">
        <f t="shared" si="1"/>
        <v>0</v>
      </c>
      <c r="M29" s="585">
        <f t="shared" si="0"/>
        <v>0</v>
      </c>
      <c r="N29" s="708"/>
      <c r="O29" s="708"/>
      <c r="P29" s="708"/>
      <c r="Q29" s="708"/>
      <c r="R29" s="708"/>
      <c r="S29" s="708"/>
      <c r="T29" s="708"/>
      <c r="U29" s="708"/>
      <c r="V29" s="708"/>
      <c r="W29" s="708"/>
      <c r="X29" s="708"/>
    </row>
    <row r="30" spans="1:24" s="248" customFormat="1" ht="19.5" x14ac:dyDescent="0.2">
      <c r="A30" s="398"/>
      <c r="B30" s="398"/>
      <c r="C30" s="399"/>
      <c r="D30" s="399"/>
      <c r="E30" s="399"/>
      <c r="F30" s="405"/>
      <c r="G30" s="405"/>
      <c r="H30" s="615"/>
      <c r="I30" s="588"/>
      <c r="J30" s="590"/>
      <c r="K30" s="590"/>
      <c r="L30" s="585">
        <f t="shared" si="1"/>
        <v>0</v>
      </c>
      <c r="M30" s="585">
        <f t="shared" si="0"/>
        <v>0</v>
      </c>
      <c r="N30" s="708"/>
      <c r="O30" s="708"/>
      <c r="P30" s="708"/>
      <c r="Q30" s="708"/>
      <c r="R30" s="708"/>
      <c r="S30" s="708"/>
      <c r="T30" s="708"/>
      <c r="U30" s="708"/>
      <c r="V30" s="708"/>
      <c r="W30" s="708"/>
      <c r="X30" s="708"/>
    </row>
    <row r="31" spans="1:24" s="248" customFormat="1" ht="19.5" x14ac:dyDescent="0.2">
      <c r="A31" s="398"/>
      <c r="B31" s="398"/>
      <c r="C31" s="399"/>
      <c r="D31" s="399"/>
      <c r="E31" s="399"/>
      <c r="F31" s="405"/>
      <c r="G31" s="405"/>
      <c r="H31" s="615"/>
      <c r="I31" s="588"/>
      <c r="J31" s="590"/>
      <c r="K31" s="590"/>
      <c r="L31" s="585">
        <f t="shared" si="1"/>
        <v>0</v>
      </c>
      <c r="M31" s="585">
        <f t="shared" si="0"/>
        <v>0</v>
      </c>
      <c r="N31" s="708"/>
      <c r="O31" s="708"/>
      <c r="P31" s="708"/>
      <c r="Q31" s="708"/>
      <c r="R31" s="708"/>
      <c r="S31" s="708"/>
      <c r="T31" s="708"/>
      <c r="U31" s="708"/>
      <c r="V31" s="708"/>
      <c r="W31" s="708"/>
      <c r="X31" s="708"/>
    </row>
    <row r="32" spans="1:24" s="248" customFormat="1" ht="19.5" x14ac:dyDescent="0.2">
      <c r="A32" s="398"/>
      <c r="B32" s="398"/>
      <c r="C32" s="399"/>
      <c r="D32" s="399"/>
      <c r="E32" s="399"/>
      <c r="F32" s="405"/>
      <c r="G32" s="405"/>
      <c r="H32" s="615"/>
      <c r="I32" s="588"/>
      <c r="J32" s="590"/>
      <c r="K32" s="590"/>
      <c r="L32" s="585">
        <f t="shared" si="1"/>
        <v>0</v>
      </c>
      <c r="M32" s="585">
        <f t="shared" si="0"/>
        <v>0</v>
      </c>
      <c r="N32" s="708"/>
      <c r="O32" s="708"/>
      <c r="P32" s="708"/>
      <c r="Q32" s="708"/>
      <c r="R32" s="708"/>
      <c r="S32" s="708"/>
      <c r="T32" s="708"/>
      <c r="U32" s="708"/>
      <c r="V32" s="708"/>
      <c r="W32" s="708"/>
      <c r="X32" s="708"/>
    </row>
    <row r="33" spans="1:24" s="248" customFormat="1" ht="19.5" x14ac:dyDescent="0.2">
      <c r="A33" s="398"/>
      <c r="B33" s="398"/>
      <c r="C33" s="399"/>
      <c r="D33" s="399"/>
      <c r="E33" s="399"/>
      <c r="F33" s="405"/>
      <c r="G33" s="405"/>
      <c r="H33" s="615"/>
      <c r="I33" s="588"/>
      <c r="J33" s="590"/>
      <c r="K33" s="590"/>
      <c r="L33" s="585">
        <f t="shared" si="1"/>
        <v>0</v>
      </c>
      <c r="M33" s="585">
        <f t="shared" si="0"/>
        <v>0</v>
      </c>
      <c r="N33" s="708"/>
      <c r="O33" s="708"/>
      <c r="P33" s="708"/>
      <c r="Q33" s="708"/>
      <c r="R33" s="708"/>
      <c r="S33" s="708"/>
      <c r="T33" s="708"/>
      <c r="U33" s="708"/>
      <c r="V33" s="708"/>
      <c r="W33" s="708"/>
      <c r="X33" s="708"/>
    </row>
    <row r="34" spans="1:24" s="248" customFormat="1" ht="19.5" x14ac:dyDescent="0.2">
      <c r="A34" s="398"/>
      <c r="B34" s="398"/>
      <c r="C34" s="399"/>
      <c r="D34" s="399"/>
      <c r="E34" s="399"/>
      <c r="F34" s="405"/>
      <c r="G34" s="405"/>
      <c r="H34" s="615"/>
      <c r="I34" s="588"/>
      <c r="J34" s="590"/>
      <c r="K34" s="590"/>
      <c r="L34" s="585">
        <f t="shared" si="1"/>
        <v>0</v>
      </c>
      <c r="M34" s="585">
        <f t="shared" si="0"/>
        <v>0</v>
      </c>
      <c r="N34" s="708"/>
      <c r="O34" s="708"/>
      <c r="P34" s="708"/>
      <c r="Q34" s="708"/>
      <c r="R34" s="708"/>
      <c r="S34" s="708"/>
      <c r="T34" s="708"/>
      <c r="U34" s="708"/>
      <c r="V34" s="708"/>
      <c r="W34" s="708"/>
      <c r="X34" s="708"/>
    </row>
    <row r="35" spans="1:24" s="248" customFormat="1" ht="19.5" x14ac:dyDescent="0.2">
      <c r="A35" s="398"/>
      <c r="B35" s="398"/>
      <c r="C35" s="399"/>
      <c r="D35" s="399"/>
      <c r="E35" s="399"/>
      <c r="F35" s="405"/>
      <c r="G35" s="405"/>
      <c r="H35" s="615"/>
      <c r="I35" s="588"/>
      <c r="J35" s="590"/>
      <c r="K35" s="590"/>
      <c r="L35" s="585">
        <f t="shared" si="1"/>
        <v>0</v>
      </c>
      <c r="M35" s="585">
        <f t="shared" si="0"/>
        <v>0</v>
      </c>
      <c r="N35" s="708"/>
      <c r="O35" s="708"/>
      <c r="P35" s="708"/>
      <c r="Q35" s="708"/>
      <c r="R35" s="708"/>
      <c r="S35" s="708"/>
      <c r="T35" s="708"/>
      <c r="U35" s="708"/>
      <c r="V35" s="708"/>
      <c r="W35" s="708"/>
      <c r="X35" s="708"/>
    </row>
    <row r="36" spans="1:24" s="248" customFormat="1" ht="19.5" x14ac:dyDescent="0.2">
      <c r="A36" s="398"/>
      <c r="B36" s="398"/>
      <c r="C36" s="399"/>
      <c r="D36" s="399"/>
      <c r="E36" s="399"/>
      <c r="F36" s="405"/>
      <c r="G36" s="405"/>
      <c r="H36" s="615"/>
      <c r="I36" s="588"/>
      <c r="J36" s="590"/>
      <c r="K36" s="590"/>
      <c r="L36" s="585">
        <f t="shared" si="1"/>
        <v>0</v>
      </c>
      <c r="M36" s="585">
        <f t="shared" si="0"/>
        <v>0</v>
      </c>
      <c r="N36" s="708"/>
      <c r="O36" s="708"/>
      <c r="P36" s="708"/>
      <c r="Q36" s="708"/>
      <c r="R36" s="708"/>
      <c r="S36" s="708"/>
      <c r="T36" s="708"/>
      <c r="U36" s="708"/>
      <c r="V36" s="708"/>
      <c r="W36" s="708"/>
      <c r="X36" s="708"/>
    </row>
    <row r="37" spans="1:24" s="248" customFormat="1" ht="19.5" x14ac:dyDescent="0.2">
      <c r="A37" s="398"/>
      <c r="B37" s="398"/>
      <c r="C37" s="399"/>
      <c r="D37" s="399"/>
      <c r="E37" s="399"/>
      <c r="F37" s="405"/>
      <c r="G37" s="405"/>
      <c r="H37" s="615"/>
      <c r="I37" s="588"/>
      <c r="J37" s="590"/>
      <c r="K37" s="590"/>
      <c r="L37" s="585">
        <f t="shared" si="1"/>
        <v>0</v>
      </c>
      <c r="M37" s="585">
        <f t="shared" si="0"/>
        <v>0</v>
      </c>
      <c r="N37" s="708"/>
      <c r="O37" s="708"/>
      <c r="P37" s="708"/>
      <c r="Q37" s="708"/>
      <c r="R37" s="708"/>
      <c r="S37" s="708"/>
      <c r="T37" s="708"/>
      <c r="U37" s="708"/>
      <c r="V37" s="708"/>
      <c r="W37" s="708"/>
      <c r="X37" s="708"/>
    </row>
    <row r="38" spans="1:24" s="248" customFormat="1" ht="19.5" x14ac:dyDescent="0.2">
      <c r="A38" s="398"/>
      <c r="B38" s="398"/>
      <c r="C38" s="399"/>
      <c r="D38" s="399"/>
      <c r="E38" s="399"/>
      <c r="F38" s="405"/>
      <c r="G38" s="405"/>
      <c r="H38" s="615"/>
      <c r="I38" s="588"/>
      <c r="J38" s="590"/>
      <c r="K38" s="590"/>
      <c r="L38" s="585">
        <f t="shared" si="1"/>
        <v>0</v>
      </c>
      <c r="M38" s="585">
        <f t="shared" si="0"/>
        <v>0</v>
      </c>
      <c r="N38" s="708"/>
      <c r="O38" s="708"/>
      <c r="P38" s="708"/>
      <c r="Q38" s="708"/>
      <c r="R38" s="708"/>
      <c r="S38" s="708"/>
      <c r="T38" s="708"/>
      <c r="U38" s="708"/>
      <c r="V38" s="708"/>
      <c r="W38" s="708"/>
      <c r="X38" s="708"/>
    </row>
    <row r="39" spans="1:24" s="248" customFormat="1" ht="19.5" x14ac:dyDescent="0.2">
      <c r="A39" s="398"/>
      <c r="B39" s="398"/>
      <c r="C39" s="399"/>
      <c r="D39" s="399"/>
      <c r="E39" s="399"/>
      <c r="F39" s="405"/>
      <c r="G39" s="405"/>
      <c r="H39" s="615"/>
      <c r="I39" s="588"/>
      <c r="J39" s="590"/>
      <c r="K39" s="590"/>
      <c r="L39" s="585">
        <f t="shared" si="1"/>
        <v>0</v>
      </c>
      <c r="M39" s="585">
        <f t="shared" si="0"/>
        <v>0</v>
      </c>
      <c r="N39" s="708"/>
      <c r="O39" s="708"/>
      <c r="P39" s="708"/>
      <c r="Q39" s="708"/>
      <c r="R39" s="708"/>
      <c r="S39" s="708"/>
      <c r="T39" s="708"/>
      <c r="U39" s="708"/>
      <c r="V39" s="708"/>
      <c r="W39" s="708"/>
      <c r="X39" s="708"/>
    </row>
    <row r="40" spans="1:24" s="248" customFormat="1" ht="19.5" x14ac:dyDescent="0.2">
      <c r="A40" s="398"/>
      <c r="B40" s="398"/>
      <c r="C40" s="399"/>
      <c r="D40" s="399"/>
      <c r="E40" s="399"/>
      <c r="F40" s="405"/>
      <c r="G40" s="405"/>
      <c r="H40" s="615"/>
      <c r="I40" s="588"/>
      <c r="J40" s="590"/>
      <c r="K40" s="590"/>
      <c r="L40" s="585">
        <f t="shared" si="1"/>
        <v>0</v>
      </c>
      <c r="M40" s="585">
        <f t="shared" si="0"/>
        <v>0</v>
      </c>
      <c r="N40" s="708"/>
      <c r="O40" s="708"/>
      <c r="P40" s="708"/>
      <c r="Q40" s="708"/>
      <c r="R40" s="708"/>
      <c r="S40" s="708"/>
      <c r="T40" s="708"/>
      <c r="U40" s="708"/>
      <c r="V40" s="708"/>
      <c r="W40" s="708"/>
      <c r="X40" s="708"/>
    </row>
    <row r="41" spans="1:24" s="248" customFormat="1" ht="19.5" x14ac:dyDescent="0.2">
      <c r="A41" s="398"/>
      <c r="B41" s="398"/>
      <c r="C41" s="399"/>
      <c r="D41" s="399"/>
      <c r="E41" s="399"/>
      <c r="F41" s="405"/>
      <c r="G41" s="405"/>
      <c r="H41" s="615"/>
      <c r="I41" s="588"/>
      <c r="J41" s="590"/>
      <c r="K41" s="590"/>
      <c r="L41" s="585">
        <f t="shared" si="1"/>
        <v>0</v>
      </c>
      <c r="M41" s="585">
        <f t="shared" si="0"/>
        <v>0</v>
      </c>
      <c r="N41" s="708"/>
      <c r="O41" s="708"/>
      <c r="P41" s="708"/>
      <c r="Q41" s="708"/>
      <c r="R41" s="708"/>
      <c r="S41" s="708"/>
      <c r="T41" s="708"/>
      <c r="U41" s="708"/>
      <c r="V41" s="708"/>
      <c r="W41" s="708"/>
      <c r="X41" s="708"/>
    </row>
    <row r="42" spans="1:24" s="248" customFormat="1" ht="19.5" x14ac:dyDescent="0.2">
      <c r="A42" s="398"/>
      <c r="B42" s="398"/>
      <c r="C42" s="399"/>
      <c r="D42" s="399"/>
      <c r="E42" s="399"/>
      <c r="F42" s="405"/>
      <c r="G42" s="405"/>
      <c r="H42" s="615"/>
      <c r="I42" s="588"/>
      <c r="J42" s="590"/>
      <c r="K42" s="590"/>
      <c r="L42" s="585">
        <f t="shared" si="1"/>
        <v>0</v>
      </c>
      <c r="M42" s="585">
        <f t="shared" si="0"/>
        <v>0</v>
      </c>
      <c r="N42" s="708"/>
      <c r="O42" s="708"/>
      <c r="P42" s="708"/>
      <c r="Q42" s="708"/>
      <c r="R42" s="708"/>
      <c r="S42" s="708"/>
      <c r="T42" s="708"/>
      <c r="U42" s="708"/>
      <c r="V42" s="708"/>
      <c r="W42" s="708"/>
      <c r="X42" s="708"/>
    </row>
    <row r="43" spans="1:24" s="248" customFormat="1" ht="19.5" x14ac:dyDescent="0.2">
      <c r="A43" s="398"/>
      <c r="B43" s="398"/>
      <c r="C43" s="399"/>
      <c r="D43" s="399"/>
      <c r="E43" s="399"/>
      <c r="F43" s="405"/>
      <c r="G43" s="405"/>
      <c r="H43" s="615"/>
      <c r="I43" s="588"/>
      <c r="J43" s="590"/>
      <c r="K43" s="590"/>
      <c r="L43" s="585">
        <f t="shared" si="1"/>
        <v>0</v>
      </c>
      <c r="M43" s="585">
        <f t="shared" si="0"/>
        <v>0</v>
      </c>
      <c r="N43" s="708"/>
      <c r="O43" s="708"/>
      <c r="P43" s="708"/>
      <c r="Q43" s="708"/>
      <c r="R43" s="708"/>
      <c r="S43" s="708"/>
      <c r="T43" s="708"/>
      <c r="U43" s="708"/>
      <c r="V43" s="708"/>
      <c r="W43" s="708"/>
      <c r="X43" s="708"/>
    </row>
    <row r="44" spans="1:24" s="248" customFormat="1" ht="19.5" x14ac:dyDescent="0.2">
      <c r="A44" s="398"/>
      <c r="B44" s="398"/>
      <c r="C44" s="399"/>
      <c r="D44" s="399"/>
      <c r="E44" s="399"/>
      <c r="F44" s="405"/>
      <c r="G44" s="405"/>
      <c r="H44" s="615"/>
      <c r="I44" s="588"/>
      <c r="J44" s="590"/>
      <c r="K44" s="590"/>
      <c r="L44" s="585">
        <f t="shared" ref="L44:L75" si="2">J44+I44</f>
        <v>0</v>
      </c>
      <c r="M44" s="585">
        <f t="shared" ref="M44:M75" si="3">H44-L44</f>
        <v>0</v>
      </c>
      <c r="N44" s="708"/>
      <c r="O44" s="708"/>
      <c r="P44" s="708"/>
      <c r="Q44" s="708"/>
      <c r="R44" s="708"/>
      <c r="S44" s="708"/>
      <c r="T44" s="708"/>
      <c r="U44" s="708"/>
      <c r="V44" s="708"/>
      <c r="W44" s="708"/>
      <c r="X44" s="708"/>
    </row>
    <row r="45" spans="1:24" s="248" customFormat="1" ht="19.5" x14ac:dyDescent="0.2">
      <c r="A45" s="398"/>
      <c r="B45" s="398"/>
      <c r="C45" s="399"/>
      <c r="D45" s="399"/>
      <c r="E45" s="399"/>
      <c r="F45" s="405"/>
      <c r="G45" s="405"/>
      <c r="H45" s="615"/>
      <c r="I45" s="588"/>
      <c r="J45" s="590"/>
      <c r="K45" s="590"/>
      <c r="L45" s="585">
        <f t="shared" si="2"/>
        <v>0</v>
      </c>
      <c r="M45" s="585">
        <f t="shared" si="3"/>
        <v>0</v>
      </c>
      <c r="N45" s="708"/>
      <c r="O45" s="708"/>
      <c r="P45" s="708"/>
      <c r="Q45" s="708"/>
      <c r="R45" s="708"/>
      <c r="S45" s="708"/>
      <c r="T45" s="708"/>
      <c r="U45" s="708"/>
      <c r="V45" s="708"/>
      <c r="W45" s="708"/>
      <c r="X45" s="708"/>
    </row>
    <row r="46" spans="1:24" s="248" customFormat="1" ht="19.5" x14ac:dyDescent="0.2">
      <c r="A46" s="398"/>
      <c r="B46" s="398"/>
      <c r="C46" s="399"/>
      <c r="D46" s="399"/>
      <c r="E46" s="399"/>
      <c r="F46" s="405"/>
      <c r="G46" s="405"/>
      <c r="H46" s="615"/>
      <c r="I46" s="588"/>
      <c r="J46" s="590"/>
      <c r="K46" s="590"/>
      <c r="L46" s="585">
        <f t="shared" si="2"/>
        <v>0</v>
      </c>
      <c r="M46" s="585">
        <f t="shared" si="3"/>
        <v>0</v>
      </c>
      <c r="N46" s="708"/>
      <c r="O46" s="708"/>
      <c r="P46" s="708"/>
      <c r="Q46" s="708"/>
      <c r="R46" s="708"/>
      <c r="S46" s="708"/>
      <c r="T46" s="708"/>
      <c r="U46" s="708"/>
      <c r="V46" s="708"/>
      <c r="W46" s="708"/>
      <c r="X46" s="708"/>
    </row>
    <row r="47" spans="1:24" s="248" customFormat="1" ht="19.5" x14ac:dyDescent="0.2">
      <c r="A47" s="398"/>
      <c r="B47" s="398"/>
      <c r="C47" s="399"/>
      <c r="D47" s="399"/>
      <c r="E47" s="399"/>
      <c r="F47" s="405"/>
      <c r="G47" s="405"/>
      <c r="H47" s="615"/>
      <c r="I47" s="588"/>
      <c r="J47" s="590"/>
      <c r="K47" s="590"/>
      <c r="L47" s="585">
        <f t="shared" si="2"/>
        <v>0</v>
      </c>
      <c r="M47" s="585">
        <f t="shared" si="3"/>
        <v>0</v>
      </c>
      <c r="N47" s="708"/>
      <c r="O47" s="708"/>
      <c r="P47" s="708"/>
      <c r="Q47" s="708"/>
      <c r="R47" s="708"/>
      <c r="S47" s="708"/>
      <c r="T47" s="708"/>
      <c r="U47" s="708"/>
      <c r="V47" s="708"/>
      <c r="W47" s="708"/>
      <c r="X47" s="708"/>
    </row>
    <row r="48" spans="1:24" s="248" customFormat="1" ht="19.5" x14ac:dyDescent="0.2">
      <c r="A48" s="398"/>
      <c r="B48" s="398"/>
      <c r="C48" s="399"/>
      <c r="D48" s="399"/>
      <c r="E48" s="399"/>
      <c r="F48" s="405"/>
      <c r="G48" s="405"/>
      <c r="H48" s="615"/>
      <c r="I48" s="588"/>
      <c r="J48" s="590"/>
      <c r="K48" s="590"/>
      <c r="L48" s="585">
        <f t="shared" si="2"/>
        <v>0</v>
      </c>
      <c r="M48" s="585">
        <f t="shared" si="3"/>
        <v>0</v>
      </c>
      <c r="N48" s="708"/>
      <c r="O48" s="708"/>
      <c r="P48" s="708"/>
      <c r="Q48" s="708"/>
      <c r="R48" s="708"/>
      <c r="S48" s="708"/>
      <c r="T48" s="708"/>
      <c r="U48" s="708"/>
      <c r="V48" s="708"/>
      <c r="W48" s="708"/>
      <c r="X48" s="708"/>
    </row>
    <row r="49" spans="1:24" s="248" customFormat="1" ht="19.5" x14ac:dyDescent="0.2">
      <c r="A49" s="398"/>
      <c r="B49" s="398"/>
      <c r="C49" s="399"/>
      <c r="D49" s="399"/>
      <c r="E49" s="399"/>
      <c r="F49" s="405"/>
      <c r="G49" s="405"/>
      <c r="H49" s="615"/>
      <c r="I49" s="588"/>
      <c r="J49" s="590"/>
      <c r="K49" s="590"/>
      <c r="L49" s="585">
        <f t="shared" si="2"/>
        <v>0</v>
      </c>
      <c r="M49" s="585">
        <f t="shared" si="3"/>
        <v>0</v>
      </c>
      <c r="N49" s="708"/>
      <c r="O49" s="708"/>
      <c r="P49" s="708"/>
      <c r="Q49" s="708"/>
      <c r="R49" s="708"/>
      <c r="S49" s="708"/>
      <c r="T49" s="708"/>
      <c r="U49" s="708"/>
      <c r="V49" s="708"/>
      <c r="W49" s="708"/>
      <c r="X49" s="708"/>
    </row>
    <row r="50" spans="1:24" s="248" customFormat="1" ht="19.5" x14ac:dyDescent="0.2">
      <c r="A50" s="398"/>
      <c r="B50" s="398"/>
      <c r="C50" s="399"/>
      <c r="D50" s="399"/>
      <c r="E50" s="399"/>
      <c r="F50" s="405"/>
      <c r="G50" s="405"/>
      <c r="H50" s="615"/>
      <c r="I50" s="588"/>
      <c r="J50" s="590"/>
      <c r="K50" s="590"/>
      <c r="L50" s="585">
        <f t="shared" si="2"/>
        <v>0</v>
      </c>
      <c r="M50" s="585">
        <f t="shared" si="3"/>
        <v>0</v>
      </c>
      <c r="N50" s="708"/>
      <c r="O50" s="708"/>
      <c r="P50" s="708"/>
      <c r="Q50" s="708"/>
      <c r="R50" s="708"/>
      <c r="S50" s="708"/>
      <c r="T50" s="708"/>
      <c r="U50" s="708"/>
      <c r="V50" s="708"/>
      <c r="W50" s="708"/>
      <c r="X50" s="708"/>
    </row>
    <row r="51" spans="1:24" s="248" customFormat="1" ht="19.5" x14ac:dyDescent="0.2">
      <c r="A51" s="398"/>
      <c r="B51" s="398"/>
      <c r="C51" s="399"/>
      <c r="D51" s="399"/>
      <c r="E51" s="399"/>
      <c r="F51" s="405"/>
      <c r="G51" s="405"/>
      <c r="H51" s="615"/>
      <c r="I51" s="588"/>
      <c r="J51" s="590"/>
      <c r="K51" s="590"/>
      <c r="L51" s="585">
        <f t="shared" si="2"/>
        <v>0</v>
      </c>
      <c r="M51" s="585">
        <f t="shared" si="3"/>
        <v>0</v>
      </c>
      <c r="N51" s="708"/>
      <c r="O51" s="708"/>
      <c r="P51" s="708"/>
      <c r="Q51" s="708"/>
      <c r="R51" s="708"/>
      <c r="S51" s="708"/>
      <c r="T51" s="708"/>
      <c r="U51" s="708"/>
      <c r="V51" s="708"/>
      <c r="W51" s="708"/>
      <c r="X51" s="708"/>
    </row>
    <row r="52" spans="1:24" s="248" customFormat="1" ht="19.5" x14ac:dyDescent="0.2">
      <c r="A52" s="398"/>
      <c r="B52" s="398"/>
      <c r="C52" s="399"/>
      <c r="D52" s="399"/>
      <c r="E52" s="399"/>
      <c r="F52" s="405"/>
      <c r="G52" s="405"/>
      <c r="H52" s="615"/>
      <c r="I52" s="588"/>
      <c r="J52" s="590"/>
      <c r="K52" s="590"/>
      <c r="L52" s="585">
        <f t="shared" si="2"/>
        <v>0</v>
      </c>
      <c r="M52" s="585">
        <f t="shared" si="3"/>
        <v>0</v>
      </c>
      <c r="N52" s="708"/>
      <c r="O52" s="708"/>
      <c r="P52" s="708"/>
      <c r="Q52" s="708"/>
      <c r="R52" s="708"/>
      <c r="S52" s="708"/>
      <c r="T52" s="708"/>
      <c r="U52" s="708"/>
      <c r="V52" s="708"/>
      <c r="W52" s="708"/>
      <c r="X52" s="708"/>
    </row>
    <row r="53" spans="1:24" s="248" customFormat="1" ht="19.5" x14ac:dyDescent="0.2">
      <c r="A53" s="398"/>
      <c r="B53" s="398"/>
      <c r="C53" s="399"/>
      <c r="D53" s="399"/>
      <c r="E53" s="399"/>
      <c r="F53" s="405"/>
      <c r="G53" s="405"/>
      <c r="H53" s="615"/>
      <c r="I53" s="588"/>
      <c r="J53" s="590"/>
      <c r="K53" s="590"/>
      <c r="L53" s="585">
        <f t="shared" si="2"/>
        <v>0</v>
      </c>
      <c r="M53" s="585">
        <f t="shared" si="3"/>
        <v>0</v>
      </c>
      <c r="N53" s="708"/>
      <c r="O53" s="708"/>
      <c r="P53" s="708"/>
      <c r="Q53" s="708"/>
      <c r="R53" s="708"/>
      <c r="S53" s="708"/>
      <c r="T53" s="708"/>
      <c r="U53" s="708"/>
      <c r="V53" s="708"/>
      <c r="W53" s="708"/>
      <c r="X53" s="708"/>
    </row>
    <row r="54" spans="1:24" s="248" customFormat="1" ht="19.5" x14ac:dyDescent="0.2">
      <c r="A54" s="398"/>
      <c r="B54" s="398"/>
      <c r="C54" s="399"/>
      <c r="D54" s="399"/>
      <c r="E54" s="399"/>
      <c r="F54" s="405"/>
      <c r="G54" s="405"/>
      <c r="H54" s="615"/>
      <c r="I54" s="588"/>
      <c r="J54" s="590"/>
      <c r="K54" s="590"/>
      <c r="L54" s="585">
        <f t="shared" si="2"/>
        <v>0</v>
      </c>
      <c r="M54" s="585">
        <f t="shared" si="3"/>
        <v>0</v>
      </c>
      <c r="N54" s="708"/>
      <c r="O54" s="708"/>
      <c r="P54" s="708"/>
      <c r="Q54" s="708"/>
      <c r="R54" s="708"/>
      <c r="S54" s="708"/>
      <c r="T54" s="708"/>
      <c r="U54" s="708"/>
      <c r="V54" s="708"/>
      <c r="W54" s="708"/>
      <c r="X54" s="708"/>
    </row>
    <row r="55" spans="1:24" s="248" customFormat="1" ht="19.5" x14ac:dyDescent="0.2">
      <c r="A55" s="398"/>
      <c r="B55" s="398"/>
      <c r="C55" s="399"/>
      <c r="D55" s="399"/>
      <c r="E55" s="399"/>
      <c r="F55" s="405"/>
      <c r="G55" s="405"/>
      <c r="H55" s="615"/>
      <c r="I55" s="588"/>
      <c r="J55" s="590"/>
      <c r="K55" s="590"/>
      <c r="L55" s="585">
        <f t="shared" si="2"/>
        <v>0</v>
      </c>
      <c r="M55" s="585">
        <f t="shared" si="3"/>
        <v>0</v>
      </c>
      <c r="N55" s="708"/>
      <c r="O55" s="708"/>
      <c r="P55" s="708"/>
      <c r="Q55" s="708"/>
      <c r="R55" s="708"/>
      <c r="S55" s="708"/>
      <c r="T55" s="708"/>
      <c r="U55" s="708"/>
      <c r="V55" s="708"/>
      <c r="W55" s="708"/>
      <c r="X55" s="708"/>
    </row>
    <row r="56" spans="1:24" s="248" customFormat="1" ht="19.5" x14ac:dyDescent="0.2">
      <c r="A56" s="398"/>
      <c r="B56" s="398"/>
      <c r="C56" s="399"/>
      <c r="D56" s="399"/>
      <c r="E56" s="399"/>
      <c r="F56" s="405"/>
      <c r="G56" s="405"/>
      <c r="H56" s="615"/>
      <c r="I56" s="588"/>
      <c r="J56" s="590"/>
      <c r="K56" s="590"/>
      <c r="L56" s="585">
        <f t="shared" si="2"/>
        <v>0</v>
      </c>
      <c r="M56" s="585">
        <f t="shared" si="3"/>
        <v>0</v>
      </c>
      <c r="N56" s="708"/>
      <c r="O56" s="708"/>
      <c r="P56" s="708"/>
      <c r="Q56" s="708"/>
      <c r="R56" s="708"/>
      <c r="S56" s="708"/>
      <c r="T56" s="708"/>
      <c r="U56" s="708"/>
      <c r="V56" s="708"/>
      <c r="W56" s="708"/>
      <c r="X56" s="708"/>
    </row>
    <row r="57" spans="1:24" s="248" customFormat="1" ht="19.5" x14ac:dyDescent="0.2">
      <c r="A57" s="398"/>
      <c r="B57" s="398"/>
      <c r="C57" s="399"/>
      <c r="D57" s="399"/>
      <c r="E57" s="399"/>
      <c r="F57" s="405"/>
      <c r="G57" s="405"/>
      <c r="H57" s="615"/>
      <c r="I57" s="588"/>
      <c r="J57" s="590"/>
      <c r="K57" s="590"/>
      <c r="L57" s="585">
        <f t="shared" si="2"/>
        <v>0</v>
      </c>
      <c r="M57" s="585">
        <f t="shared" si="3"/>
        <v>0</v>
      </c>
      <c r="N57" s="708"/>
      <c r="O57" s="708"/>
      <c r="P57" s="708"/>
      <c r="Q57" s="708"/>
      <c r="R57" s="708"/>
      <c r="S57" s="708"/>
      <c r="T57" s="708"/>
      <c r="U57" s="708"/>
      <c r="V57" s="708"/>
      <c r="W57" s="708"/>
      <c r="X57" s="708"/>
    </row>
    <row r="58" spans="1:24" s="248" customFormat="1" ht="19.5" x14ac:dyDescent="0.2">
      <c r="A58" s="398"/>
      <c r="B58" s="398"/>
      <c r="C58" s="399"/>
      <c r="D58" s="399"/>
      <c r="E58" s="399"/>
      <c r="F58" s="405"/>
      <c r="G58" s="405"/>
      <c r="H58" s="615"/>
      <c r="I58" s="588"/>
      <c r="J58" s="590"/>
      <c r="K58" s="590"/>
      <c r="L58" s="585">
        <f t="shared" si="2"/>
        <v>0</v>
      </c>
      <c r="M58" s="585">
        <f t="shared" si="3"/>
        <v>0</v>
      </c>
      <c r="N58" s="708"/>
      <c r="O58" s="708"/>
      <c r="P58" s="708"/>
      <c r="Q58" s="708"/>
      <c r="R58" s="708"/>
      <c r="S58" s="708"/>
      <c r="T58" s="708"/>
      <c r="U58" s="708"/>
      <c r="V58" s="708"/>
      <c r="W58" s="708"/>
      <c r="X58" s="708"/>
    </row>
    <row r="59" spans="1:24" s="248" customFormat="1" ht="19.5" x14ac:dyDescent="0.2">
      <c r="A59" s="398"/>
      <c r="B59" s="398"/>
      <c r="C59" s="399"/>
      <c r="D59" s="399"/>
      <c r="E59" s="399"/>
      <c r="F59" s="405"/>
      <c r="G59" s="405"/>
      <c r="H59" s="615"/>
      <c r="I59" s="588"/>
      <c r="J59" s="590"/>
      <c r="K59" s="590"/>
      <c r="L59" s="585">
        <f t="shared" si="2"/>
        <v>0</v>
      </c>
      <c r="M59" s="585">
        <f t="shared" si="3"/>
        <v>0</v>
      </c>
      <c r="N59" s="708"/>
      <c r="O59" s="708"/>
      <c r="P59" s="708"/>
      <c r="Q59" s="708"/>
      <c r="R59" s="708"/>
      <c r="S59" s="708"/>
      <c r="T59" s="708"/>
      <c r="U59" s="708"/>
      <c r="V59" s="708"/>
      <c r="W59" s="708"/>
      <c r="X59" s="708"/>
    </row>
    <row r="60" spans="1:24" s="248" customFormat="1" ht="19.5" x14ac:dyDescent="0.2">
      <c r="A60" s="398"/>
      <c r="B60" s="398"/>
      <c r="C60" s="399"/>
      <c r="D60" s="399"/>
      <c r="E60" s="399"/>
      <c r="F60" s="405"/>
      <c r="G60" s="405"/>
      <c r="H60" s="615"/>
      <c r="I60" s="588"/>
      <c r="J60" s="590"/>
      <c r="K60" s="590"/>
      <c r="L60" s="585">
        <f t="shared" si="2"/>
        <v>0</v>
      </c>
      <c r="M60" s="585">
        <f t="shared" si="3"/>
        <v>0</v>
      </c>
      <c r="N60" s="708"/>
      <c r="O60" s="708"/>
      <c r="P60" s="708"/>
      <c r="Q60" s="708"/>
      <c r="R60" s="708"/>
      <c r="S60" s="708"/>
      <c r="T60" s="708"/>
      <c r="U60" s="708"/>
      <c r="V60" s="708"/>
      <c r="W60" s="708"/>
      <c r="X60" s="708"/>
    </row>
    <row r="61" spans="1:24" s="248" customFormat="1" ht="19.5" x14ac:dyDescent="0.2">
      <c r="A61" s="398"/>
      <c r="B61" s="398"/>
      <c r="C61" s="399"/>
      <c r="D61" s="399"/>
      <c r="E61" s="399"/>
      <c r="F61" s="405"/>
      <c r="G61" s="405"/>
      <c r="H61" s="615"/>
      <c r="I61" s="588"/>
      <c r="J61" s="590"/>
      <c r="K61" s="590"/>
      <c r="L61" s="585">
        <f t="shared" si="2"/>
        <v>0</v>
      </c>
      <c r="M61" s="585">
        <f t="shared" si="3"/>
        <v>0</v>
      </c>
      <c r="N61" s="708"/>
      <c r="O61" s="708"/>
      <c r="P61" s="708"/>
      <c r="Q61" s="708"/>
      <c r="R61" s="708"/>
      <c r="S61" s="708"/>
      <c r="T61" s="708"/>
      <c r="U61" s="708"/>
      <c r="V61" s="708"/>
      <c r="W61" s="708"/>
      <c r="X61" s="708"/>
    </row>
    <row r="62" spans="1:24" s="248" customFormat="1" ht="19.5" x14ac:dyDescent="0.2">
      <c r="A62" s="398"/>
      <c r="B62" s="398"/>
      <c r="C62" s="399"/>
      <c r="D62" s="399"/>
      <c r="E62" s="399"/>
      <c r="F62" s="405"/>
      <c r="G62" s="405"/>
      <c r="H62" s="615"/>
      <c r="I62" s="588"/>
      <c r="J62" s="590"/>
      <c r="K62" s="590"/>
      <c r="L62" s="585">
        <f t="shared" si="2"/>
        <v>0</v>
      </c>
      <c r="M62" s="585">
        <f t="shared" si="3"/>
        <v>0</v>
      </c>
      <c r="N62" s="708"/>
      <c r="O62" s="708"/>
      <c r="P62" s="708"/>
      <c r="Q62" s="708"/>
      <c r="R62" s="708"/>
      <c r="S62" s="708"/>
      <c r="T62" s="708"/>
      <c r="U62" s="708"/>
      <c r="V62" s="708"/>
      <c r="W62" s="708"/>
      <c r="X62" s="708"/>
    </row>
    <row r="63" spans="1:24" s="248" customFormat="1" ht="19.5" x14ac:dyDescent="0.2">
      <c r="A63" s="398"/>
      <c r="B63" s="398"/>
      <c r="C63" s="399"/>
      <c r="D63" s="399"/>
      <c r="E63" s="399"/>
      <c r="F63" s="405"/>
      <c r="G63" s="405"/>
      <c r="H63" s="615"/>
      <c r="I63" s="588"/>
      <c r="J63" s="590"/>
      <c r="K63" s="590"/>
      <c r="L63" s="585">
        <f t="shared" si="2"/>
        <v>0</v>
      </c>
      <c r="M63" s="585">
        <f t="shared" si="3"/>
        <v>0</v>
      </c>
      <c r="N63" s="708"/>
      <c r="O63" s="708"/>
      <c r="P63" s="708"/>
      <c r="Q63" s="708"/>
      <c r="R63" s="708"/>
      <c r="S63" s="708"/>
      <c r="T63" s="708"/>
      <c r="U63" s="708"/>
      <c r="V63" s="708"/>
      <c r="W63" s="708"/>
      <c r="X63" s="708"/>
    </row>
    <row r="64" spans="1:24" s="248" customFormat="1" ht="19.5" x14ac:dyDescent="0.2">
      <c r="A64" s="398"/>
      <c r="B64" s="398"/>
      <c r="C64" s="399"/>
      <c r="D64" s="399"/>
      <c r="E64" s="399"/>
      <c r="F64" s="405"/>
      <c r="G64" s="405"/>
      <c r="H64" s="615"/>
      <c r="I64" s="588"/>
      <c r="J64" s="590"/>
      <c r="K64" s="590"/>
      <c r="L64" s="585">
        <f t="shared" si="2"/>
        <v>0</v>
      </c>
      <c r="M64" s="585">
        <f t="shared" si="3"/>
        <v>0</v>
      </c>
      <c r="N64" s="708"/>
      <c r="O64" s="708"/>
      <c r="P64" s="708"/>
      <c r="Q64" s="708"/>
      <c r="R64" s="708"/>
      <c r="S64" s="708"/>
      <c r="T64" s="708"/>
      <c r="U64" s="708"/>
      <c r="V64" s="708"/>
      <c r="W64" s="708"/>
      <c r="X64" s="708"/>
    </row>
    <row r="65" spans="1:24" s="248" customFormat="1" ht="19.5" x14ac:dyDescent="0.2">
      <c r="A65" s="398"/>
      <c r="B65" s="398"/>
      <c r="C65" s="399"/>
      <c r="D65" s="399"/>
      <c r="E65" s="399"/>
      <c r="F65" s="405"/>
      <c r="G65" s="405"/>
      <c r="H65" s="615"/>
      <c r="I65" s="588"/>
      <c r="J65" s="590"/>
      <c r="K65" s="590"/>
      <c r="L65" s="585">
        <f t="shared" si="2"/>
        <v>0</v>
      </c>
      <c r="M65" s="585">
        <f t="shared" si="3"/>
        <v>0</v>
      </c>
      <c r="N65" s="708"/>
      <c r="O65" s="708"/>
      <c r="P65" s="708"/>
      <c r="Q65" s="708"/>
      <c r="R65" s="708"/>
      <c r="S65" s="708"/>
      <c r="T65" s="708"/>
      <c r="U65" s="708"/>
      <c r="V65" s="708"/>
      <c r="W65" s="708"/>
      <c r="X65" s="708"/>
    </row>
    <row r="66" spans="1:24" s="248" customFormat="1" ht="19.5" x14ac:dyDescent="0.2">
      <c r="A66" s="398"/>
      <c r="B66" s="398"/>
      <c r="C66" s="399"/>
      <c r="D66" s="399"/>
      <c r="E66" s="399"/>
      <c r="F66" s="405"/>
      <c r="G66" s="405"/>
      <c r="H66" s="615"/>
      <c r="I66" s="588"/>
      <c r="J66" s="590"/>
      <c r="K66" s="590"/>
      <c r="L66" s="585">
        <f t="shared" si="2"/>
        <v>0</v>
      </c>
      <c r="M66" s="585">
        <f t="shared" si="3"/>
        <v>0</v>
      </c>
      <c r="N66" s="708"/>
      <c r="O66" s="708"/>
      <c r="P66" s="708"/>
      <c r="Q66" s="708"/>
      <c r="R66" s="708"/>
      <c r="S66" s="708"/>
      <c r="T66" s="708"/>
      <c r="U66" s="708"/>
      <c r="V66" s="708"/>
      <c r="W66" s="708"/>
      <c r="X66" s="708"/>
    </row>
    <row r="67" spans="1:24" s="248" customFormat="1" ht="19.5" x14ac:dyDescent="0.2">
      <c r="A67" s="398"/>
      <c r="B67" s="398"/>
      <c r="C67" s="399"/>
      <c r="D67" s="399"/>
      <c r="E67" s="399"/>
      <c r="F67" s="405"/>
      <c r="G67" s="405"/>
      <c r="H67" s="615"/>
      <c r="I67" s="588"/>
      <c r="J67" s="590"/>
      <c r="K67" s="590"/>
      <c r="L67" s="585">
        <f t="shared" si="2"/>
        <v>0</v>
      </c>
      <c r="M67" s="585">
        <f t="shared" si="3"/>
        <v>0</v>
      </c>
      <c r="N67" s="708"/>
      <c r="O67" s="708"/>
      <c r="P67" s="708"/>
      <c r="Q67" s="708"/>
      <c r="R67" s="708"/>
      <c r="S67" s="708"/>
      <c r="T67" s="708"/>
      <c r="U67" s="708"/>
      <c r="V67" s="708"/>
      <c r="W67" s="708"/>
      <c r="X67" s="708"/>
    </row>
    <row r="68" spans="1:24" s="248" customFormat="1" ht="19.5" x14ac:dyDescent="0.2">
      <c r="A68" s="398"/>
      <c r="B68" s="398"/>
      <c r="C68" s="399"/>
      <c r="D68" s="399"/>
      <c r="E68" s="399"/>
      <c r="F68" s="405"/>
      <c r="G68" s="405"/>
      <c r="H68" s="615"/>
      <c r="I68" s="588"/>
      <c r="J68" s="590"/>
      <c r="K68" s="590"/>
      <c r="L68" s="585">
        <f t="shared" si="2"/>
        <v>0</v>
      </c>
      <c r="M68" s="585">
        <f t="shared" si="3"/>
        <v>0</v>
      </c>
      <c r="N68" s="708"/>
      <c r="O68" s="708"/>
      <c r="P68" s="708"/>
      <c r="Q68" s="708"/>
      <c r="R68" s="708"/>
      <c r="S68" s="708"/>
      <c r="T68" s="708"/>
      <c r="U68" s="708"/>
      <c r="V68" s="708"/>
      <c r="W68" s="708"/>
      <c r="X68" s="708"/>
    </row>
    <row r="69" spans="1:24" s="248" customFormat="1" ht="19.5" x14ac:dyDescent="0.2">
      <c r="A69" s="398"/>
      <c r="B69" s="398"/>
      <c r="C69" s="399"/>
      <c r="D69" s="399"/>
      <c r="E69" s="399"/>
      <c r="F69" s="405"/>
      <c r="G69" s="405"/>
      <c r="H69" s="615"/>
      <c r="I69" s="588"/>
      <c r="J69" s="590"/>
      <c r="K69" s="590"/>
      <c r="L69" s="585">
        <f t="shared" si="2"/>
        <v>0</v>
      </c>
      <c r="M69" s="585">
        <f t="shared" si="3"/>
        <v>0</v>
      </c>
      <c r="N69" s="708"/>
      <c r="O69" s="708"/>
      <c r="P69" s="708"/>
      <c r="Q69" s="708"/>
      <c r="R69" s="708"/>
      <c r="S69" s="708"/>
      <c r="T69" s="708"/>
      <c r="U69" s="708"/>
      <c r="V69" s="708"/>
      <c r="W69" s="708"/>
      <c r="X69" s="708"/>
    </row>
    <row r="70" spans="1:24" s="248" customFormat="1" ht="19.5" x14ac:dyDescent="0.2">
      <c r="A70" s="398"/>
      <c r="B70" s="398"/>
      <c r="C70" s="399"/>
      <c r="D70" s="399"/>
      <c r="E70" s="399"/>
      <c r="F70" s="405"/>
      <c r="G70" s="405"/>
      <c r="H70" s="615"/>
      <c r="I70" s="588"/>
      <c r="J70" s="590"/>
      <c r="K70" s="590"/>
      <c r="L70" s="585">
        <f t="shared" si="2"/>
        <v>0</v>
      </c>
      <c r="M70" s="585">
        <f t="shared" si="3"/>
        <v>0</v>
      </c>
      <c r="N70" s="708"/>
      <c r="O70" s="708"/>
      <c r="P70" s="708"/>
      <c r="Q70" s="708"/>
      <c r="R70" s="708"/>
      <c r="S70" s="708"/>
      <c r="T70" s="708"/>
      <c r="U70" s="708"/>
      <c r="V70" s="708"/>
      <c r="W70" s="708"/>
      <c r="X70" s="708"/>
    </row>
    <row r="71" spans="1:24" s="248" customFormat="1" ht="19.5" x14ac:dyDescent="0.2">
      <c r="A71" s="398"/>
      <c r="B71" s="398"/>
      <c r="C71" s="399"/>
      <c r="D71" s="399"/>
      <c r="E71" s="399"/>
      <c r="F71" s="405"/>
      <c r="G71" s="405"/>
      <c r="H71" s="615"/>
      <c r="I71" s="588"/>
      <c r="J71" s="590"/>
      <c r="K71" s="590"/>
      <c r="L71" s="585">
        <f t="shared" si="2"/>
        <v>0</v>
      </c>
      <c r="M71" s="585">
        <f t="shared" si="3"/>
        <v>0</v>
      </c>
      <c r="N71" s="708"/>
      <c r="O71" s="708"/>
      <c r="P71" s="708"/>
      <c r="Q71" s="708"/>
      <c r="R71" s="708"/>
      <c r="S71" s="708"/>
      <c r="T71" s="708"/>
      <c r="U71" s="708"/>
      <c r="V71" s="708"/>
      <c r="W71" s="708"/>
      <c r="X71" s="708"/>
    </row>
    <row r="72" spans="1:24" s="248" customFormat="1" ht="19.5" x14ac:dyDescent="0.2">
      <c r="A72" s="398"/>
      <c r="B72" s="398"/>
      <c r="C72" s="399"/>
      <c r="D72" s="399"/>
      <c r="E72" s="399"/>
      <c r="F72" s="405"/>
      <c r="G72" s="405"/>
      <c r="H72" s="615"/>
      <c r="I72" s="588"/>
      <c r="J72" s="590"/>
      <c r="K72" s="590"/>
      <c r="L72" s="585">
        <f t="shared" si="2"/>
        <v>0</v>
      </c>
      <c r="M72" s="585">
        <f t="shared" si="3"/>
        <v>0</v>
      </c>
      <c r="N72" s="708"/>
      <c r="O72" s="708"/>
      <c r="P72" s="708"/>
      <c r="Q72" s="708"/>
      <c r="R72" s="708"/>
      <c r="S72" s="708"/>
      <c r="T72" s="708"/>
      <c r="U72" s="708"/>
      <c r="V72" s="708"/>
      <c r="W72" s="708"/>
      <c r="X72" s="708"/>
    </row>
    <row r="73" spans="1:24" s="248" customFormat="1" ht="19.5" x14ac:dyDescent="0.2">
      <c r="A73" s="398"/>
      <c r="B73" s="398"/>
      <c r="C73" s="399"/>
      <c r="D73" s="399"/>
      <c r="E73" s="399"/>
      <c r="F73" s="405"/>
      <c r="G73" s="405"/>
      <c r="H73" s="615"/>
      <c r="I73" s="588"/>
      <c r="J73" s="590"/>
      <c r="K73" s="590"/>
      <c r="L73" s="585">
        <f t="shared" si="2"/>
        <v>0</v>
      </c>
      <c r="M73" s="585">
        <f t="shared" si="3"/>
        <v>0</v>
      </c>
      <c r="N73" s="708"/>
      <c r="O73" s="708"/>
      <c r="P73" s="708"/>
      <c r="Q73" s="708"/>
      <c r="R73" s="708"/>
      <c r="S73" s="708"/>
      <c r="T73" s="708"/>
      <c r="U73" s="708"/>
      <c r="V73" s="708"/>
      <c r="W73" s="708"/>
      <c r="X73" s="708"/>
    </row>
    <row r="74" spans="1:24" s="248" customFormat="1" ht="19.5" x14ac:dyDescent="0.2">
      <c r="A74" s="398"/>
      <c r="B74" s="398"/>
      <c r="C74" s="399"/>
      <c r="D74" s="399"/>
      <c r="E74" s="399"/>
      <c r="F74" s="405"/>
      <c r="G74" s="405"/>
      <c r="H74" s="615"/>
      <c r="I74" s="588"/>
      <c r="J74" s="590"/>
      <c r="K74" s="590"/>
      <c r="L74" s="585">
        <f t="shared" si="2"/>
        <v>0</v>
      </c>
      <c r="M74" s="585">
        <f t="shared" si="3"/>
        <v>0</v>
      </c>
      <c r="N74" s="708"/>
      <c r="O74" s="708"/>
      <c r="P74" s="708"/>
      <c r="Q74" s="708"/>
      <c r="R74" s="708"/>
      <c r="S74" s="708"/>
      <c r="T74" s="708"/>
      <c r="U74" s="708"/>
      <c r="V74" s="708"/>
      <c r="W74" s="708"/>
      <c r="X74" s="708"/>
    </row>
    <row r="75" spans="1:24" s="248" customFormat="1" ht="19.5" x14ac:dyDescent="0.2">
      <c r="A75" s="398"/>
      <c r="B75" s="398"/>
      <c r="C75" s="399"/>
      <c r="D75" s="399"/>
      <c r="E75" s="399"/>
      <c r="F75" s="405"/>
      <c r="G75" s="405"/>
      <c r="H75" s="615"/>
      <c r="I75" s="588"/>
      <c r="J75" s="590"/>
      <c r="K75" s="590"/>
      <c r="L75" s="585">
        <f t="shared" si="2"/>
        <v>0</v>
      </c>
      <c r="M75" s="585">
        <f t="shared" si="3"/>
        <v>0</v>
      </c>
      <c r="N75" s="708"/>
      <c r="O75" s="708"/>
      <c r="P75" s="708"/>
      <c r="Q75" s="708"/>
      <c r="R75" s="708"/>
      <c r="S75" s="708"/>
      <c r="T75" s="708"/>
      <c r="U75" s="708"/>
      <c r="V75" s="708"/>
      <c r="W75" s="708"/>
      <c r="X75" s="708"/>
    </row>
    <row r="76" spans="1:24" s="248" customFormat="1" ht="19.5" x14ac:dyDescent="0.2">
      <c r="A76" s="398"/>
      <c r="B76" s="398"/>
      <c r="C76" s="399"/>
      <c r="D76" s="399"/>
      <c r="E76" s="399"/>
      <c r="F76" s="405"/>
      <c r="G76" s="405"/>
      <c r="H76" s="615"/>
      <c r="I76" s="588"/>
      <c r="J76" s="590"/>
      <c r="K76" s="590"/>
      <c r="L76" s="585">
        <f t="shared" ref="L76:L99" si="4">J76+I76</f>
        <v>0</v>
      </c>
      <c r="M76" s="585">
        <f t="shared" ref="M76:M99" si="5">H76-L76</f>
        <v>0</v>
      </c>
      <c r="N76" s="708"/>
      <c r="O76" s="708"/>
      <c r="P76" s="708"/>
      <c r="Q76" s="708"/>
      <c r="R76" s="708"/>
      <c r="S76" s="708"/>
      <c r="T76" s="708"/>
      <c r="U76" s="708"/>
      <c r="V76" s="708"/>
      <c r="W76" s="708"/>
      <c r="X76" s="708"/>
    </row>
    <row r="77" spans="1:24" s="248" customFormat="1" ht="19.5" x14ac:dyDescent="0.2">
      <c r="A77" s="398"/>
      <c r="B77" s="398"/>
      <c r="C77" s="399"/>
      <c r="D77" s="399"/>
      <c r="E77" s="399"/>
      <c r="F77" s="405"/>
      <c r="G77" s="405"/>
      <c r="H77" s="615"/>
      <c r="I77" s="588"/>
      <c r="J77" s="590"/>
      <c r="K77" s="590"/>
      <c r="L77" s="585">
        <f t="shared" si="4"/>
        <v>0</v>
      </c>
      <c r="M77" s="585">
        <f t="shared" si="5"/>
        <v>0</v>
      </c>
      <c r="N77" s="708"/>
      <c r="O77" s="708"/>
      <c r="P77" s="708"/>
      <c r="Q77" s="708"/>
      <c r="R77" s="708"/>
      <c r="S77" s="708"/>
      <c r="T77" s="708"/>
      <c r="U77" s="708"/>
      <c r="V77" s="708"/>
      <c r="W77" s="708"/>
      <c r="X77" s="708"/>
    </row>
    <row r="78" spans="1:24" s="248" customFormat="1" ht="19.5" x14ac:dyDescent="0.2">
      <c r="A78" s="398"/>
      <c r="B78" s="398"/>
      <c r="C78" s="399"/>
      <c r="D78" s="399"/>
      <c r="E78" s="399"/>
      <c r="F78" s="405"/>
      <c r="G78" s="405"/>
      <c r="H78" s="615"/>
      <c r="I78" s="588"/>
      <c r="J78" s="590"/>
      <c r="K78" s="590"/>
      <c r="L78" s="585">
        <f t="shared" si="4"/>
        <v>0</v>
      </c>
      <c r="M78" s="585">
        <f t="shared" si="5"/>
        <v>0</v>
      </c>
      <c r="N78" s="708"/>
      <c r="O78" s="708"/>
      <c r="P78" s="708"/>
      <c r="Q78" s="708"/>
      <c r="R78" s="708"/>
      <c r="S78" s="708"/>
      <c r="T78" s="708"/>
      <c r="U78" s="708"/>
      <c r="V78" s="708"/>
      <c r="W78" s="708"/>
      <c r="X78" s="708"/>
    </row>
    <row r="79" spans="1:24" s="248" customFormat="1" ht="19.5" x14ac:dyDescent="0.2">
      <c r="A79" s="398"/>
      <c r="B79" s="398"/>
      <c r="C79" s="399"/>
      <c r="D79" s="399"/>
      <c r="E79" s="399"/>
      <c r="F79" s="405"/>
      <c r="G79" s="405"/>
      <c r="H79" s="615"/>
      <c r="I79" s="588"/>
      <c r="J79" s="590"/>
      <c r="K79" s="590"/>
      <c r="L79" s="585">
        <f t="shared" si="4"/>
        <v>0</v>
      </c>
      <c r="M79" s="585">
        <f t="shared" si="5"/>
        <v>0</v>
      </c>
      <c r="N79" s="708"/>
      <c r="O79" s="708"/>
      <c r="P79" s="708"/>
      <c r="Q79" s="708"/>
      <c r="R79" s="708"/>
      <c r="S79" s="708"/>
      <c r="T79" s="708"/>
      <c r="U79" s="708"/>
      <c r="V79" s="708"/>
      <c r="W79" s="708"/>
      <c r="X79" s="708"/>
    </row>
    <row r="80" spans="1:24" s="248" customFormat="1" ht="19.5" x14ac:dyDescent="0.2">
      <c r="A80" s="398"/>
      <c r="B80" s="398"/>
      <c r="C80" s="399"/>
      <c r="D80" s="399"/>
      <c r="E80" s="399"/>
      <c r="F80" s="405"/>
      <c r="G80" s="405"/>
      <c r="H80" s="615"/>
      <c r="I80" s="588"/>
      <c r="J80" s="590"/>
      <c r="K80" s="590"/>
      <c r="L80" s="585">
        <f t="shared" si="4"/>
        <v>0</v>
      </c>
      <c r="M80" s="585">
        <f t="shared" si="5"/>
        <v>0</v>
      </c>
      <c r="N80" s="708"/>
      <c r="O80" s="708"/>
      <c r="P80" s="708"/>
      <c r="Q80" s="708"/>
      <c r="R80" s="708"/>
      <c r="S80" s="708"/>
      <c r="T80" s="708"/>
      <c r="U80" s="708"/>
      <c r="V80" s="708"/>
      <c r="W80" s="708"/>
      <c r="X80" s="708"/>
    </row>
    <row r="81" spans="1:24" s="248" customFormat="1" ht="19.5" x14ac:dyDescent="0.2">
      <c r="A81" s="398"/>
      <c r="B81" s="398"/>
      <c r="C81" s="399"/>
      <c r="D81" s="399"/>
      <c r="E81" s="399"/>
      <c r="F81" s="405"/>
      <c r="G81" s="405"/>
      <c r="H81" s="615"/>
      <c r="I81" s="588"/>
      <c r="J81" s="590"/>
      <c r="K81" s="590"/>
      <c r="L81" s="585">
        <f t="shared" si="4"/>
        <v>0</v>
      </c>
      <c r="M81" s="585">
        <f t="shared" si="5"/>
        <v>0</v>
      </c>
      <c r="N81" s="708"/>
      <c r="O81" s="708"/>
      <c r="P81" s="708"/>
      <c r="Q81" s="708"/>
      <c r="R81" s="708"/>
      <c r="S81" s="708"/>
      <c r="T81" s="708"/>
      <c r="U81" s="708"/>
      <c r="V81" s="708"/>
      <c r="W81" s="708"/>
      <c r="X81" s="708"/>
    </row>
    <row r="82" spans="1:24" s="248" customFormat="1" ht="19.5" x14ac:dyDescent="0.2">
      <c r="A82" s="398"/>
      <c r="B82" s="398"/>
      <c r="C82" s="399"/>
      <c r="D82" s="399"/>
      <c r="E82" s="399"/>
      <c r="F82" s="405"/>
      <c r="G82" s="405"/>
      <c r="H82" s="615"/>
      <c r="I82" s="588"/>
      <c r="J82" s="590"/>
      <c r="K82" s="590"/>
      <c r="L82" s="585">
        <f t="shared" si="4"/>
        <v>0</v>
      </c>
      <c r="M82" s="585">
        <f t="shared" si="5"/>
        <v>0</v>
      </c>
      <c r="N82" s="708"/>
      <c r="O82" s="708"/>
      <c r="P82" s="708"/>
      <c r="Q82" s="708"/>
      <c r="R82" s="708"/>
      <c r="S82" s="708"/>
      <c r="T82" s="708"/>
      <c r="U82" s="708"/>
      <c r="V82" s="708"/>
      <c r="W82" s="708"/>
      <c r="X82" s="708"/>
    </row>
    <row r="83" spans="1:24" s="248" customFormat="1" ht="19.5" x14ac:dyDescent="0.2">
      <c r="A83" s="398"/>
      <c r="B83" s="398"/>
      <c r="C83" s="399"/>
      <c r="D83" s="399"/>
      <c r="E83" s="399"/>
      <c r="F83" s="405"/>
      <c r="G83" s="405"/>
      <c r="H83" s="615"/>
      <c r="I83" s="588"/>
      <c r="J83" s="590"/>
      <c r="K83" s="590"/>
      <c r="L83" s="585">
        <f t="shared" si="4"/>
        <v>0</v>
      </c>
      <c r="M83" s="585">
        <f t="shared" si="5"/>
        <v>0</v>
      </c>
      <c r="N83" s="708"/>
      <c r="O83" s="708"/>
      <c r="P83" s="708"/>
      <c r="Q83" s="708"/>
      <c r="R83" s="708"/>
      <c r="S83" s="708"/>
      <c r="T83" s="708"/>
      <c r="U83" s="708"/>
      <c r="V83" s="708"/>
      <c r="W83" s="708"/>
      <c r="X83" s="708"/>
    </row>
    <row r="84" spans="1:24" s="248" customFormat="1" ht="19.5" x14ac:dyDescent="0.2">
      <c r="A84" s="398"/>
      <c r="B84" s="398"/>
      <c r="C84" s="399"/>
      <c r="D84" s="399"/>
      <c r="E84" s="399"/>
      <c r="F84" s="405"/>
      <c r="G84" s="405"/>
      <c r="H84" s="615"/>
      <c r="I84" s="588"/>
      <c r="J84" s="590"/>
      <c r="K84" s="590"/>
      <c r="L84" s="585">
        <f t="shared" si="4"/>
        <v>0</v>
      </c>
      <c r="M84" s="585">
        <f t="shared" si="5"/>
        <v>0</v>
      </c>
      <c r="N84" s="708"/>
      <c r="O84" s="708"/>
      <c r="P84" s="708"/>
      <c r="Q84" s="708"/>
      <c r="R84" s="708"/>
      <c r="S84" s="708"/>
      <c r="T84" s="708"/>
      <c r="U84" s="708"/>
      <c r="V84" s="708"/>
      <c r="W84" s="708"/>
      <c r="X84" s="708"/>
    </row>
    <row r="85" spans="1:24" s="248" customFormat="1" ht="19.5" x14ac:dyDescent="0.2">
      <c r="A85" s="398"/>
      <c r="B85" s="398"/>
      <c r="C85" s="399"/>
      <c r="D85" s="399"/>
      <c r="E85" s="399"/>
      <c r="F85" s="405"/>
      <c r="G85" s="405"/>
      <c r="H85" s="615"/>
      <c r="I85" s="588"/>
      <c r="J85" s="590"/>
      <c r="K85" s="590"/>
      <c r="L85" s="585">
        <f t="shared" si="4"/>
        <v>0</v>
      </c>
      <c r="M85" s="585">
        <f t="shared" si="5"/>
        <v>0</v>
      </c>
      <c r="N85" s="708"/>
      <c r="O85" s="708"/>
      <c r="P85" s="708"/>
      <c r="Q85" s="708"/>
      <c r="R85" s="708"/>
      <c r="S85" s="708"/>
      <c r="T85" s="708"/>
      <c r="U85" s="708"/>
      <c r="V85" s="708"/>
      <c r="W85" s="708"/>
      <c r="X85" s="708"/>
    </row>
    <row r="86" spans="1:24" s="248" customFormat="1" ht="19.5" x14ac:dyDescent="0.2">
      <c r="A86" s="398"/>
      <c r="B86" s="398"/>
      <c r="C86" s="399"/>
      <c r="D86" s="399"/>
      <c r="E86" s="399"/>
      <c r="F86" s="405"/>
      <c r="G86" s="405"/>
      <c r="H86" s="615"/>
      <c r="I86" s="588"/>
      <c r="J86" s="590"/>
      <c r="K86" s="590"/>
      <c r="L86" s="585">
        <f t="shared" si="4"/>
        <v>0</v>
      </c>
      <c r="M86" s="585">
        <f t="shared" si="5"/>
        <v>0</v>
      </c>
      <c r="N86" s="708"/>
      <c r="O86" s="708"/>
      <c r="P86" s="708"/>
      <c r="Q86" s="708"/>
      <c r="R86" s="708"/>
      <c r="S86" s="708"/>
      <c r="T86" s="708"/>
      <c r="U86" s="708"/>
      <c r="V86" s="708"/>
      <c r="W86" s="708"/>
      <c r="X86" s="708"/>
    </row>
    <row r="87" spans="1:24" s="248" customFormat="1" ht="19.5" x14ac:dyDescent="0.2">
      <c r="A87" s="398"/>
      <c r="B87" s="398"/>
      <c r="C87" s="399"/>
      <c r="D87" s="399"/>
      <c r="E87" s="399"/>
      <c r="F87" s="405"/>
      <c r="G87" s="405"/>
      <c r="H87" s="615"/>
      <c r="I87" s="588"/>
      <c r="J87" s="590"/>
      <c r="K87" s="590"/>
      <c r="L87" s="585">
        <f t="shared" si="4"/>
        <v>0</v>
      </c>
      <c r="M87" s="585">
        <f t="shared" si="5"/>
        <v>0</v>
      </c>
      <c r="N87" s="708"/>
      <c r="O87" s="708"/>
      <c r="P87" s="708"/>
      <c r="Q87" s="708"/>
      <c r="R87" s="708"/>
      <c r="S87" s="708"/>
      <c r="T87" s="708"/>
      <c r="U87" s="708"/>
      <c r="V87" s="708"/>
      <c r="W87" s="708"/>
      <c r="X87" s="708"/>
    </row>
    <row r="88" spans="1:24" s="248" customFormat="1" ht="19.5" x14ac:dyDescent="0.2">
      <c r="A88" s="398"/>
      <c r="B88" s="398"/>
      <c r="C88" s="399"/>
      <c r="D88" s="399"/>
      <c r="E88" s="399"/>
      <c r="F88" s="405"/>
      <c r="G88" s="405"/>
      <c r="H88" s="615"/>
      <c r="I88" s="588"/>
      <c r="J88" s="590"/>
      <c r="K88" s="590"/>
      <c r="L88" s="585">
        <f t="shared" si="4"/>
        <v>0</v>
      </c>
      <c r="M88" s="585">
        <f t="shared" si="5"/>
        <v>0</v>
      </c>
      <c r="N88" s="708"/>
      <c r="O88" s="708"/>
      <c r="P88" s="708"/>
      <c r="Q88" s="708"/>
      <c r="R88" s="708"/>
      <c r="S88" s="708"/>
      <c r="T88" s="708"/>
      <c r="U88" s="708"/>
      <c r="V88" s="708"/>
      <c r="W88" s="708"/>
      <c r="X88" s="708"/>
    </row>
    <row r="89" spans="1:24" s="248" customFormat="1" ht="19.5" x14ac:dyDescent="0.2">
      <c r="A89" s="398"/>
      <c r="B89" s="398"/>
      <c r="C89" s="399"/>
      <c r="D89" s="399"/>
      <c r="E89" s="399"/>
      <c r="F89" s="405"/>
      <c r="G89" s="405"/>
      <c r="H89" s="615"/>
      <c r="I89" s="588"/>
      <c r="J89" s="590"/>
      <c r="K89" s="590"/>
      <c r="L89" s="585">
        <f t="shared" si="4"/>
        <v>0</v>
      </c>
      <c r="M89" s="585">
        <f t="shared" si="5"/>
        <v>0</v>
      </c>
      <c r="N89" s="708"/>
      <c r="O89" s="708"/>
      <c r="P89" s="708"/>
      <c r="Q89" s="708"/>
      <c r="R89" s="708"/>
      <c r="S89" s="708"/>
      <c r="T89" s="708"/>
      <c r="U89" s="708"/>
      <c r="V89" s="708"/>
      <c r="W89" s="708"/>
      <c r="X89" s="708"/>
    </row>
    <row r="90" spans="1:24" s="248" customFormat="1" ht="19.5" x14ac:dyDescent="0.2">
      <c r="A90" s="398"/>
      <c r="B90" s="398"/>
      <c r="C90" s="399"/>
      <c r="D90" s="399"/>
      <c r="E90" s="399"/>
      <c r="F90" s="405"/>
      <c r="G90" s="405"/>
      <c r="H90" s="615"/>
      <c r="I90" s="588"/>
      <c r="J90" s="590"/>
      <c r="K90" s="590"/>
      <c r="L90" s="585">
        <f t="shared" si="4"/>
        <v>0</v>
      </c>
      <c r="M90" s="585">
        <f t="shared" si="5"/>
        <v>0</v>
      </c>
      <c r="N90" s="708"/>
      <c r="O90" s="708"/>
      <c r="P90" s="708"/>
      <c r="Q90" s="708"/>
      <c r="R90" s="708"/>
      <c r="S90" s="708"/>
      <c r="T90" s="708"/>
      <c r="U90" s="708"/>
      <c r="V90" s="708"/>
      <c r="W90" s="708"/>
      <c r="X90" s="708"/>
    </row>
    <row r="91" spans="1:24" s="248" customFormat="1" ht="19.5" x14ac:dyDescent="0.2">
      <c r="A91" s="398"/>
      <c r="B91" s="398"/>
      <c r="C91" s="399"/>
      <c r="D91" s="399"/>
      <c r="E91" s="399"/>
      <c r="F91" s="405"/>
      <c r="G91" s="405"/>
      <c r="H91" s="615"/>
      <c r="I91" s="588"/>
      <c r="J91" s="590"/>
      <c r="K91" s="590"/>
      <c r="L91" s="585">
        <f t="shared" si="4"/>
        <v>0</v>
      </c>
      <c r="M91" s="585">
        <f t="shared" si="5"/>
        <v>0</v>
      </c>
      <c r="N91" s="708"/>
      <c r="O91" s="708"/>
      <c r="P91" s="708"/>
      <c r="Q91" s="708"/>
      <c r="R91" s="708"/>
      <c r="S91" s="708"/>
      <c r="T91" s="708"/>
      <c r="U91" s="708"/>
      <c r="V91" s="708"/>
      <c r="W91" s="708"/>
      <c r="X91" s="708"/>
    </row>
    <row r="92" spans="1:24" s="248" customFormat="1" ht="19.5" x14ac:dyDescent="0.2">
      <c r="A92" s="398"/>
      <c r="B92" s="398"/>
      <c r="C92" s="399"/>
      <c r="D92" s="399"/>
      <c r="E92" s="399"/>
      <c r="F92" s="405"/>
      <c r="G92" s="405"/>
      <c r="H92" s="615"/>
      <c r="I92" s="588"/>
      <c r="J92" s="590"/>
      <c r="K92" s="590"/>
      <c r="L92" s="585">
        <f t="shared" si="4"/>
        <v>0</v>
      </c>
      <c r="M92" s="585">
        <f t="shared" si="5"/>
        <v>0</v>
      </c>
      <c r="N92" s="708"/>
      <c r="O92" s="708"/>
      <c r="P92" s="708"/>
      <c r="Q92" s="708"/>
      <c r="R92" s="708"/>
      <c r="S92" s="708"/>
      <c r="T92" s="708"/>
      <c r="U92" s="708"/>
      <c r="V92" s="708"/>
      <c r="W92" s="708"/>
      <c r="X92" s="708"/>
    </row>
    <row r="93" spans="1:24" s="248" customFormat="1" ht="19.5" x14ac:dyDescent="0.2">
      <c r="A93" s="398"/>
      <c r="B93" s="398"/>
      <c r="C93" s="399"/>
      <c r="D93" s="399"/>
      <c r="E93" s="399"/>
      <c r="F93" s="405"/>
      <c r="G93" s="405"/>
      <c r="H93" s="615"/>
      <c r="I93" s="588"/>
      <c r="J93" s="590"/>
      <c r="K93" s="590"/>
      <c r="L93" s="585">
        <f t="shared" si="4"/>
        <v>0</v>
      </c>
      <c r="M93" s="585">
        <f t="shared" si="5"/>
        <v>0</v>
      </c>
      <c r="N93" s="708"/>
      <c r="O93" s="708"/>
      <c r="P93" s="708"/>
      <c r="Q93" s="708"/>
      <c r="R93" s="708"/>
      <c r="S93" s="708"/>
      <c r="T93" s="708"/>
      <c r="U93" s="708"/>
      <c r="V93" s="708"/>
      <c r="W93" s="708"/>
      <c r="X93" s="708"/>
    </row>
    <row r="94" spans="1:24" s="248" customFormat="1" ht="19.5" x14ac:dyDescent="0.2">
      <c r="A94" s="398"/>
      <c r="B94" s="398"/>
      <c r="C94" s="399"/>
      <c r="D94" s="399"/>
      <c r="E94" s="399"/>
      <c r="F94" s="405"/>
      <c r="G94" s="405"/>
      <c r="H94" s="615"/>
      <c r="I94" s="588"/>
      <c r="J94" s="590"/>
      <c r="K94" s="590"/>
      <c r="L94" s="585">
        <f t="shared" si="4"/>
        <v>0</v>
      </c>
      <c r="M94" s="585">
        <f t="shared" si="5"/>
        <v>0</v>
      </c>
      <c r="N94" s="708"/>
      <c r="O94" s="708"/>
      <c r="P94" s="708"/>
      <c r="Q94" s="708"/>
      <c r="R94" s="708"/>
      <c r="S94" s="708"/>
      <c r="T94" s="708"/>
      <c r="U94" s="708"/>
      <c r="V94" s="708"/>
      <c r="W94" s="708"/>
      <c r="X94" s="708"/>
    </row>
    <row r="95" spans="1:24" s="248" customFormat="1" ht="19.5" x14ac:dyDescent="0.2">
      <c r="A95" s="398"/>
      <c r="B95" s="398"/>
      <c r="C95" s="399"/>
      <c r="D95" s="399"/>
      <c r="E95" s="399"/>
      <c r="F95" s="405"/>
      <c r="G95" s="405"/>
      <c r="H95" s="615"/>
      <c r="I95" s="588"/>
      <c r="J95" s="590"/>
      <c r="K95" s="590"/>
      <c r="L95" s="585">
        <f t="shared" si="4"/>
        <v>0</v>
      </c>
      <c r="M95" s="585">
        <f t="shared" si="5"/>
        <v>0</v>
      </c>
      <c r="N95" s="708"/>
      <c r="O95" s="708"/>
      <c r="P95" s="708"/>
      <c r="Q95" s="708"/>
      <c r="R95" s="708"/>
      <c r="S95" s="708"/>
      <c r="T95" s="708"/>
      <c r="U95" s="708"/>
      <c r="V95" s="708"/>
      <c r="W95" s="708"/>
      <c r="X95" s="708"/>
    </row>
    <row r="96" spans="1:24" s="248" customFormat="1" ht="19.5" x14ac:dyDescent="0.2">
      <c r="A96" s="398"/>
      <c r="B96" s="398"/>
      <c r="C96" s="399"/>
      <c r="D96" s="399"/>
      <c r="E96" s="399"/>
      <c r="F96" s="405"/>
      <c r="G96" s="405"/>
      <c r="H96" s="615"/>
      <c r="I96" s="588"/>
      <c r="J96" s="590"/>
      <c r="K96" s="590"/>
      <c r="L96" s="585">
        <f t="shared" si="4"/>
        <v>0</v>
      </c>
      <c r="M96" s="585">
        <f t="shared" si="5"/>
        <v>0</v>
      </c>
      <c r="N96" s="708"/>
      <c r="O96" s="708"/>
      <c r="P96" s="708"/>
      <c r="Q96" s="708"/>
      <c r="R96" s="708"/>
      <c r="S96" s="708"/>
      <c r="T96" s="708"/>
      <c r="U96" s="708"/>
      <c r="V96" s="708"/>
      <c r="W96" s="708"/>
      <c r="X96" s="708"/>
    </row>
    <row r="97" spans="1:24" s="248" customFormat="1" ht="19.5" x14ac:dyDescent="0.2">
      <c r="A97" s="398"/>
      <c r="B97" s="398"/>
      <c r="C97" s="399"/>
      <c r="D97" s="399"/>
      <c r="E97" s="399"/>
      <c r="F97" s="405"/>
      <c r="G97" s="405"/>
      <c r="H97" s="615"/>
      <c r="I97" s="588"/>
      <c r="J97" s="590"/>
      <c r="K97" s="590"/>
      <c r="L97" s="585">
        <f t="shared" si="4"/>
        <v>0</v>
      </c>
      <c r="M97" s="585">
        <f t="shared" si="5"/>
        <v>0</v>
      </c>
      <c r="N97" s="708"/>
      <c r="O97" s="708"/>
      <c r="P97" s="708"/>
      <c r="Q97" s="708"/>
      <c r="R97" s="708"/>
      <c r="S97" s="708"/>
      <c r="T97" s="708"/>
      <c r="U97" s="708"/>
      <c r="V97" s="708"/>
      <c r="W97" s="708"/>
      <c r="X97" s="708"/>
    </row>
    <row r="98" spans="1:24" s="248" customFormat="1" ht="19.5" x14ac:dyDescent="0.2">
      <c r="A98" s="398"/>
      <c r="B98" s="398"/>
      <c r="C98" s="399"/>
      <c r="D98" s="399"/>
      <c r="E98" s="399"/>
      <c r="F98" s="405"/>
      <c r="G98" s="405"/>
      <c r="H98" s="615"/>
      <c r="I98" s="588"/>
      <c r="J98" s="590"/>
      <c r="K98" s="590"/>
      <c r="L98" s="585">
        <f t="shared" si="4"/>
        <v>0</v>
      </c>
      <c r="M98" s="585">
        <f t="shared" si="5"/>
        <v>0</v>
      </c>
      <c r="N98" s="708"/>
      <c r="O98" s="708"/>
      <c r="P98" s="708"/>
      <c r="Q98" s="708"/>
      <c r="R98" s="708"/>
      <c r="S98" s="708"/>
      <c r="T98" s="708"/>
      <c r="U98" s="708"/>
      <c r="V98" s="708"/>
      <c r="W98" s="708"/>
      <c r="X98" s="708"/>
    </row>
    <row r="99" spans="1:24" s="248" customFormat="1" ht="19.5" x14ac:dyDescent="0.2">
      <c r="A99" s="398"/>
      <c r="B99" s="398"/>
      <c r="C99" s="399"/>
      <c r="D99" s="399"/>
      <c r="E99" s="399"/>
      <c r="F99" s="405"/>
      <c r="G99" s="405"/>
      <c r="H99" s="615"/>
      <c r="I99" s="588"/>
      <c r="J99" s="590"/>
      <c r="K99" s="590"/>
      <c r="L99" s="585">
        <f t="shared" si="4"/>
        <v>0</v>
      </c>
      <c r="M99" s="585">
        <f t="shared" si="5"/>
        <v>0</v>
      </c>
      <c r="N99" s="708"/>
      <c r="O99" s="708"/>
      <c r="P99" s="708"/>
      <c r="Q99" s="708"/>
      <c r="R99" s="708"/>
      <c r="S99" s="708"/>
      <c r="T99" s="708"/>
      <c r="U99" s="708"/>
      <c r="V99" s="708"/>
      <c r="W99" s="708"/>
      <c r="X99" s="708"/>
    </row>
    <row r="100" spans="1:24" s="248" customFormat="1" ht="17.25" x14ac:dyDescent="0.25">
      <c r="A100" s="395"/>
      <c r="B100" s="395"/>
      <c r="C100" s="395"/>
      <c r="D100" s="395"/>
      <c r="E100" s="395"/>
      <c r="F100" s="395"/>
      <c r="G100" s="395"/>
      <c r="H100" s="395"/>
      <c r="I100" s="395"/>
      <c r="J100" s="395"/>
      <c r="K100" s="395"/>
      <c r="L100" s="395"/>
      <c r="M100" s="395"/>
      <c r="N100" s="801"/>
      <c r="O100" s="769"/>
      <c r="P100" s="769"/>
      <c r="Q100" s="769"/>
      <c r="R100" s="769"/>
      <c r="S100" s="769"/>
      <c r="T100" s="769"/>
      <c r="U100" s="769"/>
      <c r="V100" s="769"/>
      <c r="W100" s="769"/>
      <c r="X100" s="769"/>
    </row>
    <row r="101" spans="1:24" s="248" customFormat="1" ht="17.25" x14ac:dyDescent="0.25">
      <c r="A101" s="395"/>
      <c r="B101" s="395"/>
      <c r="C101" s="395"/>
      <c r="D101" s="395"/>
      <c r="E101" s="395"/>
      <c r="F101" s="395"/>
      <c r="G101" s="395"/>
      <c r="H101" s="395"/>
      <c r="I101" s="395"/>
      <c r="J101" s="395"/>
      <c r="K101" s="395"/>
      <c r="L101" s="395"/>
      <c r="M101" s="395"/>
      <c r="N101" s="801"/>
      <c r="O101" s="769"/>
      <c r="P101" s="769"/>
      <c r="Q101" s="769"/>
      <c r="R101" s="769"/>
      <c r="S101" s="769"/>
      <c r="T101" s="769"/>
      <c r="U101" s="769"/>
      <c r="V101" s="769"/>
      <c r="W101" s="769"/>
      <c r="X101" s="769"/>
    </row>
  </sheetData>
  <sheetProtection formatColumns="0" autoFilter="0"/>
  <dataConsolidate/>
  <customSheetViews>
    <customSheetView guid="{864452AF-FE8B-4AB5-A77B-41D8DD524B81}" scale="70" showPageBreaks="1" showGridLines="0" zeroValues="0" fitToPage="1" printArea="1">
      <pane ySplit="21" topLeftCell="A22" activePane="bottomLeft" state="frozen"/>
      <selection pane="bottomLeft" activeCell="J7" sqref="A5:J7"/>
      <pageMargins left="0.25" right="0.25" top="0.25" bottom="0.25" header="0.25" footer="0.25"/>
      <printOptions horizontalCentered="1"/>
      <pageSetup scale="64" fitToHeight="0" orientation="landscape" useFirstPageNumber="1" r:id="rId1"/>
      <headerFooter alignWithMargins="0">
        <oddFooter>&amp;L&amp;"Tahoma,Regular"&amp;12FMFW v1.18 - 2018</oddFooter>
      </headerFooter>
    </customSheetView>
  </customSheetViews>
  <mergeCells count="13">
    <mergeCell ref="A8:I8"/>
    <mergeCell ref="K4:M4"/>
    <mergeCell ref="K5:M5"/>
    <mergeCell ref="A4:I4"/>
    <mergeCell ref="A5:I5"/>
    <mergeCell ref="A6:I6"/>
    <mergeCell ref="K6:M6"/>
    <mergeCell ref="K7:M7"/>
    <mergeCell ref="A1:M1"/>
    <mergeCell ref="K3:M3"/>
    <mergeCell ref="A3:I3"/>
    <mergeCell ref="A2:M2"/>
    <mergeCell ref="A7:I7"/>
  </mergeCells>
  <conditionalFormatting sqref="J3:J5">
    <cfRule type="cellIs" dxfId="232" priority="20" stopIfTrue="1" operator="greaterThan">
      <formula>0</formula>
    </cfRule>
  </conditionalFormatting>
  <conditionalFormatting sqref="J10 J12:J99">
    <cfRule type="cellIs" dxfId="231" priority="2" operator="notEqual">
      <formula>0</formula>
    </cfRule>
  </conditionalFormatting>
  <dataValidations count="12">
    <dataValidation allowBlank="1" showInputMessage="1" showErrorMessage="1" promptTitle="Cal OES ONLY" prompt="For Cal OES use only.  Do not enter." sqref="L8:M8" xr:uid="{00000000-0002-0000-0A00-000000000000}"/>
    <dataValidation type="whole" operator="greaterThan" allowBlank="1" showInputMessage="1" showErrorMessage="1" errorTitle="Request Number" error="Please enter the sequential Request Number for this request." promptTitle="Request Number" prompt="Please enter the request number.  Each request type (Modification and Reimbursement) will have its own sequence that must be followed in order. " sqref="K5:M5" xr:uid="{00000000-0002-0000-0A00-000001000000}">
      <formula1>0</formula1>
    </dataValidation>
    <dataValidation type="list" allowBlank="1" showInputMessage="1" showErrorMessage="1" sqref="A12:A99" xr:uid="{00000000-0002-0000-0A00-000002000000}">
      <formula1>SOURCE_ProjectLetter</formula1>
    </dataValidation>
    <dataValidation type="list" allowBlank="1" showInputMessage="1" sqref="G12:G99" xr:uid="{00000000-0002-0000-0A00-000003000000}">
      <formula1>"Staffing, Backfill, Overtime, N/A"</formula1>
    </dataValidation>
    <dataValidation showInputMessage="1" showErrorMessage="1" sqref="B12:B99" xr:uid="{00000000-0002-0000-0A00-000004000000}"/>
    <dataValidation type="whole" operator="greaterThan" allowBlank="1" showInputMessage="1" showErrorMessage="1" errorTitle="BUDGETED COST" error="Enter the Budged Cost for this project, rounded DOWN to the nearest dollar." sqref="H12:H99" xr:uid="{00000000-0002-0000-0A00-000005000000}">
      <formula1>0</formula1>
    </dataValidation>
    <dataValidation type="whole" operator="lessThanOrEqual" allowBlank="1" showInputMessage="1" showErrorMessage="1" sqref="J12:J99" xr:uid="{00000000-0002-0000-0A00-000006000000}">
      <formula1>H12-I12</formula1>
    </dataValidation>
    <dataValidation type="list" allowBlank="1" showInputMessage="1" showErrorMessage="1" sqref="F12:F99" xr:uid="{00000000-0002-0000-0A00-000007000000}">
      <formula1>INDIRECT(VLOOKUP(E12,Source_MANameLookup,2,0))</formula1>
    </dataValidation>
    <dataValidation type="list" allowBlank="1" showInputMessage="1" showErrorMessage="1" sqref="K3:M3" xr:uid="{00000000-0002-0000-0A00-000008000000}">
      <formula1>"Initial Application, Modification, Advance, Reimbursement, Final Reimbursement"</formula1>
    </dataValidation>
    <dataValidation type="list" allowBlank="1" showInputMessage="1" showErrorMessage="1" sqref="C12:C99" xr:uid="{00000000-0002-0000-0A00-000009000000}">
      <formula1>"EMPG"</formula1>
    </dataValidation>
    <dataValidation type="list" allowBlank="1" showInputMessage="1" showErrorMessage="1" sqref="D12:D99" xr:uid="{00000000-0002-0000-0A00-00000A000000}">
      <formula1>"EMG"</formula1>
    </dataValidation>
    <dataValidation type="list" allowBlank="1" showInputMessage="1" showErrorMessage="1" sqref="E12:E99" xr:uid="{00000000-0002-0000-0A00-00000B000000}">
      <formula1>"Grant Admin"</formula1>
    </dataValidation>
  </dataValidations>
  <printOptions horizontalCentered="1"/>
  <pageMargins left="0.15" right="0.15" top="0.5" bottom="0.5" header="0.25" footer="0.25"/>
  <pageSetup scale="43" fitToHeight="0" orientation="landscape" r:id="rId2"/>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drawing r:id="rId3"/>
  <legacyDrawing r:id="rId4"/>
  <tableParts count="1">
    <tablePart r:id="rId5"/>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tabColor rgb="FFFFCCCC"/>
    <pageSetUpPr fitToPage="1"/>
  </sheetPr>
  <dimension ref="A1:W103"/>
  <sheetViews>
    <sheetView showGridLines="0" showZeros="0" zoomScale="65" zoomScaleNormal="65" zoomScalePageLayoutView="70" workbookViewId="0">
      <pane ySplit="10" topLeftCell="A11" activePane="bottomLeft" state="frozen"/>
      <selection sqref="A1:Q1"/>
      <selection pane="bottomLeft" sqref="A1:Q1"/>
    </sheetView>
  </sheetViews>
  <sheetFormatPr defaultColWidth="9.140625" defaultRowHeight="12.75" x14ac:dyDescent="0.2"/>
  <cols>
    <col min="1" max="1" width="13.42578125" style="254" customWidth="1"/>
    <col min="2" max="2" width="44.5703125" style="254" customWidth="1"/>
    <col min="3" max="3" width="20.7109375" style="254" customWidth="1"/>
    <col min="4" max="4" width="35.5703125" style="254" customWidth="1"/>
    <col min="5" max="5" width="23" style="254" customWidth="1"/>
    <col min="6" max="9" width="21.7109375" style="254" customWidth="1"/>
    <col min="10" max="10" width="20.42578125" style="254" customWidth="1"/>
    <col min="11" max="12" width="21.7109375" style="254" customWidth="1"/>
    <col min="13" max="23" width="9.140625" style="765" hidden="1" customWidth="1"/>
    <col min="24" max="16384" width="9.140625" style="254"/>
  </cols>
  <sheetData>
    <row r="1" spans="1:23" ht="30" customHeight="1" x14ac:dyDescent="0.2">
      <c r="A1" s="1174" t="s">
        <v>913</v>
      </c>
      <c r="B1" s="1174"/>
      <c r="C1" s="1174"/>
      <c r="D1" s="1174"/>
      <c r="E1" s="1174"/>
      <c r="F1" s="1174"/>
      <c r="G1" s="1174"/>
      <c r="H1" s="1174"/>
      <c r="I1" s="1174"/>
      <c r="J1" s="1174"/>
      <c r="K1" s="1174"/>
      <c r="L1" s="1174"/>
    </row>
    <row r="2" spans="1:23" s="256" customFormat="1" ht="20.100000000000001" customHeight="1" x14ac:dyDescent="0.2">
      <c r="A2" s="1165" t="s">
        <v>1421</v>
      </c>
      <c r="B2" s="1165"/>
      <c r="C2" s="1165"/>
      <c r="D2" s="1165"/>
      <c r="E2" s="1165"/>
      <c r="F2" s="1165"/>
      <c r="G2" s="1165"/>
      <c r="H2" s="1165"/>
      <c r="I2" s="1165"/>
      <c r="J2" s="1165"/>
      <c r="K2" s="1165"/>
      <c r="L2" s="1165"/>
      <c r="M2" s="766"/>
      <c r="N2" s="766"/>
      <c r="O2" s="766"/>
      <c r="P2" s="766"/>
      <c r="Q2" s="766"/>
      <c r="R2" s="766"/>
      <c r="S2" s="766"/>
      <c r="T2" s="766"/>
      <c r="U2" s="766"/>
      <c r="V2" s="766"/>
      <c r="W2" s="766"/>
    </row>
    <row r="3" spans="1:23" ht="24.95" customHeight="1" x14ac:dyDescent="0.2">
      <c r="A3" s="1066">
        <f>SubrecipientName</f>
        <v>0</v>
      </c>
      <c r="B3" s="1066"/>
      <c r="C3" s="1066"/>
      <c r="D3" s="1066"/>
      <c r="E3" s="1066"/>
      <c r="F3" s="1066"/>
      <c r="G3" s="1066"/>
      <c r="H3" s="1095"/>
      <c r="I3" s="890" t="s">
        <v>48</v>
      </c>
      <c r="J3" s="1175"/>
      <c r="K3" s="1178"/>
      <c r="L3" s="1178"/>
    </row>
    <row r="4" spans="1:23" ht="24.95" customHeight="1" x14ac:dyDescent="0.25">
      <c r="A4" s="1096">
        <f>FIPSNumber</f>
        <v>0</v>
      </c>
      <c r="B4" s="1096"/>
      <c r="C4" s="1096"/>
      <c r="D4" s="1096"/>
      <c r="E4" s="1096"/>
      <c r="F4" s="1096"/>
      <c r="G4" s="1096"/>
      <c r="H4" s="1096"/>
      <c r="I4" s="219" t="s">
        <v>10</v>
      </c>
      <c r="J4" s="1179"/>
      <c r="K4" s="1180"/>
      <c r="L4" s="1180"/>
    </row>
    <row r="5" spans="1:23" ht="24.95" customHeight="1" x14ac:dyDescent="0.2">
      <c r="A5" s="1125">
        <f>SubawardNumber</f>
        <v>0</v>
      </c>
      <c r="B5" s="1125"/>
      <c r="C5" s="1125"/>
      <c r="D5" s="1125"/>
      <c r="E5" s="1125"/>
      <c r="F5" s="1125"/>
      <c r="G5" s="1125"/>
      <c r="H5" s="1125"/>
      <c r="I5" s="219" t="s">
        <v>854</v>
      </c>
      <c r="J5" s="1175"/>
      <c r="K5" s="1175"/>
      <c r="L5" s="1175"/>
      <c r="N5" s="811"/>
    </row>
    <row r="6" spans="1:23" s="240" customFormat="1" ht="24.95" customHeight="1" x14ac:dyDescent="0.25">
      <c r="A6" s="1181"/>
      <c r="B6" s="1181"/>
      <c r="C6" s="1181"/>
      <c r="D6" s="1181"/>
      <c r="E6" s="1181"/>
      <c r="F6" s="1181"/>
      <c r="G6" s="1181"/>
      <c r="H6" s="1182"/>
      <c r="I6" s="239" t="s">
        <v>1027</v>
      </c>
      <c r="J6" s="1184">
        <f>StartDate</f>
        <v>44013</v>
      </c>
      <c r="K6" s="1185"/>
      <c r="L6" s="1185"/>
      <c r="M6" s="758"/>
      <c r="N6" s="758"/>
      <c r="O6" s="758"/>
      <c r="P6" s="758"/>
      <c r="Q6" s="758"/>
      <c r="R6" s="758"/>
      <c r="S6" s="758"/>
      <c r="T6" s="758"/>
      <c r="U6" s="758"/>
      <c r="V6" s="758"/>
      <c r="W6" s="758"/>
    </row>
    <row r="7" spans="1:23" s="240" customFormat="1" ht="24.95" customHeight="1" x14ac:dyDescent="0.3">
      <c r="A7" s="1176"/>
      <c r="B7" s="1176"/>
      <c r="C7" s="1176"/>
      <c r="D7" s="1176"/>
      <c r="E7" s="1176"/>
      <c r="F7" s="1176"/>
      <c r="G7" s="1176"/>
      <c r="H7" s="1183"/>
      <c r="I7" s="239" t="s">
        <v>1028</v>
      </c>
      <c r="J7" s="1184">
        <f>EndDate</f>
        <v>44742</v>
      </c>
      <c r="K7" s="1185"/>
      <c r="L7" s="1185"/>
      <c r="M7" s="758"/>
      <c r="N7" s="758"/>
      <c r="O7" s="758"/>
      <c r="P7" s="758"/>
      <c r="Q7" s="758"/>
      <c r="R7" s="758"/>
      <c r="S7" s="758"/>
      <c r="T7" s="758"/>
      <c r="U7" s="758"/>
      <c r="V7" s="758"/>
      <c r="W7" s="758"/>
    </row>
    <row r="8" spans="1:23" ht="39.950000000000003" customHeight="1" x14ac:dyDescent="0.3">
      <c r="A8" s="1176"/>
      <c r="B8" s="1176"/>
      <c r="C8" s="1176"/>
      <c r="D8" s="1176"/>
      <c r="E8" s="1176"/>
      <c r="F8" s="1176"/>
      <c r="G8" s="1176"/>
      <c r="H8" s="1177"/>
      <c r="I8" s="237" t="s">
        <v>1031</v>
      </c>
      <c r="J8" s="238" t="s">
        <v>1001</v>
      </c>
      <c r="K8" s="265"/>
      <c r="L8" s="394"/>
    </row>
    <row r="9" spans="1:23" ht="50.1" customHeight="1" x14ac:dyDescent="0.2">
      <c r="A9" s="802" t="s">
        <v>215</v>
      </c>
      <c r="B9" s="803" t="s">
        <v>615</v>
      </c>
      <c r="C9" s="804" t="s">
        <v>997</v>
      </c>
      <c r="D9" s="804" t="s">
        <v>998</v>
      </c>
      <c r="E9" s="804" t="s">
        <v>880</v>
      </c>
      <c r="F9" s="804" t="s">
        <v>881</v>
      </c>
      <c r="G9" s="805" t="s">
        <v>1062</v>
      </c>
      <c r="H9" s="805" t="s">
        <v>1100</v>
      </c>
      <c r="I9" s="805" t="s">
        <v>1059</v>
      </c>
      <c r="J9" s="805" t="s">
        <v>1405</v>
      </c>
      <c r="K9" s="805" t="s">
        <v>1029</v>
      </c>
      <c r="L9" s="805" t="s">
        <v>1030</v>
      </c>
      <c r="M9" s="812" t="s">
        <v>1371</v>
      </c>
      <c r="N9" s="812" t="s">
        <v>1372</v>
      </c>
      <c r="O9" s="812" t="s">
        <v>1373</v>
      </c>
      <c r="P9" s="812" t="s">
        <v>1374</v>
      </c>
      <c r="Q9" s="812" t="s">
        <v>1375</v>
      </c>
      <c r="R9" s="812" t="s">
        <v>1376</v>
      </c>
      <c r="S9" s="812" t="s">
        <v>1377</v>
      </c>
      <c r="T9" s="812" t="s">
        <v>1378</v>
      </c>
      <c r="U9" s="812" t="s">
        <v>1379</v>
      </c>
      <c r="V9" s="812" t="s">
        <v>1380</v>
      </c>
      <c r="W9" s="813" t="s">
        <v>1381</v>
      </c>
    </row>
    <row r="10" spans="1:23" s="250" customFormat="1" ht="20.25" x14ac:dyDescent="0.25">
      <c r="A10" s="806">
        <v>0</v>
      </c>
      <c r="B10" s="502"/>
      <c r="C10" s="503"/>
      <c r="D10" s="503"/>
      <c r="E10" s="504"/>
      <c r="F10" s="504"/>
      <c r="G10" s="550">
        <f>SUM(RangeCost)</f>
        <v>0</v>
      </c>
      <c r="H10" s="463">
        <f>SUM(RangePrevious)</f>
        <v>0</v>
      </c>
      <c r="I10" s="550">
        <f>SUM(RangeThisRequest)</f>
        <v>0</v>
      </c>
      <c r="J10" s="871"/>
      <c r="K10" s="463">
        <f>SUM(RangeApproved)</f>
        <v>0</v>
      </c>
      <c r="L10" s="463">
        <f>SUM(RangeBalance)</f>
        <v>0</v>
      </c>
      <c r="M10" s="711"/>
      <c r="N10" s="711"/>
      <c r="O10" s="711"/>
      <c r="P10" s="711"/>
      <c r="Q10" s="711"/>
      <c r="R10" s="711"/>
      <c r="S10" s="711"/>
      <c r="T10" s="711"/>
      <c r="U10" s="711"/>
      <c r="V10" s="711"/>
      <c r="W10" s="807"/>
    </row>
    <row r="11" spans="1:23" s="250" customFormat="1" ht="0.2" customHeight="1" x14ac:dyDescent="0.2">
      <c r="A11" s="808" t="s">
        <v>1325</v>
      </c>
      <c r="B11" s="401" t="s">
        <v>1325</v>
      </c>
      <c r="C11" s="401" t="s">
        <v>1325</v>
      </c>
      <c r="D11" s="401" t="s">
        <v>1325</v>
      </c>
      <c r="E11" s="402" t="s">
        <v>1325</v>
      </c>
      <c r="F11" s="459" t="s">
        <v>1325</v>
      </c>
      <c r="G11" s="403" t="s">
        <v>1325</v>
      </c>
      <c r="H11" s="403" t="s">
        <v>1325</v>
      </c>
      <c r="I11" s="403" t="s">
        <v>1325</v>
      </c>
      <c r="J11" s="404" t="s">
        <v>1325</v>
      </c>
      <c r="K11" s="404" t="s">
        <v>1325</v>
      </c>
      <c r="L11" s="809" t="s">
        <v>1325</v>
      </c>
      <c r="M11" s="814" t="s">
        <v>1325</v>
      </c>
      <c r="N11" s="814" t="s">
        <v>1325</v>
      </c>
      <c r="O11" s="814" t="s">
        <v>1325</v>
      </c>
      <c r="P11" s="814" t="s">
        <v>1325</v>
      </c>
      <c r="Q11" s="814" t="s">
        <v>1325</v>
      </c>
      <c r="R11" s="814" t="s">
        <v>1325</v>
      </c>
      <c r="S11" s="814" t="s">
        <v>1325</v>
      </c>
      <c r="T11" s="814" t="s">
        <v>1325</v>
      </c>
      <c r="U11" s="814" t="s">
        <v>1325</v>
      </c>
      <c r="V11" s="814" t="s">
        <v>1325</v>
      </c>
      <c r="W11" s="815" t="s">
        <v>1325</v>
      </c>
    </row>
    <row r="12" spans="1:23" s="248" customFormat="1" ht="19.5" x14ac:dyDescent="0.2">
      <c r="A12" s="398"/>
      <c r="B12" s="398"/>
      <c r="C12" s="399"/>
      <c r="D12" s="399"/>
      <c r="E12" s="405"/>
      <c r="F12" s="414"/>
      <c r="G12" s="575"/>
      <c r="H12" s="588"/>
      <c r="I12" s="563"/>
      <c r="J12" s="590"/>
      <c r="K12" s="585">
        <f t="shared" ref="K12:K43" si="0">I12+H12</f>
        <v>0</v>
      </c>
      <c r="L12" s="585">
        <f t="shared" ref="L12:L43" si="1">G12-K12</f>
        <v>0</v>
      </c>
      <c r="M12" s="708"/>
      <c r="N12" s="708"/>
      <c r="O12" s="708"/>
      <c r="P12" s="708"/>
      <c r="Q12" s="708"/>
      <c r="R12" s="708"/>
      <c r="S12" s="708"/>
      <c r="T12" s="708"/>
      <c r="U12" s="708"/>
      <c r="V12" s="708"/>
      <c r="W12" s="810"/>
    </row>
    <row r="13" spans="1:23" s="248" customFormat="1" ht="19.5" x14ac:dyDescent="0.2">
      <c r="A13" s="398"/>
      <c r="B13" s="398"/>
      <c r="C13" s="753"/>
      <c r="D13" s="753"/>
      <c r="E13" s="405"/>
      <c r="F13" s="414"/>
      <c r="G13" s="562"/>
      <c r="H13" s="589"/>
      <c r="I13" s="561"/>
      <c r="J13" s="590"/>
      <c r="K13" s="585">
        <f t="shared" si="0"/>
        <v>0</v>
      </c>
      <c r="L13" s="821">
        <f t="shared" si="1"/>
        <v>0</v>
      </c>
      <c r="M13" s="708"/>
      <c r="N13" s="708"/>
      <c r="O13" s="708"/>
      <c r="P13" s="708"/>
      <c r="Q13" s="708"/>
      <c r="R13" s="708"/>
      <c r="S13" s="708"/>
      <c r="T13" s="708"/>
      <c r="U13" s="708"/>
      <c r="V13" s="708"/>
      <c r="W13" s="810"/>
    </row>
    <row r="14" spans="1:23" s="248" customFormat="1" ht="19.5" x14ac:dyDescent="0.2">
      <c r="A14" s="398"/>
      <c r="B14" s="398"/>
      <c r="C14" s="753"/>
      <c r="D14" s="753"/>
      <c r="E14" s="405"/>
      <c r="F14" s="414"/>
      <c r="G14" s="562"/>
      <c r="H14" s="589"/>
      <c r="I14" s="561"/>
      <c r="J14" s="590"/>
      <c r="K14" s="585">
        <f t="shared" si="0"/>
        <v>0</v>
      </c>
      <c r="L14" s="821">
        <f t="shared" si="1"/>
        <v>0</v>
      </c>
      <c r="M14" s="817"/>
      <c r="N14" s="817"/>
      <c r="O14" s="817"/>
      <c r="P14" s="817"/>
      <c r="Q14" s="817"/>
      <c r="R14" s="817"/>
      <c r="S14" s="817"/>
      <c r="T14" s="817"/>
      <c r="U14" s="817"/>
      <c r="V14" s="817"/>
      <c r="W14" s="818"/>
    </row>
    <row r="15" spans="1:23" s="248" customFormat="1" ht="19.5" x14ac:dyDescent="0.2">
      <c r="A15" s="398"/>
      <c r="B15" s="398"/>
      <c r="C15" s="399"/>
      <c r="D15" s="399"/>
      <c r="E15" s="405"/>
      <c r="F15" s="414"/>
      <c r="G15" s="575"/>
      <c r="H15" s="588"/>
      <c r="I15" s="563"/>
      <c r="J15" s="590"/>
      <c r="K15" s="585">
        <f t="shared" si="0"/>
        <v>0</v>
      </c>
      <c r="L15" s="585">
        <f t="shared" si="1"/>
        <v>0</v>
      </c>
      <c r="M15" s="708"/>
      <c r="N15" s="708"/>
      <c r="O15" s="708"/>
      <c r="P15" s="708"/>
      <c r="Q15" s="708"/>
      <c r="R15" s="708"/>
      <c r="S15" s="708"/>
      <c r="T15" s="708"/>
      <c r="U15" s="708"/>
      <c r="V15" s="708"/>
      <c r="W15" s="810"/>
    </row>
    <row r="16" spans="1:23" s="248" customFormat="1" ht="19.5" x14ac:dyDescent="0.2">
      <c r="A16" s="398"/>
      <c r="B16" s="398"/>
      <c r="C16" s="399"/>
      <c r="D16" s="399"/>
      <c r="E16" s="405"/>
      <c r="F16" s="414"/>
      <c r="G16" s="575"/>
      <c r="H16" s="588"/>
      <c r="I16" s="563"/>
      <c r="J16" s="590"/>
      <c r="K16" s="585">
        <f t="shared" si="0"/>
        <v>0</v>
      </c>
      <c r="L16" s="585">
        <f t="shared" si="1"/>
        <v>0</v>
      </c>
      <c r="M16" s="817"/>
      <c r="N16" s="817"/>
      <c r="O16" s="817"/>
      <c r="P16" s="817"/>
      <c r="Q16" s="817"/>
      <c r="R16" s="817"/>
      <c r="S16" s="817"/>
      <c r="T16" s="817"/>
      <c r="U16" s="817"/>
      <c r="V16" s="817"/>
      <c r="W16" s="818"/>
    </row>
    <row r="17" spans="1:23" s="248" customFormat="1" ht="19.5" x14ac:dyDescent="0.2">
      <c r="A17" s="398"/>
      <c r="B17" s="398"/>
      <c r="C17" s="399"/>
      <c r="D17" s="399"/>
      <c r="E17" s="405"/>
      <c r="F17" s="414"/>
      <c r="G17" s="575"/>
      <c r="H17" s="588"/>
      <c r="I17" s="563"/>
      <c r="J17" s="590"/>
      <c r="K17" s="585">
        <f t="shared" si="0"/>
        <v>0</v>
      </c>
      <c r="L17" s="585">
        <f t="shared" si="1"/>
        <v>0</v>
      </c>
      <c r="M17" s="708"/>
      <c r="N17" s="708"/>
      <c r="O17" s="708"/>
      <c r="P17" s="708"/>
      <c r="Q17" s="708"/>
      <c r="R17" s="708"/>
      <c r="S17" s="708"/>
      <c r="T17" s="708"/>
      <c r="U17" s="708"/>
      <c r="V17" s="708"/>
      <c r="W17" s="810"/>
    </row>
    <row r="18" spans="1:23" s="248" customFormat="1" ht="19.5" x14ac:dyDescent="0.2">
      <c r="A18" s="398"/>
      <c r="B18" s="398"/>
      <c r="C18" s="399"/>
      <c r="D18" s="399"/>
      <c r="E18" s="405"/>
      <c r="F18" s="414"/>
      <c r="G18" s="575"/>
      <c r="H18" s="588"/>
      <c r="I18" s="563"/>
      <c r="J18" s="590"/>
      <c r="K18" s="585">
        <f t="shared" si="0"/>
        <v>0</v>
      </c>
      <c r="L18" s="585">
        <f t="shared" si="1"/>
        <v>0</v>
      </c>
      <c r="M18" s="708"/>
      <c r="N18" s="708"/>
      <c r="O18" s="708"/>
      <c r="P18" s="708"/>
      <c r="Q18" s="708"/>
      <c r="R18" s="708"/>
      <c r="S18" s="708"/>
      <c r="T18" s="708"/>
      <c r="U18" s="708"/>
      <c r="V18" s="708"/>
      <c r="W18" s="810"/>
    </row>
    <row r="19" spans="1:23" s="248" customFormat="1" ht="19.5" x14ac:dyDescent="0.2">
      <c r="A19" s="398"/>
      <c r="B19" s="398"/>
      <c r="C19" s="399"/>
      <c r="D19" s="399"/>
      <c r="E19" s="405"/>
      <c r="F19" s="414"/>
      <c r="G19" s="575"/>
      <c r="H19" s="588"/>
      <c r="I19" s="563"/>
      <c r="J19" s="590"/>
      <c r="K19" s="585">
        <f t="shared" si="0"/>
        <v>0</v>
      </c>
      <c r="L19" s="585">
        <f t="shared" si="1"/>
        <v>0</v>
      </c>
      <c r="M19" s="708"/>
      <c r="N19" s="708"/>
      <c r="O19" s="708"/>
      <c r="P19" s="708"/>
      <c r="Q19" s="708"/>
      <c r="R19" s="708"/>
      <c r="S19" s="708"/>
      <c r="T19" s="708"/>
      <c r="U19" s="708"/>
      <c r="V19" s="708"/>
      <c r="W19" s="810"/>
    </row>
    <row r="20" spans="1:23" s="248" customFormat="1" ht="19.5" x14ac:dyDescent="0.2">
      <c r="A20" s="398"/>
      <c r="B20" s="398"/>
      <c r="C20" s="399"/>
      <c r="D20" s="399"/>
      <c r="E20" s="405"/>
      <c r="F20" s="414"/>
      <c r="G20" s="575"/>
      <c r="H20" s="588"/>
      <c r="I20" s="563"/>
      <c r="J20" s="590"/>
      <c r="K20" s="585">
        <f t="shared" si="0"/>
        <v>0</v>
      </c>
      <c r="L20" s="585">
        <f t="shared" si="1"/>
        <v>0</v>
      </c>
      <c r="M20" s="708"/>
      <c r="N20" s="708"/>
      <c r="O20" s="708"/>
      <c r="P20" s="708"/>
      <c r="Q20" s="708"/>
      <c r="R20" s="708"/>
      <c r="S20" s="708"/>
      <c r="T20" s="708"/>
      <c r="U20" s="708"/>
      <c r="V20" s="708"/>
      <c r="W20" s="810"/>
    </row>
    <row r="21" spans="1:23" s="248" customFormat="1" ht="19.5" x14ac:dyDescent="0.2">
      <c r="A21" s="398"/>
      <c r="B21" s="398"/>
      <c r="C21" s="399"/>
      <c r="D21" s="399"/>
      <c r="E21" s="405"/>
      <c r="F21" s="414"/>
      <c r="G21" s="575"/>
      <c r="H21" s="588"/>
      <c r="I21" s="563"/>
      <c r="J21" s="590"/>
      <c r="K21" s="585">
        <f t="shared" si="0"/>
        <v>0</v>
      </c>
      <c r="L21" s="585">
        <f t="shared" si="1"/>
        <v>0</v>
      </c>
      <c r="M21" s="708"/>
      <c r="N21" s="708"/>
      <c r="O21" s="708"/>
      <c r="P21" s="708"/>
      <c r="Q21" s="708"/>
      <c r="R21" s="708"/>
      <c r="S21" s="708"/>
      <c r="T21" s="708"/>
      <c r="U21" s="708"/>
      <c r="V21" s="708"/>
      <c r="W21" s="810"/>
    </row>
    <row r="22" spans="1:23" s="248" customFormat="1" ht="19.5" x14ac:dyDescent="0.2">
      <c r="A22" s="398"/>
      <c r="B22" s="398"/>
      <c r="C22" s="399"/>
      <c r="D22" s="399"/>
      <c r="E22" s="405"/>
      <c r="F22" s="414"/>
      <c r="G22" s="575"/>
      <c r="H22" s="588"/>
      <c r="I22" s="563"/>
      <c r="J22" s="590"/>
      <c r="K22" s="585">
        <f t="shared" si="0"/>
        <v>0</v>
      </c>
      <c r="L22" s="585">
        <f t="shared" si="1"/>
        <v>0</v>
      </c>
      <c r="M22" s="708"/>
      <c r="N22" s="708"/>
      <c r="O22" s="708"/>
      <c r="P22" s="708"/>
      <c r="Q22" s="708"/>
      <c r="R22" s="708"/>
      <c r="S22" s="708"/>
      <c r="T22" s="708"/>
      <c r="U22" s="708"/>
      <c r="V22" s="708"/>
      <c r="W22" s="810"/>
    </row>
    <row r="23" spans="1:23" s="248" customFormat="1" ht="19.5" x14ac:dyDescent="0.2">
      <c r="A23" s="398"/>
      <c r="B23" s="398"/>
      <c r="C23" s="399"/>
      <c r="D23" s="399"/>
      <c r="E23" s="405"/>
      <c r="F23" s="414"/>
      <c r="G23" s="575"/>
      <c r="H23" s="588"/>
      <c r="I23" s="563"/>
      <c r="J23" s="590"/>
      <c r="K23" s="585">
        <f t="shared" si="0"/>
        <v>0</v>
      </c>
      <c r="L23" s="585">
        <f t="shared" si="1"/>
        <v>0</v>
      </c>
      <c r="M23" s="708"/>
      <c r="N23" s="708"/>
      <c r="O23" s="708"/>
      <c r="P23" s="708"/>
      <c r="Q23" s="708"/>
      <c r="R23" s="708"/>
      <c r="S23" s="708"/>
      <c r="T23" s="708"/>
      <c r="U23" s="708"/>
      <c r="V23" s="708"/>
      <c r="W23" s="810"/>
    </row>
    <row r="24" spans="1:23" s="248" customFormat="1" ht="19.5" x14ac:dyDescent="0.2">
      <c r="A24" s="398"/>
      <c r="B24" s="398"/>
      <c r="C24" s="399"/>
      <c r="D24" s="399"/>
      <c r="E24" s="405"/>
      <c r="F24" s="414"/>
      <c r="G24" s="575"/>
      <c r="H24" s="588"/>
      <c r="I24" s="563"/>
      <c r="J24" s="590"/>
      <c r="K24" s="585">
        <f t="shared" si="0"/>
        <v>0</v>
      </c>
      <c r="L24" s="585">
        <f t="shared" si="1"/>
        <v>0</v>
      </c>
      <c r="M24" s="708"/>
      <c r="N24" s="708"/>
      <c r="O24" s="708"/>
      <c r="P24" s="708"/>
      <c r="Q24" s="708"/>
      <c r="R24" s="708"/>
      <c r="S24" s="708"/>
      <c r="T24" s="708"/>
      <c r="U24" s="708"/>
      <c r="V24" s="708"/>
      <c r="W24" s="810"/>
    </row>
    <row r="25" spans="1:23" s="248" customFormat="1" ht="19.5" x14ac:dyDescent="0.2">
      <c r="A25" s="398"/>
      <c r="B25" s="398"/>
      <c r="C25" s="399"/>
      <c r="D25" s="399"/>
      <c r="E25" s="405"/>
      <c r="F25" s="414"/>
      <c r="G25" s="575"/>
      <c r="H25" s="588"/>
      <c r="I25" s="563"/>
      <c r="J25" s="590"/>
      <c r="K25" s="585">
        <f t="shared" si="0"/>
        <v>0</v>
      </c>
      <c r="L25" s="585">
        <f t="shared" si="1"/>
        <v>0</v>
      </c>
      <c r="M25" s="708"/>
      <c r="N25" s="708"/>
      <c r="O25" s="708"/>
      <c r="P25" s="708"/>
      <c r="Q25" s="708"/>
      <c r="R25" s="708"/>
      <c r="S25" s="708"/>
      <c r="T25" s="708"/>
      <c r="U25" s="708"/>
      <c r="V25" s="708"/>
      <c r="W25" s="810"/>
    </row>
    <row r="26" spans="1:23" s="248" customFormat="1" ht="19.5" x14ac:dyDescent="0.2">
      <c r="A26" s="398"/>
      <c r="B26" s="398"/>
      <c r="C26" s="399"/>
      <c r="D26" s="399"/>
      <c r="E26" s="405"/>
      <c r="F26" s="414"/>
      <c r="G26" s="575"/>
      <c r="H26" s="588"/>
      <c r="I26" s="563"/>
      <c r="J26" s="590"/>
      <c r="K26" s="585">
        <f t="shared" si="0"/>
        <v>0</v>
      </c>
      <c r="L26" s="585">
        <f t="shared" si="1"/>
        <v>0</v>
      </c>
      <c r="M26" s="708"/>
      <c r="N26" s="708"/>
      <c r="O26" s="708"/>
      <c r="P26" s="708"/>
      <c r="Q26" s="708"/>
      <c r="R26" s="708"/>
      <c r="S26" s="708"/>
      <c r="T26" s="708"/>
      <c r="U26" s="708"/>
      <c r="V26" s="708"/>
      <c r="W26" s="810"/>
    </row>
    <row r="27" spans="1:23" s="248" customFormat="1" ht="19.5" x14ac:dyDescent="0.2">
      <c r="A27" s="398"/>
      <c r="B27" s="398"/>
      <c r="C27" s="399"/>
      <c r="D27" s="399"/>
      <c r="E27" s="405"/>
      <c r="F27" s="414"/>
      <c r="G27" s="575"/>
      <c r="H27" s="588"/>
      <c r="I27" s="563"/>
      <c r="J27" s="590"/>
      <c r="K27" s="585">
        <f t="shared" si="0"/>
        <v>0</v>
      </c>
      <c r="L27" s="585">
        <f t="shared" si="1"/>
        <v>0</v>
      </c>
      <c r="M27" s="708"/>
      <c r="N27" s="708"/>
      <c r="O27" s="708"/>
      <c r="P27" s="708"/>
      <c r="Q27" s="708"/>
      <c r="R27" s="708"/>
      <c r="S27" s="708"/>
      <c r="T27" s="708"/>
      <c r="U27" s="708"/>
      <c r="V27" s="708"/>
      <c r="W27" s="810"/>
    </row>
    <row r="28" spans="1:23" s="248" customFormat="1" ht="19.5" x14ac:dyDescent="0.2">
      <c r="A28" s="398"/>
      <c r="B28" s="398"/>
      <c r="C28" s="399"/>
      <c r="D28" s="399"/>
      <c r="E28" s="405"/>
      <c r="F28" s="414"/>
      <c r="G28" s="575"/>
      <c r="H28" s="588"/>
      <c r="I28" s="563"/>
      <c r="J28" s="590"/>
      <c r="K28" s="585">
        <f t="shared" si="0"/>
        <v>0</v>
      </c>
      <c r="L28" s="585">
        <f t="shared" si="1"/>
        <v>0</v>
      </c>
      <c r="M28" s="708"/>
      <c r="N28" s="708"/>
      <c r="O28" s="708"/>
      <c r="P28" s="708"/>
      <c r="Q28" s="708"/>
      <c r="R28" s="708"/>
      <c r="S28" s="708"/>
      <c r="T28" s="708"/>
      <c r="U28" s="708"/>
      <c r="V28" s="708"/>
      <c r="W28" s="810"/>
    </row>
    <row r="29" spans="1:23" s="248" customFormat="1" ht="19.5" x14ac:dyDescent="0.2">
      <c r="A29" s="398"/>
      <c r="B29" s="398"/>
      <c r="C29" s="399"/>
      <c r="D29" s="399"/>
      <c r="E29" s="405"/>
      <c r="F29" s="414"/>
      <c r="G29" s="575"/>
      <c r="H29" s="588"/>
      <c r="I29" s="563"/>
      <c r="J29" s="590"/>
      <c r="K29" s="585">
        <f t="shared" si="0"/>
        <v>0</v>
      </c>
      <c r="L29" s="585">
        <f t="shared" si="1"/>
        <v>0</v>
      </c>
      <c r="M29" s="708"/>
      <c r="N29" s="708"/>
      <c r="O29" s="708"/>
      <c r="P29" s="708"/>
      <c r="Q29" s="708"/>
      <c r="R29" s="708"/>
      <c r="S29" s="708"/>
      <c r="T29" s="708"/>
      <c r="U29" s="708"/>
      <c r="V29" s="708"/>
      <c r="W29" s="810"/>
    </row>
    <row r="30" spans="1:23" s="248" customFormat="1" ht="19.5" x14ac:dyDescent="0.2">
      <c r="A30" s="398"/>
      <c r="B30" s="398"/>
      <c r="C30" s="399"/>
      <c r="D30" s="399"/>
      <c r="E30" s="405"/>
      <c r="F30" s="414"/>
      <c r="G30" s="575"/>
      <c r="H30" s="588"/>
      <c r="I30" s="563"/>
      <c r="J30" s="590"/>
      <c r="K30" s="585">
        <f t="shared" si="0"/>
        <v>0</v>
      </c>
      <c r="L30" s="585">
        <f t="shared" si="1"/>
        <v>0</v>
      </c>
      <c r="M30" s="708"/>
      <c r="N30" s="708"/>
      <c r="O30" s="708"/>
      <c r="P30" s="708"/>
      <c r="Q30" s="708"/>
      <c r="R30" s="708"/>
      <c r="S30" s="708"/>
      <c r="T30" s="708"/>
      <c r="U30" s="708"/>
      <c r="V30" s="708"/>
      <c r="W30" s="810"/>
    </row>
    <row r="31" spans="1:23" s="248" customFormat="1" ht="19.5" x14ac:dyDescent="0.2">
      <c r="A31" s="398"/>
      <c r="B31" s="398"/>
      <c r="C31" s="399"/>
      <c r="D31" s="399"/>
      <c r="E31" s="405"/>
      <c r="F31" s="414"/>
      <c r="G31" s="575"/>
      <c r="H31" s="588"/>
      <c r="I31" s="563"/>
      <c r="J31" s="590"/>
      <c r="K31" s="585">
        <f t="shared" si="0"/>
        <v>0</v>
      </c>
      <c r="L31" s="585">
        <f t="shared" si="1"/>
        <v>0</v>
      </c>
      <c r="M31" s="708"/>
      <c r="N31" s="708"/>
      <c r="O31" s="708"/>
      <c r="P31" s="708"/>
      <c r="Q31" s="708"/>
      <c r="R31" s="708"/>
      <c r="S31" s="708"/>
      <c r="T31" s="708"/>
      <c r="U31" s="708"/>
      <c r="V31" s="708"/>
      <c r="W31" s="810"/>
    </row>
    <row r="32" spans="1:23" s="248" customFormat="1" ht="19.5" x14ac:dyDescent="0.2">
      <c r="A32" s="398"/>
      <c r="B32" s="398"/>
      <c r="C32" s="399"/>
      <c r="D32" s="399"/>
      <c r="E32" s="405"/>
      <c r="F32" s="414"/>
      <c r="G32" s="575"/>
      <c r="H32" s="588"/>
      <c r="I32" s="563"/>
      <c r="J32" s="590"/>
      <c r="K32" s="585">
        <f t="shared" si="0"/>
        <v>0</v>
      </c>
      <c r="L32" s="585">
        <f t="shared" si="1"/>
        <v>0</v>
      </c>
      <c r="M32" s="708"/>
      <c r="N32" s="708"/>
      <c r="O32" s="708"/>
      <c r="P32" s="708"/>
      <c r="Q32" s="708"/>
      <c r="R32" s="708"/>
      <c r="S32" s="708"/>
      <c r="T32" s="708"/>
      <c r="U32" s="708"/>
      <c r="V32" s="708"/>
      <c r="W32" s="810"/>
    </row>
    <row r="33" spans="1:23" s="248" customFormat="1" ht="19.5" x14ac:dyDescent="0.2">
      <c r="A33" s="398"/>
      <c r="B33" s="398"/>
      <c r="C33" s="399"/>
      <c r="D33" s="399"/>
      <c r="E33" s="405"/>
      <c r="F33" s="414"/>
      <c r="G33" s="575"/>
      <c r="H33" s="588"/>
      <c r="I33" s="563"/>
      <c r="J33" s="590"/>
      <c r="K33" s="585">
        <f t="shared" si="0"/>
        <v>0</v>
      </c>
      <c r="L33" s="585">
        <f t="shared" si="1"/>
        <v>0</v>
      </c>
      <c r="M33" s="708"/>
      <c r="N33" s="708"/>
      <c r="O33" s="708"/>
      <c r="P33" s="708"/>
      <c r="Q33" s="708"/>
      <c r="R33" s="708"/>
      <c r="S33" s="708"/>
      <c r="T33" s="708"/>
      <c r="U33" s="708"/>
      <c r="V33" s="708"/>
      <c r="W33" s="810"/>
    </row>
    <row r="34" spans="1:23" s="248" customFormat="1" ht="19.5" x14ac:dyDescent="0.2">
      <c r="A34" s="398"/>
      <c r="B34" s="398"/>
      <c r="C34" s="399"/>
      <c r="D34" s="399"/>
      <c r="E34" s="405"/>
      <c r="F34" s="414"/>
      <c r="G34" s="575"/>
      <c r="H34" s="588"/>
      <c r="I34" s="563"/>
      <c r="J34" s="590"/>
      <c r="K34" s="585">
        <f t="shared" si="0"/>
        <v>0</v>
      </c>
      <c r="L34" s="585">
        <f t="shared" si="1"/>
        <v>0</v>
      </c>
      <c r="M34" s="708"/>
      <c r="N34" s="708"/>
      <c r="O34" s="708"/>
      <c r="P34" s="708"/>
      <c r="Q34" s="708"/>
      <c r="R34" s="708"/>
      <c r="S34" s="708"/>
      <c r="T34" s="708"/>
      <c r="U34" s="708"/>
      <c r="V34" s="708"/>
      <c r="W34" s="810"/>
    </row>
    <row r="35" spans="1:23" s="248" customFormat="1" ht="19.5" x14ac:dyDescent="0.2">
      <c r="A35" s="398"/>
      <c r="B35" s="398"/>
      <c r="C35" s="399"/>
      <c r="D35" s="399"/>
      <c r="E35" s="405"/>
      <c r="F35" s="414"/>
      <c r="G35" s="575"/>
      <c r="H35" s="588"/>
      <c r="I35" s="563"/>
      <c r="J35" s="590"/>
      <c r="K35" s="585">
        <f t="shared" si="0"/>
        <v>0</v>
      </c>
      <c r="L35" s="585">
        <f t="shared" si="1"/>
        <v>0</v>
      </c>
      <c r="M35" s="708"/>
      <c r="N35" s="708"/>
      <c r="O35" s="708"/>
      <c r="P35" s="708"/>
      <c r="Q35" s="708"/>
      <c r="R35" s="708"/>
      <c r="S35" s="708"/>
      <c r="T35" s="708"/>
      <c r="U35" s="708"/>
      <c r="V35" s="708"/>
      <c r="W35" s="810"/>
    </row>
    <row r="36" spans="1:23" s="248" customFormat="1" ht="19.5" x14ac:dyDescent="0.2">
      <c r="A36" s="398"/>
      <c r="B36" s="398"/>
      <c r="C36" s="399"/>
      <c r="D36" s="399"/>
      <c r="E36" s="405"/>
      <c r="F36" s="414"/>
      <c r="G36" s="575"/>
      <c r="H36" s="588"/>
      <c r="I36" s="563"/>
      <c r="J36" s="590"/>
      <c r="K36" s="585">
        <f t="shared" si="0"/>
        <v>0</v>
      </c>
      <c r="L36" s="585">
        <f t="shared" si="1"/>
        <v>0</v>
      </c>
      <c r="M36" s="708"/>
      <c r="N36" s="708"/>
      <c r="O36" s="708"/>
      <c r="P36" s="708"/>
      <c r="Q36" s="708"/>
      <c r="R36" s="708"/>
      <c r="S36" s="708"/>
      <c r="T36" s="708"/>
      <c r="U36" s="708"/>
      <c r="V36" s="708"/>
      <c r="W36" s="810"/>
    </row>
    <row r="37" spans="1:23" s="248" customFormat="1" ht="19.5" x14ac:dyDescent="0.2">
      <c r="A37" s="398"/>
      <c r="B37" s="398"/>
      <c r="C37" s="399"/>
      <c r="D37" s="399"/>
      <c r="E37" s="405"/>
      <c r="F37" s="414"/>
      <c r="G37" s="575"/>
      <c r="H37" s="588"/>
      <c r="I37" s="563"/>
      <c r="J37" s="590"/>
      <c r="K37" s="585">
        <f t="shared" si="0"/>
        <v>0</v>
      </c>
      <c r="L37" s="585">
        <f t="shared" si="1"/>
        <v>0</v>
      </c>
      <c r="M37" s="708"/>
      <c r="N37" s="708"/>
      <c r="O37" s="708"/>
      <c r="P37" s="708"/>
      <c r="Q37" s="708"/>
      <c r="R37" s="708"/>
      <c r="S37" s="708"/>
      <c r="T37" s="708"/>
      <c r="U37" s="708"/>
      <c r="V37" s="708"/>
      <c r="W37" s="810"/>
    </row>
    <row r="38" spans="1:23" s="248" customFormat="1" ht="19.5" x14ac:dyDescent="0.2">
      <c r="A38" s="398"/>
      <c r="B38" s="398"/>
      <c r="C38" s="399"/>
      <c r="D38" s="399"/>
      <c r="E38" s="405"/>
      <c r="F38" s="414"/>
      <c r="G38" s="575"/>
      <c r="H38" s="588"/>
      <c r="I38" s="563"/>
      <c r="J38" s="590"/>
      <c r="K38" s="585">
        <f t="shared" si="0"/>
        <v>0</v>
      </c>
      <c r="L38" s="585">
        <f t="shared" si="1"/>
        <v>0</v>
      </c>
      <c r="M38" s="708"/>
      <c r="N38" s="708"/>
      <c r="O38" s="708"/>
      <c r="P38" s="708"/>
      <c r="Q38" s="708"/>
      <c r="R38" s="708"/>
      <c r="S38" s="708"/>
      <c r="T38" s="708"/>
      <c r="U38" s="708"/>
      <c r="V38" s="708"/>
      <c r="W38" s="810"/>
    </row>
    <row r="39" spans="1:23" s="248" customFormat="1" ht="19.5" x14ac:dyDescent="0.2">
      <c r="A39" s="398"/>
      <c r="B39" s="398"/>
      <c r="C39" s="399"/>
      <c r="D39" s="399"/>
      <c r="E39" s="405"/>
      <c r="F39" s="414"/>
      <c r="G39" s="575"/>
      <c r="H39" s="588"/>
      <c r="I39" s="563"/>
      <c r="J39" s="590"/>
      <c r="K39" s="585">
        <f t="shared" si="0"/>
        <v>0</v>
      </c>
      <c r="L39" s="585">
        <f t="shared" si="1"/>
        <v>0</v>
      </c>
      <c r="M39" s="708"/>
      <c r="N39" s="708"/>
      <c r="O39" s="708"/>
      <c r="P39" s="708"/>
      <c r="Q39" s="708"/>
      <c r="R39" s="708"/>
      <c r="S39" s="708"/>
      <c r="T39" s="708"/>
      <c r="U39" s="708"/>
      <c r="V39" s="708"/>
      <c r="W39" s="810"/>
    </row>
    <row r="40" spans="1:23" s="248" customFormat="1" ht="19.5" x14ac:dyDescent="0.2">
      <c r="A40" s="398"/>
      <c r="B40" s="398"/>
      <c r="C40" s="399"/>
      <c r="D40" s="399"/>
      <c r="E40" s="405"/>
      <c r="F40" s="414"/>
      <c r="G40" s="575"/>
      <c r="H40" s="588"/>
      <c r="I40" s="563"/>
      <c r="J40" s="590"/>
      <c r="K40" s="585">
        <f t="shared" si="0"/>
        <v>0</v>
      </c>
      <c r="L40" s="585">
        <f t="shared" si="1"/>
        <v>0</v>
      </c>
      <c r="M40" s="708"/>
      <c r="N40" s="708"/>
      <c r="O40" s="708"/>
      <c r="P40" s="708"/>
      <c r="Q40" s="708"/>
      <c r="R40" s="708"/>
      <c r="S40" s="708"/>
      <c r="T40" s="708"/>
      <c r="U40" s="708"/>
      <c r="V40" s="708"/>
      <c r="W40" s="810"/>
    </row>
    <row r="41" spans="1:23" s="248" customFormat="1" ht="19.5" x14ac:dyDescent="0.2">
      <c r="A41" s="398"/>
      <c r="B41" s="398"/>
      <c r="C41" s="399"/>
      <c r="D41" s="399"/>
      <c r="E41" s="405"/>
      <c r="F41" s="414"/>
      <c r="G41" s="575"/>
      <c r="H41" s="588"/>
      <c r="I41" s="563"/>
      <c r="J41" s="590"/>
      <c r="K41" s="585">
        <f t="shared" si="0"/>
        <v>0</v>
      </c>
      <c r="L41" s="585">
        <f t="shared" si="1"/>
        <v>0</v>
      </c>
      <c r="M41" s="708"/>
      <c r="N41" s="708"/>
      <c r="O41" s="708"/>
      <c r="P41" s="708"/>
      <c r="Q41" s="708"/>
      <c r="R41" s="708"/>
      <c r="S41" s="708"/>
      <c r="T41" s="708"/>
      <c r="U41" s="708"/>
      <c r="V41" s="708"/>
      <c r="W41" s="810"/>
    </row>
    <row r="42" spans="1:23" s="248" customFormat="1" ht="19.5" x14ac:dyDescent="0.2">
      <c r="A42" s="398"/>
      <c r="B42" s="398"/>
      <c r="C42" s="399"/>
      <c r="D42" s="399"/>
      <c r="E42" s="405"/>
      <c r="F42" s="414"/>
      <c r="G42" s="575"/>
      <c r="H42" s="588"/>
      <c r="I42" s="563"/>
      <c r="J42" s="590"/>
      <c r="K42" s="585">
        <f t="shared" si="0"/>
        <v>0</v>
      </c>
      <c r="L42" s="585">
        <f t="shared" si="1"/>
        <v>0</v>
      </c>
      <c r="M42" s="708"/>
      <c r="N42" s="708"/>
      <c r="O42" s="708"/>
      <c r="P42" s="708"/>
      <c r="Q42" s="708"/>
      <c r="R42" s="708"/>
      <c r="S42" s="708"/>
      <c r="T42" s="708"/>
      <c r="U42" s="708"/>
      <c r="V42" s="708"/>
      <c r="W42" s="810"/>
    </row>
    <row r="43" spans="1:23" s="248" customFormat="1" ht="19.5" x14ac:dyDescent="0.2">
      <c r="A43" s="398"/>
      <c r="B43" s="398"/>
      <c r="C43" s="399"/>
      <c r="D43" s="399"/>
      <c r="E43" s="405"/>
      <c r="F43" s="414"/>
      <c r="G43" s="575"/>
      <c r="H43" s="588"/>
      <c r="I43" s="563"/>
      <c r="J43" s="590"/>
      <c r="K43" s="585">
        <f t="shared" si="0"/>
        <v>0</v>
      </c>
      <c r="L43" s="585">
        <f t="shared" si="1"/>
        <v>0</v>
      </c>
      <c r="M43" s="708"/>
      <c r="N43" s="708"/>
      <c r="O43" s="708"/>
      <c r="P43" s="708"/>
      <c r="Q43" s="708"/>
      <c r="R43" s="708"/>
      <c r="S43" s="708"/>
      <c r="T43" s="708"/>
      <c r="U43" s="708"/>
      <c r="V43" s="708"/>
      <c r="W43" s="810"/>
    </row>
    <row r="44" spans="1:23" s="248" customFormat="1" ht="19.5" x14ac:dyDescent="0.2">
      <c r="A44" s="398"/>
      <c r="B44" s="398"/>
      <c r="C44" s="399"/>
      <c r="D44" s="399"/>
      <c r="E44" s="405"/>
      <c r="F44" s="414"/>
      <c r="G44" s="575"/>
      <c r="H44" s="588"/>
      <c r="I44" s="563"/>
      <c r="J44" s="590"/>
      <c r="K44" s="585">
        <f t="shared" ref="K44:K75" si="2">I44+H44</f>
        <v>0</v>
      </c>
      <c r="L44" s="585">
        <f t="shared" ref="L44:L75" si="3">G44-K44</f>
        <v>0</v>
      </c>
      <c r="M44" s="708"/>
      <c r="N44" s="708"/>
      <c r="O44" s="708"/>
      <c r="P44" s="708"/>
      <c r="Q44" s="708"/>
      <c r="R44" s="708"/>
      <c r="S44" s="708"/>
      <c r="T44" s="708"/>
      <c r="U44" s="708"/>
      <c r="V44" s="708"/>
      <c r="W44" s="810"/>
    </row>
    <row r="45" spans="1:23" s="248" customFormat="1" ht="19.5" x14ac:dyDescent="0.2">
      <c r="A45" s="398"/>
      <c r="B45" s="398"/>
      <c r="C45" s="399"/>
      <c r="D45" s="399"/>
      <c r="E45" s="405"/>
      <c r="F45" s="414"/>
      <c r="G45" s="575"/>
      <c r="H45" s="588"/>
      <c r="I45" s="563"/>
      <c r="J45" s="590"/>
      <c r="K45" s="585">
        <f t="shared" si="2"/>
        <v>0</v>
      </c>
      <c r="L45" s="585">
        <f t="shared" si="3"/>
        <v>0</v>
      </c>
      <c r="M45" s="708"/>
      <c r="N45" s="708"/>
      <c r="O45" s="708"/>
      <c r="P45" s="708"/>
      <c r="Q45" s="708"/>
      <c r="R45" s="708"/>
      <c r="S45" s="708"/>
      <c r="T45" s="708"/>
      <c r="U45" s="708"/>
      <c r="V45" s="708"/>
      <c r="W45" s="810"/>
    </row>
    <row r="46" spans="1:23" s="248" customFormat="1" ht="19.5" x14ac:dyDescent="0.2">
      <c r="A46" s="398"/>
      <c r="B46" s="398"/>
      <c r="C46" s="399"/>
      <c r="D46" s="399"/>
      <c r="E46" s="405"/>
      <c r="F46" s="414"/>
      <c r="G46" s="575"/>
      <c r="H46" s="588"/>
      <c r="I46" s="563"/>
      <c r="J46" s="590"/>
      <c r="K46" s="585">
        <f t="shared" si="2"/>
        <v>0</v>
      </c>
      <c r="L46" s="585">
        <f t="shared" si="3"/>
        <v>0</v>
      </c>
      <c r="M46" s="708"/>
      <c r="N46" s="708"/>
      <c r="O46" s="708"/>
      <c r="P46" s="708"/>
      <c r="Q46" s="708"/>
      <c r="R46" s="708"/>
      <c r="S46" s="708"/>
      <c r="T46" s="708"/>
      <c r="U46" s="708"/>
      <c r="V46" s="708"/>
      <c r="W46" s="810"/>
    </row>
    <row r="47" spans="1:23" s="248" customFormat="1" ht="19.5" x14ac:dyDescent="0.2">
      <c r="A47" s="398"/>
      <c r="B47" s="398"/>
      <c r="C47" s="399"/>
      <c r="D47" s="399"/>
      <c r="E47" s="405"/>
      <c r="F47" s="414"/>
      <c r="G47" s="575"/>
      <c r="H47" s="588"/>
      <c r="I47" s="563"/>
      <c r="J47" s="590"/>
      <c r="K47" s="585">
        <f t="shared" si="2"/>
        <v>0</v>
      </c>
      <c r="L47" s="585">
        <f t="shared" si="3"/>
        <v>0</v>
      </c>
      <c r="M47" s="708"/>
      <c r="N47" s="708"/>
      <c r="O47" s="708"/>
      <c r="P47" s="708"/>
      <c r="Q47" s="708"/>
      <c r="R47" s="708"/>
      <c r="S47" s="708"/>
      <c r="T47" s="708"/>
      <c r="U47" s="708"/>
      <c r="V47" s="708"/>
      <c r="W47" s="810"/>
    </row>
    <row r="48" spans="1:23" s="248" customFormat="1" ht="19.5" x14ac:dyDescent="0.2">
      <c r="A48" s="398"/>
      <c r="B48" s="398"/>
      <c r="C48" s="399"/>
      <c r="D48" s="399"/>
      <c r="E48" s="405"/>
      <c r="F48" s="414"/>
      <c r="G48" s="575"/>
      <c r="H48" s="588"/>
      <c r="I48" s="563"/>
      <c r="J48" s="590"/>
      <c r="K48" s="585">
        <f t="shared" si="2"/>
        <v>0</v>
      </c>
      <c r="L48" s="585">
        <f t="shared" si="3"/>
        <v>0</v>
      </c>
      <c r="M48" s="708"/>
      <c r="N48" s="708"/>
      <c r="O48" s="708"/>
      <c r="P48" s="708"/>
      <c r="Q48" s="708"/>
      <c r="R48" s="708"/>
      <c r="S48" s="708"/>
      <c r="T48" s="708"/>
      <c r="U48" s="708"/>
      <c r="V48" s="708"/>
      <c r="W48" s="810"/>
    </row>
    <row r="49" spans="1:23" s="248" customFormat="1" ht="19.5" x14ac:dyDescent="0.2">
      <c r="A49" s="398"/>
      <c r="B49" s="398"/>
      <c r="C49" s="399"/>
      <c r="D49" s="399"/>
      <c r="E49" s="405"/>
      <c r="F49" s="414"/>
      <c r="G49" s="575"/>
      <c r="H49" s="588"/>
      <c r="I49" s="563"/>
      <c r="J49" s="590"/>
      <c r="K49" s="585">
        <f t="shared" si="2"/>
        <v>0</v>
      </c>
      <c r="L49" s="585">
        <f t="shared" si="3"/>
        <v>0</v>
      </c>
      <c r="M49" s="708"/>
      <c r="N49" s="708"/>
      <c r="O49" s="708"/>
      <c r="P49" s="708"/>
      <c r="Q49" s="708"/>
      <c r="R49" s="708"/>
      <c r="S49" s="708"/>
      <c r="T49" s="708"/>
      <c r="U49" s="708"/>
      <c r="V49" s="708"/>
      <c r="W49" s="810"/>
    </row>
    <row r="50" spans="1:23" s="248" customFormat="1" ht="19.5" x14ac:dyDescent="0.2">
      <c r="A50" s="398"/>
      <c r="B50" s="398"/>
      <c r="C50" s="399"/>
      <c r="D50" s="399"/>
      <c r="E50" s="405"/>
      <c r="F50" s="414"/>
      <c r="G50" s="575"/>
      <c r="H50" s="588"/>
      <c r="I50" s="563"/>
      <c r="J50" s="590"/>
      <c r="K50" s="585">
        <f t="shared" si="2"/>
        <v>0</v>
      </c>
      <c r="L50" s="585">
        <f t="shared" si="3"/>
        <v>0</v>
      </c>
      <c r="M50" s="708"/>
      <c r="N50" s="708"/>
      <c r="O50" s="708"/>
      <c r="P50" s="708"/>
      <c r="Q50" s="708"/>
      <c r="R50" s="708"/>
      <c r="S50" s="708"/>
      <c r="T50" s="708"/>
      <c r="U50" s="708"/>
      <c r="V50" s="708"/>
      <c r="W50" s="810"/>
    </row>
    <row r="51" spans="1:23" s="248" customFormat="1" ht="19.5" x14ac:dyDescent="0.2">
      <c r="A51" s="398"/>
      <c r="B51" s="398"/>
      <c r="C51" s="399"/>
      <c r="D51" s="399"/>
      <c r="E51" s="405"/>
      <c r="F51" s="414"/>
      <c r="G51" s="575"/>
      <c r="H51" s="588"/>
      <c r="I51" s="563"/>
      <c r="J51" s="590"/>
      <c r="K51" s="585">
        <f t="shared" si="2"/>
        <v>0</v>
      </c>
      <c r="L51" s="585">
        <f t="shared" si="3"/>
        <v>0</v>
      </c>
      <c r="M51" s="708"/>
      <c r="N51" s="708"/>
      <c r="O51" s="708"/>
      <c r="P51" s="708"/>
      <c r="Q51" s="708"/>
      <c r="R51" s="708"/>
      <c r="S51" s="708"/>
      <c r="T51" s="708"/>
      <c r="U51" s="708"/>
      <c r="V51" s="708"/>
      <c r="W51" s="810"/>
    </row>
    <row r="52" spans="1:23" s="248" customFormat="1" ht="19.5" x14ac:dyDescent="0.2">
      <c r="A52" s="398"/>
      <c r="B52" s="398"/>
      <c r="C52" s="399"/>
      <c r="D52" s="399"/>
      <c r="E52" s="405"/>
      <c r="F52" s="414"/>
      <c r="G52" s="575"/>
      <c r="H52" s="588"/>
      <c r="I52" s="563"/>
      <c r="J52" s="590"/>
      <c r="K52" s="585">
        <f t="shared" si="2"/>
        <v>0</v>
      </c>
      <c r="L52" s="585">
        <f t="shared" si="3"/>
        <v>0</v>
      </c>
      <c r="M52" s="708"/>
      <c r="N52" s="708"/>
      <c r="O52" s="708"/>
      <c r="P52" s="708"/>
      <c r="Q52" s="708"/>
      <c r="R52" s="708"/>
      <c r="S52" s="708"/>
      <c r="T52" s="708"/>
      <c r="U52" s="708"/>
      <c r="V52" s="708"/>
      <c r="W52" s="810"/>
    </row>
    <row r="53" spans="1:23" s="248" customFormat="1" ht="19.5" x14ac:dyDescent="0.2">
      <c r="A53" s="398"/>
      <c r="B53" s="398"/>
      <c r="C53" s="399"/>
      <c r="D53" s="399"/>
      <c r="E53" s="405"/>
      <c r="F53" s="414"/>
      <c r="G53" s="575"/>
      <c r="H53" s="588"/>
      <c r="I53" s="563"/>
      <c r="J53" s="590"/>
      <c r="K53" s="585">
        <f t="shared" si="2"/>
        <v>0</v>
      </c>
      <c r="L53" s="585">
        <f t="shared" si="3"/>
        <v>0</v>
      </c>
      <c r="M53" s="708"/>
      <c r="N53" s="708"/>
      <c r="O53" s="708"/>
      <c r="P53" s="708"/>
      <c r="Q53" s="708"/>
      <c r="R53" s="708"/>
      <c r="S53" s="708"/>
      <c r="T53" s="708"/>
      <c r="U53" s="708"/>
      <c r="V53" s="708"/>
      <c r="W53" s="810"/>
    </row>
    <row r="54" spans="1:23" s="248" customFormat="1" ht="19.5" x14ac:dyDescent="0.2">
      <c r="A54" s="398"/>
      <c r="B54" s="398"/>
      <c r="C54" s="399"/>
      <c r="D54" s="399"/>
      <c r="E54" s="405"/>
      <c r="F54" s="414"/>
      <c r="G54" s="575"/>
      <c r="H54" s="588"/>
      <c r="I54" s="563"/>
      <c r="J54" s="590"/>
      <c r="K54" s="585">
        <f t="shared" si="2"/>
        <v>0</v>
      </c>
      <c r="L54" s="585">
        <f t="shared" si="3"/>
        <v>0</v>
      </c>
      <c r="M54" s="708"/>
      <c r="N54" s="708"/>
      <c r="O54" s="708"/>
      <c r="P54" s="708"/>
      <c r="Q54" s="708"/>
      <c r="R54" s="708"/>
      <c r="S54" s="708"/>
      <c r="T54" s="708"/>
      <c r="U54" s="708"/>
      <c r="V54" s="708"/>
      <c r="W54" s="810"/>
    </row>
    <row r="55" spans="1:23" s="248" customFormat="1" ht="19.5" x14ac:dyDescent="0.2">
      <c r="A55" s="398"/>
      <c r="B55" s="398"/>
      <c r="C55" s="399"/>
      <c r="D55" s="399"/>
      <c r="E55" s="405"/>
      <c r="F55" s="414"/>
      <c r="G55" s="575"/>
      <c r="H55" s="588"/>
      <c r="I55" s="563"/>
      <c r="J55" s="590"/>
      <c r="K55" s="585">
        <f t="shared" si="2"/>
        <v>0</v>
      </c>
      <c r="L55" s="585">
        <f t="shared" si="3"/>
        <v>0</v>
      </c>
      <c r="M55" s="708"/>
      <c r="N55" s="708"/>
      <c r="O55" s="708"/>
      <c r="P55" s="708"/>
      <c r="Q55" s="708"/>
      <c r="R55" s="708"/>
      <c r="S55" s="708"/>
      <c r="T55" s="708"/>
      <c r="U55" s="708"/>
      <c r="V55" s="708"/>
      <c r="W55" s="810"/>
    </row>
    <row r="56" spans="1:23" s="248" customFormat="1" ht="19.5" x14ac:dyDescent="0.2">
      <c r="A56" s="398"/>
      <c r="B56" s="398"/>
      <c r="C56" s="399"/>
      <c r="D56" s="399"/>
      <c r="E56" s="405"/>
      <c r="F56" s="414"/>
      <c r="G56" s="575"/>
      <c r="H56" s="588"/>
      <c r="I56" s="563"/>
      <c r="J56" s="590"/>
      <c r="K56" s="585">
        <f t="shared" si="2"/>
        <v>0</v>
      </c>
      <c r="L56" s="585">
        <f t="shared" si="3"/>
        <v>0</v>
      </c>
      <c r="M56" s="708"/>
      <c r="N56" s="708"/>
      <c r="O56" s="708"/>
      <c r="P56" s="708"/>
      <c r="Q56" s="708"/>
      <c r="R56" s="708"/>
      <c r="S56" s="708"/>
      <c r="T56" s="708"/>
      <c r="U56" s="708"/>
      <c r="V56" s="708"/>
      <c r="W56" s="810"/>
    </row>
    <row r="57" spans="1:23" s="248" customFormat="1" ht="19.5" x14ac:dyDescent="0.2">
      <c r="A57" s="398"/>
      <c r="B57" s="398"/>
      <c r="C57" s="399"/>
      <c r="D57" s="399"/>
      <c r="E57" s="405"/>
      <c r="F57" s="414"/>
      <c r="G57" s="575"/>
      <c r="H57" s="588"/>
      <c r="I57" s="563"/>
      <c r="J57" s="590"/>
      <c r="K57" s="585">
        <f t="shared" si="2"/>
        <v>0</v>
      </c>
      <c r="L57" s="585">
        <f t="shared" si="3"/>
        <v>0</v>
      </c>
      <c r="M57" s="708"/>
      <c r="N57" s="708"/>
      <c r="O57" s="708"/>
      <c r="P57" s="708"/>
      <c r="Q57" s="708"/>
      <c r="R57" s="708"/>
      <c r="S57" s="708"/>
      <c r="T57" s="708"/>
      <c r="U57" s="708"/>
      <c r="V57" s="708"/>
      <c r="W57" s="810"/>
    </row>
    <row r="58" spans="1:23" s="248" customFormat="1" ht="19.5" x14ac:dyDescent="0.2">
      <c r="A58" s="398"/>
      <c r="B58" s="398"/>
      <c r="C58" s="399"/>
      <c r="D58" s="399"/>
      <c r="E58" s="405"/>
      <c r="F58" s="414"/>
      <c r="G58" s="575"/>
      <c r="H58" s="588"/>
      <c r="I58" s="563"/>
      <c r="J58" s="590"/>
      <c r="K58" s="585">
        <f t="shared" si="2"/>
        <v>0</v>
      </c>
      <c r="L58" s="585">
        <f t="shared" si="3"/>
        <v>0</v>
      </c>
      <c r="M58" s="708"/>
      <c r="N58" s="708"/>
      <c r="O58" s="708"/>
      <c r="P58" s="708"/>
      <c r="Q58" s="708"/>
      <c r="R58" s="708"/>
      <c r="S58" s="708"/>
      <c r="T58" s="708"/>
      <c r="U58" s="708"/>
      <c r="V58" s="708"/>
      <c r="W58" s="810"/>
    </row>
    <row r="59" spans="1:23" s="248" customFormat="1" ht="19.5" x14ac:dyDescent="0.2">
      <c r="A59" s="398"/>
      <c r="B59" s="398"/>
      <c r="C59" s="399"/>
      <c r="D59" s="399"/>
      <c r="E59" s="405"/>
      <c r="F59" s="414"/>
      <c r="G59" s="575"/>
      <c r="H59" s="588"/>
      <c r="I59" s="563"/>
      <c r="J59" s="590"/>
      <c r="K59" s="585">
        <f t="shared" si="2"/>
        <v>0</v>
      </c>
      <c r="L59" s="585">
        <f t="shared" si="3"/>
        <v>0</v>
      </c>
      <c r="M59" s="708"/>
      <c r="N59" s="708"/>
      <c r="O59" s="708"/>
      <c r="P59" s="708"/>
      <c r="Q59" s="708"/>
      <c r="R59" s="708"/>
      <c r="S59" s="708"/>
      <c r="T59" s="708"/>
      <c r="U59" s="708"/>
      <c r="V59" s="708"/>
      <c r="W59" s="810"/>
    </row>
    <row r="60" spans="1:23" s="248" customFormat="1" ht="19.5" x14ac:dyDescent="0.2">
      <c r="A60" s="398"/>
      <c r="B60" s="398"/>
      <c r="C60" s="399"/>
      <c r="D60" s="399"/>
      <c r="E60" s="405"/>
      <c r="F60" s="414"/>
      <c r="G60" s="575"/>
      <c r="H60" s="588"/>
      <c r="I60" s="563"/>
      <c r="J60" s="590"/>
      <c r="K60" s="585">
        <f t="shared" si="2"/>
        <v>0</v>
      </c>
      <c r="L60" s="585">
        <f t="shared" si="3"/>
        <v>0</v>
      </c>
      <c r="M60" s="708"/>
      <c r="N60" s="708"/>
      <c r="O60" s="708"/>
      <c r="P60" s="708"/>
      <c r="Q60" s="708"/>
      <c r="R60" s="708"/>
      <c r="S60" s="708"/>
      <c r="T60" s="708"/>
      <c r="U60" s="708"/>
      <c r="V60" s="708"/>
      <c r="W60" s="810"/>
    </row>
    <row r="61" spans="1:23" s="248" customFormat="1" ht="19.5" x14ac:dyDescent="0.2">
      <c r="A61" s="398"/>
      <c r="B61" s="398"/>
      <c r="C61" s="399"/>
      <c r="D61" s="399"/>
      <c r="E61" s="405"/>
      <c r="F61" s="414"/>
      <c r="G61" s="575"/>
      <c r="H61" s="588"/>
      <c r="I61" s="563"/>
      <c r="J61" s="590"/>
      <c r="K61" s="585">
        <f t="shared" si="2"/>
        <v>0</v>
      </c>
      <c r="L61" s="585">
        <f t="shared" si="3"/>
        <v>0</v>
      </c>
      <c r="M61" s="708"/>
      <c r="N61" s="708"/>
      <c r="O61" s="708"/>
      <c r="P61" s="708"/>
      <c r="Q61" s="708"/>
      <c r="R61" s="708"/>
      <c r="S61" s="708"/>
      <c r="T61" s="708"/>
      <c r="U61" s="708"/>
      <c r="V61" s="708"/>
      <c r="W61" s="810"/>
    </row>
    <row r="62" spans="1:23" s="248" customFormat="1" ht="19.5" x14ac:dyDescent="0.2">
      <c r="A62" s="398"/>
      <c r="B62" s="398"/>
      <c r="C62" s="399"/>
      <c r="D62" s="399"/>
      <c r="E62" s="405"/>
      <c r="F62" s="414"/>
      <c r="G62" s="575"/>
      <c r="H62" s="588"/>
      <c r="I62" s="563"/>
      <c r="J62" s="590"/>
      <c r="K62" s="585">
        <f t="shared" si="2"/>
        <v>0</v>
      </c>
      <c r="L62" s="585">
        <f t="shared" si="3"/>
        <v>0</v>
      </c>
      <c r="M62" s="708"/>
      <c r="N62" s="708"/>
      <c r="O62" s="708"/>
      <c r="P62" s="708"/>
      <c r="Q62" s="708"/>
      <c r="R62" s="708"/>
      <c r="S62" s="708"/>
      <c r="T62" s="708"/>
      <c r="U62" s="708"/>
      <c r="V62" s="708"/>
      <c r="W62" s="810"/>
    </row>
    <row r="63" spans="1:23" s="248" customFormat="1" ht="19.5" x14ac:dyDescent="0.2">
      <c r="A63" s="398"/>
      <c r="B63" s="398"/>
      <c r="C63" s="399"/>
      <c r="D63" s="399"/>
      <c r="E63" s="405"/>
      <c r="F63" s="414"/>
      <c r="G63" s="575"/>
      <c r="H63" s="588"/>
      <c r="I63" s="563"/>
      <c r="J63" s="590"/>
      <c r="K63" s="585">
        <f t="shared" si="2"/>
        <v>0</v>
      </c>
      <c r="L63" s="585">
        <f t="shared" si="3"/>
        <v>0</v>
      </c>
      <c r="M63" s="708"/>
      <c r="N63" s="708"/>
      <c r="O63" s="708"/>
      <c r="P63" s="708"/>
      <c r="Q63" s="708"/>
      <c r="R63" s="708"/>
      <c r="S63" s="708"/>
      <c r="T63" s="708"/>
      <c r="U63" s="708"/>
      <c r="V63" s="708"/>
      <c r="W63" s="810"/>
    </row>
    <row r="64" spans="1:23" s="248" customFormat="1" ht="19.5" x14ac:dyDescent="0.2">
      <c r="A64" s="398"/>
      <c r="B64" s="398"/>
      <c r="C64" s="399"/>
      <c r="D64" s="399"/>
      <c r="E64" s="405"/>
      <c r="F64" s="414"/>
      <c r="G64" s="575"/>
      <c r="H64" s="588"/>
      <c r="I64" s="563"/>
      <c r="J64" s="590"/>
      <c r="K64" s="585">
        <f t="shared" si="2"/>
        <v>0</v>
      </c>
      <c r="L64" s="585">
        <f t="shared" si="3"/>
        <v>0</v>
      </c>
      <c r="M64" s="708"/>
      <c r="N64" s="708"/>
      <c r="O64" s="708"/>
      <c r="P64" s="708"/>
      <c r="Q64" s="708"/>
      <c r="R64" s="708"/>
      <c r="S64" s="708"/>
      <c r="T64" s="708"/>
      <c r="U64" s="708"/>
      <c r="V64" s="708"/>
      <c r="W64" s="810"/>
    </row>
    <row r="65" spans="1:23" s="248" customFormat="1" ht="19.5" x14ac:dyDescent="0.2">
      <c r="A65" s="398"/>
      <c r="B65" s="398"/>
      <c r="C65" s="399"/>
      <c r="D65" s="399"/>
      <c r="E65" s="405"/>
      <c r="F65" s="414"/>
      <c r="G65" s="575"/>
      <c r="H65" s="588"/>
      <c r="I65" s="563"/>
      <c r="J65" s="590"/>
      <c r="K65" s="585">
        <f t="shared" si="2"/>
        <v>0</v>
      </c>
      <c r="L65" s="585">
        <f t="shared" si="3"/>
        <v>0</v>
      </c>
      <c r="M65" s="708"/>
      <c r="N65" s="708"/>
      <c r="O65" s="708"/>
      <c r="P65" s="708"/>
      <c r="Q65" s="708"/>
      <c r="R65" s="708"/>
      <c r="S65" s="708"/>
      <c r="T65" s="708"/>
      <c r="U65" s="708"/>
      <c r="V65" s="708"/>
      <c r="W65" s="810"/>
    </row>
    <row r="66" spans="1:23" s="248" customFormat="1" ht="19.5" x14ac:dyDescent="0.2">
      <c r="A66" s="398"/>
      <c r="B66" s="398"/>
      <c r="C66" s="399"/>
      <c r="D66" s="399"/>
      <c r="E66" s="405"/>
      <c r="F66" s="414"/>
      <c r="G66" s="575"/>
      <c r="H66" s="588"/>
      <c r="I66" s="563"/>
      <c r="J66" s="590"/>
      <c r="K66" s="585">
        <f t="shared" si="2"/>
        <v>0</v>
      </c>
      <c r="L66" s="585">
        <f t="shared" si="3"/>
        <v>0</v>
      </c>
      <c r="M66" s="708"/>
      <c r="N66" s="708"/>
      <c r="O66" s="708"/>
      <c r="P66" s="708"/>
      <c r="Q66" s="708"/>
      <c r="R66" s="708"/>
      <c r="S66" s="708"/>
      <c r="T66" s="708"/>
      <c r="U66" s="708"/>
      <c r="V66" s="708"/>
      <c r="W66" s="810"/>
    </row>
    <row r="67" spans="1:23" s="248" customFormat="1" ht="19.5" x14ac:dyDescent="0.2">
      <c r="A67" s="398"/>
      <c r="B67" s="398"/>
      <c r="C67" s="399"/>
      <c r="D67" s="399"/>
      <c r="E67" s="405"/>
      <c r="F67" s="414"/>
      <c r="G67" s="575"/>
      <c r="H67" s="588"/>
      <c r="I67" s="563"/>
      <c r="J67" s="590"/>
      <c r="K67" s="585">
        <f t="shared" si="2"/>
        <v>0</v>
      </c>
      <c r="L67" s="585">
        <f t="shared" si="3"/>
        <v>0</v>
      </c>
      <c r="M67" s="708"/>
      <c r="N67" s="708"/>
      <c r="O67" s="708"/>
      <c r="P67" s="708"/>
      <c r="Q67" s="708"/>
      <c r="R67" s="708"/>
      <c r="S67" s="708"/>
      <c r="T67" s="708"/>
      <c r="U67" s="708"/>
      <c r="V67" s="708"/>
      <c r="W67" s="810"/>
    </row>
    <row r="68" spans="1:23" s="248" customFormat="1" ht="19.5" x14ac:dyDescent="0.2">
      <c r="A68" s="398"/>
      <c r="B68" s="398"/>
      <c r="C68" s="399"/>
      <c r="D68" s="399"/>
      <c r="E68" s="405"/>
      <c r="F68" s="414"/>
      <c r="G68" s="575"/>
      <c r="H68" s="588"/>
      <c r="I68" s="563"/>
      <c r="J68" s="590"/>
      <c r="K68" s="585">
        <f t="shared" si="2"/>
        <v>0</v>
      </c>
      <c r="L68" s="585">
        <f t="shared" si="3"/>
        <v>0</v>
      </c>
      <c r="M68" s="708"/>
      <c r="N68" s="708"/>
      <c r="O68" s="708"/>
      <c r="P68" s="708"/>
      <c r="Q68" s="708"/>
      <c r="R68" s="708"/>
      <c r="S68" s="708"/>
      <c r="T68" s="708"/>
      <c r="U68" s="708"/>
      <c r="V68" s="708"/>
      <c r="W68" s="810"/>
    </row>
    <row r="69" spans="1:23" s="248" customFormat="1" ht="19.5" x14ac:dyDescent="0.2">
      <c r="A69" s="398"/>
      <c r="B69" s="398"/>
      <c r="C69" s="399"/>
      <c r="D69" s="399"/>
      <c r="E69" s="405"/>
      <c r="F69" s="414"/>
      <c r="G69" s="575"/>
      <c r="H69" s="588"/>
      <c r="I69" s="563"/>
      <c r="J69" s="590"/>
      <c r="K69" s="585">
        <f t="shared" si="2"/>
        <v>0</v>
      </c>
      <c r="L69" s="585">
        <f t="shared" si="3"/>
        <v>0</v>
      </c>
      <c r="M69" s="708"/>
      <c r="N69" s="708"/>
      <c r="O69" s="708"/>
      <c r="P69" s="708"/>
      <c r="Q69" s="708"/>
      <c r="R69" s="708"/>
      <c r="S69" s="708"/>
      <c r="T69" s="708"/>
      <c r="U69" s="708"/>
      <c r="V69" s="708"/>
      <c r="W69" s="810"/>
    </row>
    <row r="70" spans="1:23" s="248" customFormat="1" ht="19.5" x14ac:dyDescent="0.2">
      <c r="A70" s="398"/>
      <c r="B70" s="398"/>
      <c r="C70" s="399"/>
      <c r="D70" s="399"/>
      <c r="E70" s="405"/>
      <c r="F70" s="414"/>
      <c r="G70" s="575"/>
      <c r="H70" s="588"/>
      <c r="I70" s="563"/>
      <c r="J70" s="590"/>
      <c r="K70" s="585">
        <f t="shared" si="2"/>
        <v>0</v>
      </c>
      <c r="L70" s="585">
        <f t="shared" si="3"/>
        <v>0</v>
      </c>
      <c r="M70" s="708"/>
      <c r="N70" s="708"/>
      <c r="O70" s="708"/>
      <c r="P70" s="708"/>
      <c r="Q70" s="708"/>
      <c r="R70" s="708"/>
      <c r="S70" s="708"/>
      <c r="T70" s="708"/>
      <c r="U70" s="708"/>
      <c r="V70" s="708"/>
      <c r="W70" s="810"/>
    </row>
    <row r="71" spans="1:23" s="248" customFormat="1" ht="19.5" x14ac:dyDescent="0.2">
      <c r="A71" s="398"/>
      <c r="B71" s="398"/>
      <c r="C71" s="399"/>
      <c r="D71" s="399"/>
      <c r="E71" s="405"/>
      <c r="F71" s="414"/>
      <c r="G71" s="575"/>
      <c r="H71" s="588"/>
      <c r="I71" s="563"/>
      <c r="J71" s="590"/>
      <c r="K71" s="585">
        <f t="shared" si="2"/>
        <v>0</v>
      </c>
      <c r="L71" s="585">
        <f t="shared" si="3"/>
        <v>0</v>
      </c>
      <c r="M71" s="708"/>
      <c r="N71" s="708"/>
      <c r="O71" s="708"/>
      <c r="P71" s="708"/>
      <c r="Q71" s="708"/>
      <c r="R71" s="708"/>
      <c r="S71" s="708"/>
      <c r="T71" s="708"/>
      <c r="U71" s="708"/>
      <c r="V71" s="708"/>
      <c r="W71" s="810"/>
    </row>
    <row r="72" spans="1:23" s="248" customFormat="1" ht="19.5" x14ac:dyDescent="0.2">
      <c r="A72" s="398"/>
      <c r="B72" s="398"/>
      <c r="C72" s="399"/>
      <c r="D72" s="399"/>
      <c r="E72" s="405"/>
      <c r="F72" s="414"/>
      <c r="G72" s="575"/>
      <c r="H72" s="588"/>
      <c r="I72" s="563"/>
      <c r="J72" s="590"/>
      <c r="K72" s="585">
        <f t="shared" si="2"/>
        <v>0</v>
      </c>
      <c r="L72" s="585">
        <f t="shared" si="3"/>
        <v>0</v>
      </c>
      <c r="M72" s="708"/>
      <c r="N72" s="708"/>
      <c r="O72" s="708"/>
      <c r="P72" s="708"/>
      <c r="Q72" s="708"/>
      <c r="R72" s="708"/>
      <c r="S72" s="708"/>
      <c r="T72" s="708"/>
      <c r="U72" s="708"/>
      <c r="V72" s="708"/>
      <c r="W72" s="810"/>
    </row>
    <row r="73" spans="1:23" s="248" customFormat="1" ht="19.5" x14ac:dyDescent="0.2">
      <c r="A73" s="398"/>
      <c r="B73" s="398"/>
      <c r="C73" s="399"/>
      <c r="D73" s="399"/>
      <c r="E73" s="405"/>
      <c r="F73" s="414"/>
      <c r="G73" s="575"/>
      <c r="H73" s="588"/>
      <c r="I73" s="563"/>
      <c r="J73" s="590"/>
      <c r="K73" s="585">
        <f t="shared" si="2"/>
        <v>0</v>
      </c>
      <c r="L73" s="585">
        <f t="shared" si="3"/>
        <v>0</v>
      </c>
      <c r="M73" s="708"/>
      <c r="N73" s="708"/>
      <c r="O73" s="708"/>
      <c r="P73" s="708"/>
      <c r="Q73" s="708"/>
      <c r="R73" s="708"/>
      <c r="S73" s="708"/>
      <c r="T73" s="708"/>
      <c r="U73" s="708"/>
      <c r="V73" s="708"/>
      <c r="W73" s="810"/>
    </row>
    <row r="74" spans="1:23" s="248" customFormat="1" ht="19.5" x14ac:dyDescent="0.2">
      <c r="A74" s="398"/>
      <c r="B74" s="398"/>
      <c r="C74" s="399"/>
      <c r="D74" s="399"/>
      <c r="E74" s="405"/>
      <c r="F74" s="414"/>
      <c r="G74" s="575"/>
      <c r="H74" s="588"/>
      <c r="I74" s="563"/>
      <c r="J74" s="590"/>
      <c r="K74" s="585">
        <f t="shared" si="2"/>
        <v>0</v>
      </c>
      <c r="L74" s="585">
        <f t="shared" si="3"/>
        <v>0</v>
      </c>
      <c r="M74" s="708"/>
      <c r="N74" s="708"/>
      <c r="O74" s="708"/>
      <c r="P74" s="708"/>
      <c r="Q74" s="708"/>
      <c r="R74" s="708"/>
      <c r="S74" s="708"/>
      <c r="T74" s="708"/>
      <c r="U74" s="708"/>
      <c r="V74" s="708"/>
      <c r="W74" s="810"/>
    </row>
    <row r="75" spans="1:23" s="248" customFormat="1" ht="19.5" x14ac:dyDescent="0.2">
      <c r="A75" s="398"/>
      <c r="B75" s="398"/>
      <c r="C75" s="399"/>
      <c r="D75" s="399"/>
      <c r="E75" s="405"/>
      <c r="F75" s="414"/>
      <c r="G75" s="575"/>
      <c r="H75" s="588"/>
      <c r="I75" s="563"/>
      <c r="J75" s="590"/>
      <c r="K75" s="585">
        <f t="shared" si="2"/>
        <v>0</v>
      </c>
      <c r="L75" s="585">
        <f t="shared" si="3"/>
        <v>0</v>
      </c>
      <c r="M75" s="708"/>
      <c r="N75" s="708"/>
      <c r="O75" s="708"/>
      <c r="P75" s="708"/>
      <c r="Q75" s="708"/>
      <c r="R75" s="708"/>
      <c r="S75" s="708"/>
      <c r="T75" s="708"/>
      <c r="U75" s="708"/>
      <c r="V75" s="708"/>
      <c r="W75" s="810"/>
    </row>
    <row r="76" spans="1:23" s="248" customFormat="1" ht="19.5" x14ac:dyDescent="0.2">
      <c r="A76" s="398"/>
      <c r="B76" s="398"/>
      <c r="C76" s="399"/>
      <c r="D76" s="399"/>
      <c r="E76" s="405"/>
      <c r="F76" s="414"/>
      <c r="G76" s="575"/>
      <c r="H76" s="588"/>
      <c r="I76" s="563"/>
      <c r="J76" s="590"/>
      <c r="K76" s="585">
        <f t="shared" ref="K76:K99" si="4">I76+H76</f>
        <v>0</v>
      </c>
      <c r="L76" s="585">
        <f t="shared" ref="L76:L99" si="5">G76-K76</f>
        <v>0</v>
      </c>
      <c r="M76" s="708"/>
      <c r="N76" s="708"/>
      <c r="O76" s="708"/>
      <c r="P76" s="708"/>
      <c r="Q76" s="708"/>
      <c r="R76" s="708"/>
      <c r="S76" s="708"/>
      <c r="T76" s="708"/>
      <c r="U76" s="708"/>
      <c r="V76" s="708"/>
      <c r="W76" s="810"/>
    </row>
    <row r="77" spans="1:23" s="248" customFormat="1" ht="19.5" x14ac:dyDescent="0.2">
      <c r="A77" s="398"/>
      <c r="B77" s="398"/>
      <c r="C77" s="399"/>
      <c r="D77" s="399"/>
      <c r="E77" s="405"/>
      <c r="F77" s="414"/>
      <c r="G77" s="575"/>
      <c r="H77" s="588"/>
      <c r="I77" s="563"/>
      <c r="J77" s="590"/>
      <c r="K77" s="585">
        <f t="shared" si="4"/>
        <v>0</v>
      </c>
      <c r="L77" s="585">
        <f t="shared" si="5"/>
        <v>0</v>
      </c>
      <c r="M77" s="708"/>
      <c r="N77" s="708"/>
      <c r="O77" s="708"/>
      <c r="P77" s="708"/>
      <c r="Q77" s="708"/>
      <c r="R77" s="708"/>
      <c r="S77" s="708"/>
      <c r="T77" s="708"/>
      <c r="U77" s="708"/>
      <c r="V77" s="708"/>
      <c r="W77" s="810"/>
    </row>
    <row r="78" spans="1:23" s="248" customFormat="1" ht="19.5" x14ac:dyDescent="0.2">
      <c r="A78" s="398"/>
      <c r="B78" s="398"/>
      <c r="C78" s="399"/>
      <c r="D78" s="399"/>
      <c r="E78" s="405"/>
      <c r="F78" s="414"/>
      <c r="G78" s="575"/>
      <c r="H78" s="588"/>
      <c r="I78" s="563"/>
      <c r="J78" s="590"/>
      <c r="K78" s="585">
        <f t="shared" si="4"/>
        <v>0</v>
      </c>
      <c r="L78" s="585">
        <f t="shared" si="5"/>
        <v>0</v>
      </c>
      <c r="M78" s="708"/>
      <c r="N78" s="708"/>
      <c r="O78" s="708"/>
      <c r="P78" s="708"/>
      <c r="Q78" s="708"/>
      <c r="R78" s="708"/>
      <c r="S78" s="708"/>
      <c r="T78" s="708"/>
      <c r="U78" s="708"/>
      <c r="V78" s="708"/>
      <c r="W78" s="810"/>
    </row>
    <row r="79" spans="1:23" s="248" customFormat="1" ht="19.5" x14ac:dyDescent="0.2">
      <c r="A79" s="398"/>
      <c r="B79" s="398"/>
      <c r="C79" s="399"/>
      <c r="D79" s="399"/>
      <c r="E79" s="405"/>
      <c r="F79" s="414"/>
      <c r="G79" s="575"/>
      <c r="H79" s="588"/>
      <c r="I79" s="563"/>
      <c r="J79" s="590"/>
      <c r="K79" s="585">
        <f t="shared" si="4"/>
        <v>0</v>
      </c>
      <c r="L79" s="585">
        <f t="shared" si="5"/>
        <v>0</v>
      </c>
      <c r="M79" s="708"/>
      <c r="N79" s="708"/>
      <c r="O79" s="708"/>
      <c r="P79" s="708"/>
      <c r="Q79" s="708"/>
      <c r="R79" s="708"/>
      <c r="S79" s="708"/>
      <c r="T79" s="708"/>
      <c r="U79" s="708"/>
      <c r="V79" s="708"/>
      <c r="W79" s="810"/>
    </row>
    <row r="80" spans="1:23" s="248" customFormat="1" ht="19.5" x14ac:dyDescent="0.2">
      <c r="A80" s="398"/>
      <c r="B80" s="398"/>
      <c r="C80" s="399"/>
      <c r="D80" s="399"/>
      <c r="E80" s="405"/>
      <c r="F80" s="414"/>
      <c r="G80" s="575"/>
      <c r="H80" s="588"/>
      <c r="I80" s="563"/>
      <c r="J80" s="590"/>
      <c r="K80" s="585">
        <f t="shared" si="4"/>
        <v>0</v>
      </c>
      <c r="L80" s="585">
        <f t="shared" si="5"/>
        <v>0</v>
      </c>
      <c r="M80" s="708"/>
      <c r="N80" s="708"/>
      <c r="O80" s="708"/>
      <c r="P80" s="708"/>
      <c r="Q80" s="708"/>
      <c r="R80" s="708"/>
      <c r="S80" s="708"/>
      <c r="T80" s="708"/>
      <c r="U80" s="708"/>
      <c r="V80" s="708"/>
      <c r="W80" s="810"/>
    </row>
    <row r="81" spans="1:23" s="248" customFormat="1" ht="19.5" x14ac:dyDescent="0.2">
      <c r="A81" s="398"/>
      <c r="B81" s="398"/>
      <c r="C81" s="399"/>
      <c r="D81" s="399"/>
      <c r="E81" s="405"/>
      <c r="F81" s="414"/>
      <c r="G81" s="575"/>
      <c r="H81" s="588"/>
      <c r="I81" s="563"/>
      <c r="J81" s="590"/>
      <c r="K81" s="585">
        <f t="shared" si="4"/>
        <v>0</v>
      </c>
      <c r="L81" s="585">
        <f t="shared" si="5"/>
        <v>0</v>
      </c>
      <c r="M81" s="708"/>
      <c r="N81" s="708"/>
      <c r="O81" s="708"/>
      <c r="P81" s="708"/>
      <c r="Q81" s="708"/>
      <c r="R81" s="708"/>
      <c r="S81" s="708"/>
      <c r="T81" s="708"/>
      <c r="U81" s="708"/>
      <c r="V81" s="708"/>
      <c r="W81" s="810"/>
    </row>
    <row r="82" spans="1:23" s="248" customFormat="1" ht="19.5" x14ac:dyDescent="0.2">
      <c r="A82" s="398"/>
      <c r="B82" s="398"/>
      <c r="C82" s="399"/>
      <c r="D82" s="399"/>
      <c r="E82" s="405"/>
      <c r="F82" s="414"/>
      <c r="G82" s="575"/>
      <c r="H82" s="588"/>
      <c r="I82" s="563"/>
      <c r="J82" s="590"/>
      <c r="K82" s="585">
        <f t="shared" si="4"/>
        <v>0</v>
      </c>
      <c r="L82" s="585">
        <f t="shared" si="5"/>
        <v>0</v>
      </c>
      <c r="M82" s="708"/>
      <c r="N82" s="708"/>
      <c r="O82" s="708"/>
      <c r="P82" s="708"/>
      <c r="Q82" s="708"/>
      <c r="R82" s="708"/>
      <c r="S82" s="708"/>
      <c r="T82" s="708"/>
      <c r="U82" s="708"/>
      <c r="V82" s="708"/>
      <c r="W82" s="810"/>
    </row>
    <row r="83" spans="1:23" s="248" customFormat="1" ht="19.5" x14ac:dyDescent="0.2">
      <c r="A83" s="398"/>
      <c r="B83" s="398"/>
      <c r="C83" s="399"/>
      <c r="D83" s="399"/>
      <c r="E83" s="405"/>
      <c r="F83" s="414"/>
      <c r="G83" s="575"/>
      <c r="H83" s="588"/>
      <c r="I83" s="563"/>
      <c r="J83" s="590"/>
      <c r="K83" s="585">
        <f t="shared" si="4"/>
        <v>0</v>
      </c>
      <c r="L83" s="585">
        <f t="shared" si="5"/>
        <v>0</v>
      </c>
      <c r="M83" s="708"/>
      <c r="N83" s="708"/>
      <c r="O83" s="708"/>
      <c r="P83" s="708"/>
      <c r="Q83" s="708"/>
      <c r="R83" s="708"/>
      <c r="S83" s="708"/>
      <c r="T83" s="708"/>
      <c r="U83" s="708"/>
      <c r="V83" s="708"/>
      <c r="W83" s="810"/>
    </row>
    <row r="84" spans="1:23" s="248" customFormat="1" ht="19.5" x14ac:dyDescent="0.2">
      <c r="A84" s="398"/>
      <c r="B84" s="398"/>
      <c r="C84" s="399"/>
      <c r="D84" s="399"/>
      <c r="E84" s="405"/>
      <c r="F84" s="414"/>
      <c r="G84" s="575"/>
      <c r="H84" s="588"/>
      <c r="I84" s="563"/>
      <c r="J84" s="590"/>
      <c r="K84" s="585">
        <f t="shared" si="4"/>
        <v>0</v>
      </c>
      <c r="L84" s="585">
        <f t="shared" si="5"/>
        <v>0</v>
      </c>
      <c r="M84" s="708"/>
      <c r="N84" s="708"/>
      <c r="O84" s="708"/>
      <c r="P84" s="708"/>
      <c r="Q84" s="708"/>
      <c r="R84" s="708"/>
      <c r="S84" s="708"/>
      <c r="T84" s="708"/>
      <c r="U84" s="708"/>
      <c r="V84" s="708"/>
      <c r="W84" s="810"/>
    </row>
    <row r="85" spans="1:23" s="248" customFormat="1" ht="19.5" x14ac:dyDescent="0.2">
      <c r="A85" s="398"/>
      <c r="B85" s="398"/>
      <c r="C85" s="399"/>
      <c r="D85" s="399"/>
      <c r="E85" s="405"/>
      <c r="F85" s="414"/>
      <c r="G85" s="575"/>
      <c r="H85" s="588"/>
      <c r="I85" s="563"/>
      <c r="J85" s="590"/>
      <c r="K85" s="585">
        <f t="shared" si="4"/>
        <v>0</v>
      </c>
      <c r="L85" s="585">
        <f t="shared" si="5"/>
        <v>0</v>
      </c>
      <c r="M85" s="708"/>
      <c r="N85" s="708"/>
      <c r="O85" s="708"/>
      <c r="P85" s="708"/>
      <c r="Q85" s="708"/>
      <c r="R85" s="708"/>
      <c r="S85" s="708"/>
      <c r="T85" s="708"/>
      <c r="U85" s="708"/>
      <c r="V85" s="708"/>
      <c r="W85" s="810"/>
    </row>
    <row r="86" spans="1:23" s="248" customFormat="1" ht="19.5" x14ac:dyDescent="0.2">
      <c r="A86" s="398"/>
      <c r="B86" s="398"/>
      <c r="C86" s="399"/>
      <c r="D86" s="399"/>
      <c r="E86" s="405"/>
      <c r="F86" s="414"/>
      <c r="G86" s="575"/>
      <c r="H86" s="588"/>
      <c r="I86" s="563"/>
      <c r="J86" s="590"/>
      <c r="K86" s="585">
        <f t="shared" si="4"/>
        <v>0</v>
      </c>
      <c r="L86" s="585">
        <f t="shared" si="5"/>
        <v>0</v>
      </c>
      <c r="M86" s="708"/>
      <c r="N86" s="708"/>
      <c r="O86" s="708"/>
      <c r="P86" s="708"/>
      <c r="Q86" s="708"/>
      <c r="R86" s="708"/>
      <c r="S86" s="708"/>
      <c r="T86" s="708"/>
      <c r="U86" s="708"/>
      <c r="V86" s="708"/>
      <c r="W86" s="810"/>
    </row>
    <row r="87" spans="1:23" s="248" customFormat="1" ht="19.5" x14ac:dyDescent="0.2">
      <c r="A87" s="398"/>
      <c r="B87" s="398"/>
      <c r="C87" s="399"/>
      <c r="D87" s="399"/>
      <c r="E87" s="405"/>
      <c r="F87" s="414"/>
      <c r="G87" s="575"/>
      <c r="H87" s="588"/>
      <c r="I87" s="563"/>
      <c r="J87" s="590"/>
      <c r="K87" s="585">
        <f t="shared" si="4"/>
        <v>0</v>
      </c>
      <c r="L87" s="585">
        <f t="shared" si="5"/>
        <v>0</v>
      </c>
      <c r="M87" s="708"/>
      <c r="N87" s="708"/>
      <c r="O87" s="708"/>
      <c r="P87" s="708"/>
      <c r="Q87" s="708"/>
      <c r="R87" s="708"/>
      <c r="S87" s="708"/>
      <c r="T87" s="708"/>
      <c r="U87" s="708"/>
      <c r="V87" s="708"/>
      <c r="W87" s="810"/>
    </row>
    <row r="88" spans="1:23" s="248" customFormat="1" ht="19.5" x14ac:dyDescent="0.2">
      <c r="A88" s="398"/>
      <c r="B88" s="398"/>
      <c r="C88" s="399"/>
      <c r="D88" s="399"/>
      <c r="E88" s="405"/>
      <c r="F88" s="414"/>
      <c r="G88" s="575"/>
      <c r="H88" s="588"/>
      <c r="I88" s="563"/>
      <c r="J88" s="590"/>
      <c r="K88" s="585">
        <f t="shared" si="4"/>
        <v>0</v>
      </c>
      <c r="L88" s="585">
        <f t="shared" si="5"/>
        <v>0</v>
      </c>
      <c r="M88" s="708"/>
      <c r="N88" s="708"/>
      <c r="O88" s="708"/>
      <c r="P88" s="708"/>
      <c r="Q88" s="708"/>
      <c r="R88" s="708"/>
      <c r="S88" s="708"/>
      <c r="T88" s="708"/>
      <c r="U88" s="708"/>
      <c r="V88" s="708"/>
      <c r="W88" s="810"/>
    </row>
    <row r="89" spans="1:23" s="248" customFormat="1" ht="19.5" x14ac:dyDescent="0.2">
      <c r="A89" s="398"/>
      <c r="B89" s="398"/>
      <c r="C89" s="399"/>
      <c r="D89" s="399"/>
      <c r="E89" s="405"/>
      <c r="F89" s="414"/>
      <c r="G89" s="575"/>
      <c r="H89" s="588"/>
      <c r="I89" s="563"/>
      <c r="J89" s="590"/>
      <c r="K89" s="585">
        <f t="shared" si="4"/>
        <v>0</v>
      </c>
      <c r="L89" s="585">
        <f t="shared" si="5"/>
        <v>0</v>
      </c>
      <c r="M89" s="708"/>
      <c r="N89" s="708"/>
      <c r="O89" s="708"/>
      <c r="P89" s="708"/>
      <c r="Q89" s="708"/>
      <c r="R89" s="708"/>
      <c r="S89" s="708"/>
      <c r="T89" s="708"/>
      <c r="U89" s="708"/>
      <c r="V89" s="708"/>
      <c r="W89" s="810"/>
    </row>
    <row r="90" spans="1:23" s="248" customFormat="1" ht="19.5" x14ac:dyDescent="0.2">
      <c r="A90" s="398"/>
      <c r="B90" s="398"/>
      <c r="C90" s="399"/>
      <c r="D90" s="399"/>
      <c r="E90" s="405"/>
      <c r="F90" s="414"/>
      <c r="G90" s="575"/>
      <c r="H90" s="588"/>
      <c r="I90" s="563"/>
      <c r="J90" s="590"/>
      <c r="K90" s="585">
        <f t="shared" si="4"/>
        <v>0</v>
      </c>
      <c r="L90" s="585">
        <f t="shared" si="5"/>
        <v>0</v>
      </c>
      <c r="M90" s="708"/>
      <c r="N90" s="708"/>
      <c r="O90" s="708"/>
      <c r="P90" s="708"/>
      <c r="Q90" s="708"/>
      <c r="R90" s="708"/>
      <c r="S90" s="708"/>
      <c r="T90" s="708"/>
      <c r="U90" s="708"/>
      <c r="V90" s="708"/>
      <c r="W90" s="810"/>
    </row>
    <row r="91" spans="1:23" s="248" customFormat="1" ht="19.5" x14ac:dyDescent="0.2">
      <c r="A91" s="398"/>
      <c r="B91" s="398"/>
      <c r="C91" s="399"/>
      <c r="D91" s="399"/>
      <c r="E91" s="405"/>
      <c r="F91" s="414"/>
      <c r="G91" s="575"/>
      <c r="H91" s="588"/>
      <c r="I91" s="563"/>
      <c r="J91" s="590"/>
      <c r="K91" s="585">
        <f t="shared" si="4"/>
        <v>0</v>
      </c>
      <c r="L91" s="585">
        <f t="shared" si="5"/>
        <v>0</v>
      </c>
      <c r="M91" s="708"/>
      <c r="N91" s="708"/>
      <c r="O91" s="708"/>
      <c r="P91" s="708"/>
      <c r="Q91" s="708"/>
      <c r="R91" s="708"/>
      <c r="S91" s="708"/>
      <c r="T91" s="708"/>
      <c r="U91" s="708"/>
      <c r="V91" s="708"/>
      <c r="W91" s="810"/>
    </row>
    <row r="92" spans="1:23" s="248" customFormat="1" ht="19.5" x14ac:dyDescent="0.2">
      <c r="A92" s="398"/>
      <c r="B92" s="398"/>
      <c r="C92" s="399"/>
      <c r="D92" s="399"/>
      <c r="E92" s="405"/>
      <c r="F92" s="414"/>
      <c r="G92" s="575"/>
      <c r="H92" s="588"/>
      <c r="I92" s="563"/>
      <c r="J92" s="590"/>
      <c r="K92" s="585">
        <f t="shared" si="4"/>
        <v>0</v>
      </c>
      <c r="L92" s="585">
        <f t="shared" si="5"/>
        <v>0</v>
      </c>
      <c r="M92" s="708"/>
      <c r="N92" s="708"/>
      <c r="O92" s="708"/>
      <c r="P92" s="708"/>
      <c r="Q92" s="708"/>
      <c r="R92" s="708"/>
      <c r="S92" s="708"/>
      <c r="T92" s="708"/>
      <c r="U92" s="708"/>
      <c r="V92" s="708"/>
      <c r="W92" s="810"/>
    </row>
    <row r="93" spans="1:23" s="248" customFormat="1" ht="19.5" x14ac:dyDescent="0.2">
      <c r="A93" s="398"/>
      <c r="B93" s="398"/>
      <c r="C93" s="753"/>
      <c r="D93" s="753"/>
      <c r="E93" s="405"/>
      <c r="F93" s="414"/>
      <c r="G93" s="562"/>
      <c r="H93" s="589"/>
      <c r="I93" s="561"/>
      <c r="J93" s="590"/>
      <c r="K93" s="585">
        <f t="shared" si="4"/>
        <v>0</v>
      </c>
      <c r="L93" s="821">
        <f t="shared" si="5"/>
        <v>0</v>
      </c>
      <c r="M93" s="708"/>
      <c r="N93" s="708"/>
      <c r="O93" s="708"/>
      <c r="P93" s="708"/>
      <c r="Q93" s="708"/>
      <c r="R93" s="708"/>
      <c r="S93" s="708"/>
      <c r="T93" s="708"/>
      <c r="U93" s="708"/>
      <c r="V93" s="708"/>
      <c r="W93" s="810"/>
    </row>
    <row r="94" spans="1:23" s="248" customFormat="1" ht="19.5" x14ac:dyDescent="0.2">
      <c r="A94" s="398"/>
      <c r="B94" s="398"/>
      <c r="C94" s="753"/>
      <c r="D94" s="753"/>
      <c r="E94" s="405"/>
      <c r="F94" s="414"/>
      <c r="G94" s="562"/>
      <c r="H94" s="589"/>
      <c r="I94" s="561"/>
      <c r="J94" s="590"/>
      <c r="K94" s="585">
        <f t="shared" si="4"/>
        <v>0</v>
      </c>
      <c r="L94" s="821">
        <f t="shared" si="5"/>
        <v>0</v>
      </c>
      <c r="M94" s="708"/>
      <c r="N94" s="708"/>
      <c r="O94" s="708"/>
      <c r="P94" s="708"/>
      <c r="Q94" s="708"/>
      <c r="R94" s="708"/>
      <c r="S94" s="708"/>
      <c r="T94" s="708"/>
      <c r="U94" s="708"/>
      <c r="V94" s="708"/>
      <c r="W94" s="810"/>
    </row>
    <row r="95" spans="1:23" s="248" customFormat="1" ht="19.5" x14ac:dyDescent="0.2">
      <c r="A95" s="398"/>
      <c r="B95" s="398"/>
      <c r="C95" s="753"/>
      <c r="D95" s="753"/>
      <c r="E95" s="405"/>
      <c r="F95" s="414"/>
      <c r="G95" s="562"/>
      <c r="H95" s="589"/>
      <c r="I95" s="561"/>
      <c r="J95" s="590"/>
      <c r="K95" s="585">
        <f t="shared" si="4"/>
        <v>0</v>
      </c>
      <c r="L95" s="821">
        <f t="shared" si="5"/>
        <v>0</v>
      </c>
      <c r="M95" s="708"/>
      <c r="N95" s="708"/>
      <c r="O95" s="708"/>
      <c r="P95" s="708"/>
      <c r="Q95" s="708"/>
      <c r="R95" s="708"/>
      <c r="S95" s="708"/>
      <c r="T95" s="708"/>
      <c r="U95" s="708"/>
      <c r="V95" s="708"/>
      <c r="W95" s="810"/>
    </row>
    <row r="96" spans="1:23" s="248" customFormat="1" ht="19.5" x14ac:dyDescent="0.2">
      <c r="A96" s="398"/>
      <c r="B96" s="398"/>
      <c r="C96" s="753"/>
      <c r="D96" s="753"/>
      <c r="E96" s="405"/>
      <c r="F96" s="414"/>
      <c r="G96" s="562"/>
      <c r="H96" s="589"/>
      <c r="I96" s="561"/>
      <c r="J96" s="590"/>
      <c r="K96" s="585">
        <f t="shared" si="4"/>
        <v>0</v>
      </c>
      <c r="L96" s="821">
        <f t="shared" si="5"/>
        <v>0</v>
      </c>
      <c r="M96" s="708"/>
      <c r="N96" s="708"/>
      <c r="O96" s="708"/>
      <c r="P96" s="708"/>
      <c r="Q96" s="708"/>
      <c r="R96" s="708"/>
      <c r="S96" s="708"/>
      <c r="T96" s="708"/>
      <c r="U96" s="708"/>
      <c r="V96" s="708"/>
      <c r="W96" s="810"/>
    </row>
    <row r="97" spans="1:23" s="248" customFormat="1" ht="19.5" x14ac:dyDescent="0.2">
      <c r="A97" s="398"/>
      <c r="B97" s="398"/>
      <c r="C97" s="753"/>
      <c r="D97" s="753"/>
      <c r="E97" s="405"/>
      <c r="F97" s="414"/>
      <c r="G97" s="562"/>
      <c r="H97" s="589"/>
      <c r="I97" s="561"/>
      <c r="J97" s="590"/>
      <c r="K97" s="585">
        <f t="shared" si="4"/>
        <v>0</v>
      </c>
      <c r="L97" s="821">
        <f t="shared" si="5"/>
        <v>0</v>
      </c>
      <c r="M97" s="708"/>
      <c r="N97" s="708"/>
      <c r="O97" s="708"/>
      <c r="P97" s="708"/>
      <c r="Q97" s="708"/>
      <c r="R97" s="708"/>
      <c r="S97" s="708"/>
      <c r="T97" s="708"/>
      <c r="U97" s="708"/>
      <c r="V97" s="708"/>
      <c r="W97" s="810"/>
    </row>
    <row r="98" spans="1:23" s="248" customFormat="1" ht="19.5" x14ac:dyDescent="0.2">
      <c r="A98" s="398"/>
      <c r="B98" s="398"/>
      <c r="C98" s="753"/>
      <c r="D98" s="753"/>
      <c r="E98" s="405"/>
      <c r="F98" s="414"/>
      <c r="G98" s="562"/>
      <c r="H98" s="589"/>
      <c r="I98" s="561"/>
      <c r="J98" s="590"/>
      <c r="K98" s="585">
        <f t="shared" si="4"/>
        <v>0</v>
      </c>
      <c r="L98" s="821">
        <f t="shared" si="5"/>
        <v>0</v>
      </c>
      <c r="M98" s="708"/>
      <c r="N98" s="708"/>
      <c r="O98" s="708"/>
      <c r="P98" s="708"/>
      <c r="Q98" s="708"/>
      <c r="R98" s="708"/>
      <c r="S98" s="708"/>
      <c r="T98" s="708"/>
      <c r="U98" s="708"/>
      <c r="V98" s="708"/>
      <c r="W98" s="810"/>
    </row>
    <row r="99" spans="1:23" s="248" customFormat="1" ht="19.5" x14ac:dyDescent="0.2">
      <c r="A99" s="398"/>
      <c r="B99" s="398"/>
      <c r="C99" s="753"/>
      <c r="D99" s="753"/>
      <c r="E99" s="405"/>
      <c r="F99" s="414"/>
      <c r="G99" s="562"/>
      <c r="H99" s="589"/>
      <c r="I99" s="561"/>
      <c r="J99" s="590"/>
      <c r="K99" s="585">
        <f t="shared" si="4"/>
        <v>0</v>
      </c>
      <c r="L99" s="821">
        <f t="shared" si="5"/>
        <v>0</v>
      </c>
      <c r="M99" s="708"/>
      <c r="N99" s="708"/>
      <c r="O99" s="708"/>
      <c r="P99" s="708"/>
      <c r="Q99" s="708"/>
      <c r="R99" s="708"/>
      <c r="S99" s="708"/>
      <c r="T99" s="708"/>
      <c r="U99" s="708"/>
      <c r="V99" s="708"/>
      <c r="W99" s="810"/>
    </row>
    <row r="100" spans="1:23" s="248" customFormat="1" ht="17.25" x14ac:dyDescent="0.2">
      <c r="A100" s="254"/>
      <c r="B100" s="254"/>
      <c r="C100" s="254"/>
      <c r="D100" s="254"/>
      <c r="E100" s="254"/>
      <c r="F100" s="254"/>
      <c r="G100" s="254"/>
      <c r="H100" s="254"/>
      <c r="I100" s="254"/>
      <c r="J100" s="254"/>
      <c r="K100" s="254"/>
      <c r="L100" s="254"/>
      <c r="M100" s="769"/>
      <c r="N100" s="769"/>
      <c r="O100" s="769"/>
      <c r="P100" s="769"/>
      <c r="Q100" s="769"/>
      <c r="R100" s="769"/>
      <c r="S100" s="769"/>
      <c r="T100" s="769"/>
      <c r="U100" s="769"/>
      <c r="V100" s="769"/>
      <c r="W100" s="769"/>
    </row>
    <row r="101" spans="1:23" s="249" customFormat="1" x14ac:dyDescent="0.2">
      <c r="A101" s="254"/>
      <c r="B101" s="254"/>
      <c r="C101" s="254"/>
      <c r="D101" s="254"/>
      <c r="E101" s="254"/>
      <c r="F101" s="254"/>
      <c r="G101" s="254"/>
      <c r="H101" s="254"/>
      <c r="I101" s="254"/>
      <c r="J101" s="254"/>
      <c r="K101" s="254"/>
      <c r="L101" s="254"/>
      <c r="M101" s="816"/>
      <c r="N101" s="816"/>
      <c r="O101" s="816"/>
      <c r="P101" s="816"/>
      <c r="Q101" s="816"/>
      <c r="R101" s="816"/>
      <c r="S101" s="816"/>
      <c r="T101" s="816"/>
      <c r="U101" s="816"/>
      <c r="V101" s="816"/>
      <c r="W101" s="816"/>
    </row>
    <row r="102" spans="1:23" s="249" customFormat="1" x14ac:dyDescent="0.2">
      <c r="A102" s="254"/>
      <c r="B102" s="254"/>
      <c r="C102" s="254"/>
      <c r="D102" s="254"/>
      <c r="E102" s="254"/>
      <c r="F102" s="254"/>
      <c r="G102" s="254"/>
      <c r="H102" s="254"/>
      <c r="I102" s="254"/>
      <c r="J102" s="254"/>
      <c r="K102" s="254"/>
      <c r="L102" s="254"/>
      <c r="M102" s="816"/>
      <c r="N102" s="816"/>
      <c r="O102" s="816"/>
      <c r="P102" s="816"/>
      <c r="Q102" s="816"/>
      <c r="R102" s="816"/>
      <c r="S102" s="816"/>
      <c r="T102" s="816"/>
      <c r="U102" s="816"/>
      <c r="V102" s="816"/>
      <c r="W102" s="816"/>
    </row>
    <row r="103" spans="1:23" s="249" customFormat="1" x14ac:dyDescent="0.2">
      <c r="A103" s="254"/>
      <c r="B103" s="254"/>
      <c r="C103" s="254"/>
      <c r="D103" s="254"/>
      <c r="E103" s="254"/>
      <c r="F103" s="254"/>
      <c r="G103" s="254"/>
      <c r="H103" s="254"/>
      <c r="I103" s="254"/>
      <c r="J103" s="254"/>
      <c r="K103" s="254"/>
      <c r="L103" s="254"/>
      <c r="M103" s="816"/>
      <c r="N103" s="816"/>
      <c r="O103" s="816"/>
      <c r="P103" s="816"/>
      <c r="Q103" s="816"/>
      <c r="R103" s="816"/>
      <c r="S103" s="816"/>
      <c r="T103" s="816"/>
      <c r="U103" s="816"/>
      <c r="V103" s="816"/>
      <c r="W103" s="816"/>
    </row>
  </sheetData>
  <sheetProtection formatColumns="0" autoFilter="0"/>
  <dataConsolidate/>
  <customSheetViews>
    <customSheetView guid="{864452AF-FE8B-4AB5-A77B-41D8DD524B81}" scale="70" showPageBreaks="1" showGridLines="0" zeroValues="0" fitToPage="1" printArea="1">
      <pane ySplit="21" topLeftCell="A22" activePane="bottomLeft" state="frozen"/>
      <selection pane="bottomLeft" activeCell="J7" sqref="A5:J7"/>
      <pageMargins left="0.25" right="0.25" top="0.25" bottom="0.25" header="0.25" footer="0.25"/>
      <printOptions horizontalCentered="1"/>
      <pageSetup scale="65" fitToHeight="0" orientation="landscape" useFirstPageNumber="1" r:id="rId1"/>
      <headerFooter alignWithMargins="0">
        <oddFooter>&amp;L&amp;"Tahoma,Regular"&amp;12FMFW v1.18 - 2018</oddFooter>
      </headerFooter>
    </customSheetView>
  </customSheetViews>
  <mergeCells count="13">
    <mergeCell ref="A1:L1"/>
    <mergeCell ref="J5:L5"/>
    <mergeCell ref="A8:H8"/>
    <mergeCell ref="J3:L3"/>
    <mergeCell ref="J4:L4"/>
    <mergeCell ref="A3:H3"/>
    <mergeCell ref="A4:H4"/>
    <mergeCell ref="A5:H5"/>
    <mergeCell ref="A6:H6"/>
    <mergeCell ref="A7:H7"/>
    <mergeCell ref="J6:L6"/>
    <mergeCell ref="J7:L7"/>
    <mergeCell ref="A2:L2"/>
  </mergeCells>
  <conditionalFormatting sqref="I4">
    <cfRule type="expression" dxfId="201" priority="5">
      <formula>NOT(ISBLANK(LabelDate))</formula>
    </cfRule>
  </conditionalFormatting>
  <conditionalFormatting sqref="I5">
    <cfRule type="expression" dxfId="200" priority="4">
      <formula>NOT(ISBLANK(LabelRequest))</formula>
    </cfRule>
  </conditionalFormatting>
  <conditionalFormatting sqref="I10 I12:I99">
    <cfRule type="cellIs" dxfId="199" priority="1" stopIfTrue="1" operator="notEqual">
      <formula>0</formula>
    </cfRule>
  </conditionalFormatting>
  <dataValidations count="9">
    <dataValidation allowBlank="1" showInputMessage="1" showErrorMessage="1" promptTitle="Cal OES ONLY" prompt="For Cal OES use only.  Do not enter." sqref="K8:L8" xr:uid="{00000000-0002-0000-0B00-000000000000}"/>
    <dataValidation type="whole" operator="greaterThan" allowBlank="1" showInputMessage="1" showErrorMessage="1" errorTitle="Request Number" error="Please enter the sequential Request Number for this request." promptTitle="Request Number" prompt="Please enter the request number.  Each request type (Modification and Reimbursement) will have its own sequence that must be followed in order. " sqref="J5:L5" xr:uid="{00000000-0002-0000-0B00-000001000000}">
      <formula1>0</formula1>
    </dataValidation>
    <dataValidation type="list" allowBlank="1" showInputMessage="1" showErrorMessage="1" sqref="A12:A99" xr:uid="{00000000-0002-0000-0B00-000002000000}">
      <formula1>SOURCE_ProjectLetter</formula1>
    </dataValidation>
    <dataValidation type="list" allowBlank="1" showInputMessage="1" showErrorMessage="1" sqref="E12:E99" xr:uid="{00000000-0002-0000-0B00-000003000000}">
      <formula1>IndirectCostRate</formula1>
    </dataValidation>
    <dataValidation type="whole" operator="greaterThan" allowBlank="1" showInputMessage="1" showErrorMessage="1" errorTitle="BUDGETED COST" error="Enter the Budged Cost for this project, rounded DOWN to the nearest dollar." sqref="G12:G99" xr:uid="{00000000-0002-0000-0B00-000004000000}">
      <formula1>0</formula1>
    </dataValidation>
    <dataValidation type="whole" operator="lessThanOrEqual" allowBlank="1" showInputMessage="1" showErrorMessage="1" sqref="I12:I99" xr:uid="{00000000-0002-0000-0B00-000005000000}">
      <formula1>G12-H12</formula1>
    </dataValidation>
    <dataValidation type="list" allowBlank="1" showInputMessage="1" showErrorMessage="1" sqref="J3:L3" xr:uid="{00000000-0002-0000-0B00-000006000000}">
      <formula1>"Initial Application, Modification, Advance, Reimbursement, Final Reimbursement"</formula1>
    </dataValidation>
    <dataValidation type="list" allowBlank="1" showInputMessage="1" showErrorMessage="1" sqref="C12:C99" xr:uid="{00000000-0002-0000-0B00-000007000000}">
      <formula1>"EMPG"</formula1>
    </dataValidation>
    <dataValidation type="list" allowBlank="1" showInputMessage="1" showErrorMessage="1" sqref="D12:D99" xr:uid="{00000000-0002-0000-0B00-000008000000}">
      <formula1>"Facilities &amp; Administration"</formula1>
    </dataValidation>
  </dataValidations>
  <printOptions horizontalCentered="1"/>
  <pageMargins left="0.15" right="0.15" top="0.5" bottom="0.5" header="0.25" footer="0.25"/>
  <pageSetup scale="48" fitToHeight="0" orientation="landscape" r:id="rId2"/>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drawing r:id="rId3"/>
  <legacyDrawing r:id="rId4"/>
  <tableParts count="1">
    <tablePart r:id="rId5"/>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4" tint="0.59999389629810485"/>
    <pageSetUpPr fitToPage="1"/>
  </sheetPr>
  <dimension ref="A1:AB99"/>
  <sheetViews>
    <sheetView showGridLines="0" showZeros="0" zoomScale="65" zoomScaleNormal="65" workbookViewId="0">
      <pane ySplit="11" topLeftCell="A12" activePane="bottomLeft" state="frozen"/>
      <selection sqref="A1:Q1"/>
      <selection pane="bottomLeft" sqref="A1:Q1"/>
    </sheetView>
  </sheetViews>
  <sheetFormatPr defaultColWidth="9.140625" defaultRowHeight="12.75" x14ac:dyDescent="0.2"/>
  <cols>
    <col min="1" max="1" width="10.85546875" style="254" customWidth="1"/>
    <col min="2" max="2" width="25.140625" style="254" customWidth="1"/>
    <col min="3" max="3" width="33.5703125" style="254" customWidth="1"/>
    <col min="4" max="4" width="29.7109375" style="254" customWidth="1"/>
    <col min="5" max="5" width="20.140625" style="254" customWidth="1"/>
    <col min="6" max="6" width="22.7109375" style="254" customWidth="1"/>
    <col min="7" max="7" width="24.28515625" style="254" customWidth="1"/>
    <col min="8" max="8" width="23.140625" style="254" customWidth="1"/>
    <col min="9" max="10" width="17.28515625" style="254" customWidth="1"/>
    <col min="11" max="11" width="22.5703125" style="254" customWidth="1"/>
    <col min="12" max="12" width="19.28515625" style="254" customWidth="1"/>
    <col min="13" max="13" width="32.140625" style="254" customWidth="1"/>
    <col min="14" max="14" width="20.85546875" style="254" customWidth="1"/>
    <col min="15" max="15" width="20.7109375" style="254" customWidth="1"/>
    <col min="16" max="16" width="18.42578125" style="254" customWidth="1"/>
    <col min="17" max="17" width="21.7109375" style="254" customWidth="1"/>
    <col min="18" max="28" width="9.140625" style="765" hidden="1" customWidth="1"/>
    <col min="29" max="16384" width="9.140625" style="254"/>
  </cols>
  <sheetData>
    <row r="1" spans="1:28" ht="30" customHeight="1" x14ac:dyDescent="0.2">
      <c r="A1" s="1186" t="s">
        <v>1330</v>
      </c>
      <c r="B1" s="1186"/>
      <c r="C1" s="1186"/>
      <c r="D1" s="1186"/>
      <c r="E1" s="1186"/>
      <c r="F1" s="1186"/>
      <c r="G1" s="1186"/>
      <c r="H1" s="1186"/>
      <c r="I1" s="1186"/>
      <c r="J1" s="1186"/>
      <c r="K1" s="1186"/>
      <c r="L1" s="1186"/>
      <c r="M1" s="1186"/>
      <c r="N1" s="1186"/>
      <c r="O1" s="1186"/>
      <c r="P1" s="1186"/>
      <c r="Q1" s="1186"/>
    </row>
    <row r="2" spans="1:28" s="256" customFormat="1" ht="20.100000000000001" customHeight="1" x14ac:dyDescent="0.2">
      <c r="A2" s="1165" t="s">
        <v>1421</v>
      </c>
      <c r="B2" s="1165"/>
      <c r="C2" s="1165"/>
      <c r="D2" s="1165"/>
      <c r="E2" s="1165"/>
      <c r="F2" s="1165"/>
      <c r="G2" s="1165"/>
      <c r="H2" s="1165"/>
      <c r="I2" s="1165"/>
      <c r="J2" s="1165"/>
      <c r="K2" s="1165"/>
      <c r="L2" s="1165"/>
      <c r="M2" s="1165"/>
      <c r="N2" s="1165"/>
      <c r="O2" s="1165"/>
      <c r="P2" s="1165"/>
      <c r="Q2" s="1165"/>
      <c r="R2" s="822"/>
      <c r="S2" s="766"/>
      <c r="T2" s="766"/>
      <c r="U2" s="766"/>
      <c r="V2" s="766"/>
      <c r="W2" s="766"/>
      <c r="X2" s="766"/>
      <c r="Y2" s="766"/>
      <c r="Z2" s="766"/>
      <c r="AA2" s="766"/>
      <c r="AB2" s="766"/>
    </row>
    <row r="3" spans="1:28" ht="24.95" customHeight="1" x14ac:dyDescent="0.2">
      <c r="A3" s="1066">
        <f>SubrecipientName</f>
        <v>0</v>
      </c>
      <c r="B3" s="1122"/>
      <c r="C3" s="1122"/>
      <c r="D3" s="1122"/>
      <c r="E3" s="1122"/>
      <c r="F3" s="1122"/>
      <c r="G3" s="1122"/>
      <c r="H3" s="1122"/>
      <c r="I3" s="1122"/>
      <c r="J3" s="1122"/>
      <c r="K3" s="1122"/>
      <c r="L3" s="1122"/>
      <c r="M3" s="1122"/>
      <c r="N3" s="890" t="s">
        <v>48</v>
      </c>
      <c r="O3" s="1187"/>
      <c r="P3" s="1188"/>
      <c r="Q3" s="1188"/>
    </row>
    <row r="4" spans="1:28" ht="24.95" customHeight="1" x14ac:dyDescent="0.25">
      <c r="A4" s="1096">
        <f>FIPSNumber</f>
        <v>0</v>
      </c>
      <c r="B4" s="1096"/>
      <c r="C4" s="1096"/>
      <c r="D4" s="1096"/>
      <c r="E4" s="1096"/>
      <c r="F4" s="1096"/>
      <c r="G4" s="1096"/>
      <c r="H4" s="1096"/>
      <c r="I4" s="1096"/>
      <c r="J4" s="1096"/>
      <c r="K4" s="1096"/>
      <c r="L4" s="1096"/>
      <c r="M4" s="1096"/>
      <c r="N4" s="219" t="s">
        <v>10</v>
      </c>
      <c r="O4" s="1189"/>
      <c r="P4" s="1189"/>
      <c r="Q4" s="1189"/>
      <c r="R4" s="823"/>
    </row>
    <row r="5" spans="1:28" ht="24.95" customHeight="1" x14ac:dyDescent="0.2">
      <c r="A5" s="1125">
        <f>SubawardNumber</f>
        <v>0</v>
      </c>
      <c r="B5" s="1086"/>
      <c r="C5" s="1086"/>
      <c r="D5" s="1086"/>
      <c r="E5" s="1086"/>
      <c r="F5" s="1086"/>
      <c r="G5" s="1086"/>
      <c r="H5" s="1086"/>
      <c r="I5" s="1086"/>
      <c r="J5" s="1086"/>
      <c r="K5" s="1086"/>
      <c r="L5" s="1086"/>
      <c r="M5" s="1086"/>
      <c r="N5" s="219" t="s">
        <v>854</v>
      </c>
      <c r="O5" s="1190"/>
      <c r="P5" s="1190"/>
      <c r="Q5" s="1190"/>
    </row>
    <row r="6" spans="1:28" ht="24.95" customHeight="1" x14ac:dyDescent="0.25">
      <c r="A6" s="1080"/>
      <c r="B6" s="1080"/>
      <c r="C6" s="1080"/>
      <c r="D6" s="1080"/>
      <c r="E6" s="1080"/>
      <c r="F6" s="1080"/>
      <c r="G6" s="1080"/>
      <c r="H6" s="1080"/>
      <c r="I6" s="1080"/>
      <c r="J6" s="1080"/>
      <c r="K6" s="1080"/>
      <c r="L6" s="1080"/>
      <c r="M6" s="1161"/>
      <c r="N6" s="239" t="s">
        <v>1027</v>
      </c>
      <c r="O6" s="1191">
        <f>StartDate</f>
        <v>44013</v>
      </c>
      <c r="P6" s="1192"/>
      <c r="Q6" s="1192"/>
    </row>
    <row r="7" spans="1:28" ht="24.95" customHeight="1" x14ac:dyDescent="0.25">
      <c r="A7" s="1080"/>
      <c r="B7" s="1080"/>
      <c r="C7" s="1080"/>
      <c r="D7" s="1080"/>
      <c r="E7" s="1080"/>
      <c r="F7" s="1080"/>
      <c r="G7" s="1080"/>
      <c r="H7" s="1080"/>
      <c r="I7" s="1080"/>
      <c r="J7" s="1080"/>
      <c r="K7" s="1080"/>
      <c r="L7" s="1080"/>
      <c r="M7" s="1161"/>
      <c r="N7" s="239" t="s">
        <v>1028</v>
      </c>
      <c r="O7" s="1191">
        <f>EndDate</f>
        <v>44742</v>
      </c>
      <c r="P7" s="1191"/>
      <c r="Q7" s="1191"/>
    </row>
    <row r="8" spans="1:28" ht="39.950000000000003" customHeight="1" x14ac:dyDescent="0.25">
      <c r="A8" s="1080"/>
      <c r="B8" s="1080"/>
      <c r="C8" s="1080"/>
      <c r="D8" s="1080"/>
      <c r="E8" s="1080"/>
      <c r="F8" s="1080"/>
      <c r="G8" s="1080"/>
      <c r="H8" s="1080"/>
      <c r="I8" s="1080"/>
      <c r="J8" s="1080"/>
      <c r="K8" s="1080"/>
      <c r="L8" s="1080"/>
      <c r="M8" s="1161"/>
      <c r="N8" s="237" t="s">
        <v>1031</v>
      </c>
      <c r="O8" s="520" t="s">
        <v>1094</v>
      </c>
      <c r="P8" s="265"/>
      <c r="Q8" s="394"/>
    </row>
    <row r="9" spans="1:28" s="249" customFormat="1" ht="49.5" x14ac:dyDescent="0.2">
      <c r="A9" s="625" t="s">
        <v>215</v>
      </c>
      <c r="B9" s="626" t="s">
        <v>1089</v>
      </c>
      <c r="C9" s="627" t="s">
        <v>1090</v>
      </c>
      <c r="D9" s="627" t="s">
        <v>675</v>
      </c>
      <c r="E9" s="627" t="s">
        <v>323</v>
      </c>
      <c r="F9" s="627" t="s">
        <v>998</v>
      </c>
      <c r="G9" s="627" t="s">
        <v>613</v>
      </c>
      <c r="H9" s="628" t="s">
        <v>1176</v>
      </c>
      <c r="I9" s="629" t="s">
        <v>1068</v>
      </c>
      <c r="J9" s="629" t="s">
        <v>1067</v>
      </c>
      <c r="K9" s="629" t="s">
        <v>1091</v>
      </c>
      <c r="L9" s="630" t="s">
        <v>1092</v>
      </c>
      <c r="M9" s="631" t="s">
        <v>1034</v>
      </c>
      <c r="N9" s="631" t="s">
        <v>1194</v>
      </c>
      <c r="O9" s="632" t="s">
        <v>1093</v>
      </c>
      <c r="P9" s="626" t="s">
        <v>1405</v>
      </c>
      <c r="Q9" s="712" t="s">
        <v>611</v>
      </c>
      <c r="R9" s="713" t="s">
        <v>1371</v>
      </c>
      <c r="S9" s="713" t="s">
        <v>1372</v>
      </c>
      <c r="T9" s="713" t="s">
        <v>1373</v>
      </c>
      <c r="U9" s="713" t="s">
        <v>1374</v>
      </c>
      <c r="V9" s="713" t="s">
        <v>1375</v>
      </c>
      <c r="W9" s="713" t="s">
        <v>1376</v>
      </c>
      <c r="X9" s="713" t="s">
        <v>1377</v>
      </c>
      <c r="Y9" s="713" t="s">
        <v>1378</v>
      </c>
      <c r="Z9" s="713" t="s">
        <v>1379</v>
      </c>
      <c r="AA9" s="713" t="s">
        <v>1380</v>
      </c>
      <c r="AB9" s="713" t="s">
        <v>1381</v>
      </c>
    </row>
    <row r="10" spans="1:28" s="249" customFormat="1" ht="21" thickBot="1" x14ac:dyDescent="0.3">
      <c r="A10" s="633">
        <v>0</v>
      </c>
      <c r="B10" s="634"/>
      <c r="C10" s="635"/>
      <c r="D10" s="635"/>
      <c r="E10" s="636"/>
      <c r="F10" s="637"/>
      <c r="G10" s="635"/>
      <c r="H10" s="638"/>
      <c r="I10" s="635"/>
      <c r="J10" s="635"/>
      <c r="K10" s="635"/>
      <c r="L10" s="639">
        <f>SUM(RangeFee)</f>
        <v>0</v>
      </c>
      <c r="M10" s="640">
        <f>SUM(RangeSalary)</f>
        <v>0</v>
      </c>
      <c r="N10" s="641"/>
      <c r="O10" s="642">
        <f>SUM(RangeHours)</f>
        <v>0</v>
      </c>
      <c r="P10" s="894"/>
      <c r="Q10" s="720">
        <f>SUM(RangeCost)</f>
        <v>0</v>
      </c>
      <c r="R10" s="714"/>
      <c r="S10" s="714"/>
      <c r="T10" s="714"/>
      <c r="U10" s="714"/>
      <c r="V10" s="714"/>
      <c r="W10" s="714"/>
      <c r="X10" s="714"/>
      <c r="Y10" s="714"/>
      <c r="Z10" s="714"/>
      <c r="AA10" s="714"/>
      <c r="AB10" s="714"/>
    </row>
    <row r="11" spans="1:28" s="249" customFormat="1" ht="0.2" customHeight="1" thickTop="1" x14ac:dyDescent="0.2">
      <c r="A11" s="438" t="s">
        <v>1325</v>
      </c>
      <c r="B11" s="439" t="s">
        <v>1325</v>
      </c>
      <c r="C11" s="439" t="s">
        <v>1325</v>
      </c>
      <c r="D11" s="439" t="s">
        <v>1325</v>
      </c>
      <c r="E11" s="442" t="s">
        <v>1325</v>
      </c>
      <c r="F11" s="442" t="s">
        <v>1325</v>
      </c>
      <c r="G11" s="439" t="s">
        <v>1325</v>
      </c>
      <c r="H11" s="566" t="s">
        <v>1325</v>
      </c>
      <c r="I11" s="401" t="s">
        <v>1325</v>
      </c>
      <c r="J11" s="401" t="s">
        <v>1325</v>
      </c>
      <c r="K11" s="567" t="s">
        <v>1325</v>
      </c>
      <c r="L11" s="570" t="s">
        <v>1325</v>
      </c>
      <c r="M11" s="569" t="s">
        <v>1325</v>
      </c>
      <c r="N11" s="571" t="s">
        <v>1325</v>
      </c>
      <c r="O11" s="573" t="s">
        <v>1325</v>
      </c>
      <c r="P11" s="460" t="s">
        <v>1325</v>
      </c>
      <c r="Q11" s="447" t="s">
        <v>1325</v>
      </c>
      <c r="R11" s="824" t="s">
        <v>1325</v>
      </c>
      <c r="S11" s="824" t="s">
        <v>1325</v>
      </c>
      <c r="T11" s="824" t="s">
        <v>1325</v>
      </c>
      <c r="U11" s="824" t="s">
        <v>1325</v>
      </c>
      <c r="V11" s="824" t="s">
        <v>1325</v>
      </c>
      <c r="W11" s="824" t="s">
        <v>1325</v>
      </c>
      <c r="X11" s="824" t="s">
        <v>1325</v>
      </c>
      <c r="Y11" s="824" t="s">
        <v>1325</v>
      </c>
      <c r="Z11" s="824" t="s">
        <v>1325</v>
      </c>
      <c r="AA11" s="824" t="s">
        <v>1325</v>
      </c>
      <c r="AB11" s="824" t="s">
        <v>1325</v>
      </c>
    </row>
    <row r="12" spans="1:28" s="248" customFormat="1" ht="20.25" thickTop="1" x14ac:dyDescent="0.2">
      <c r="A12" s="415"/>
      <c r="B12" s="415"/>
      <c r="C12" s="415"/>
      <c r="D12" s="415"/>
      <c r="E12" s="416"/>
      <c r="F12" s="416"/>
      <c r="G12" s="415"/>
      <c r="H12" s="415"/>
      <c r="I12" s="415"/>
      <c r="J12" s="415"/>
      <c r="K12" s="415"/>
      <c r="L12" s="572"/>
      <c r="M12" s="568"/>
      <c r="N12" s="559"/>
      <c r="O12" s="574"/>
      <c r="P12" s="568"/>
      <c r="Q12" s="568"/>
      <c r="R12" s="703"/>
      <c r="S12" s="703"/>
      <c r="T12" s="703"/>
      <c r="U12" s="703"/>
      <c r="V12" s="703"/>
      <c r="W12" s="703"/>
      <c r="X12" s="703"/>
      <c r="Y12" s="703"/>
      <c r="Z12" s="703"/>
      <c r="AA12" s="703"/>
      <c r="AB12" s="703"/>
    </row>
    <row r="13" spans="1:28" s="248" customFormat="1" ht="19.5" x14ac:dyDescent="0.2">
      <c r="A13" s="415"/>
      <c r="B13" s="415"/>
      <c r="C13" s="415"/>
      <c r="D13" s="415"/>
      <c r="E13" s="416"/>
      <c r="F13" s="416"/>
      <c r="G13" s="415"/>
      <c r="H13" s="415"/>
      <c r="I13" s="415"/>
      <c r="J13" s="415"/>
      <c r="K13" s="415"/>
      <c r="L13" s="572"/>
      <c r="M13" s="568"/>
      <c r="N13" s="559"/>
      <c r="O13" s="574"/>
      <c r="P13" s="568"/>
      <c r="Q13" s="568"/>
      <c r="R13" s="703"/>
      <c r="S13" s="703"/>
      <c r="T13" s="703"/>
      <c r="U13" s="703"/>
      <c r="V13" s="703"/>
      <c r="W13" s="703"/>
      <c r="X13" s="703"/>
      <c r="Y13" s="703"/>
      <c r="Z13" s="703"/>
      <c r="AA13" s="703"/>
      <c r="AB13" s="703"/>
    </row>
    <row r="14" spans="1:28" s="248" customFormat="1" ht="19.5" x14ac:dyDescent="0.2">
      <c r="A14" s="415"/>
      <c r="B14" s="415"/>
      <c r="C14" s="415"/>
      <c r="D14" s="415"/>
      <c r="E14" s="416"/>
      <c r="F14" s="416"/>
      <c r="G14" s="415"/>
      <c r="H14" s="415"/>
      <c r="I14" s="415"/>
      <c r="J14" s="415"/>
      <c r="K14" s="415"/>
      <c r="L14" s="572"/>
      <c r="M14" s="568"/>
      <c r="N14" s="559"/>
      <c r="O14" s="574"/>
      <c r="P14" s="568"/>
      <c r="Q14" s="568"/>
      <c r="R14" s="703"/>
      <c r="S14" s="703"/>
      <c r="T14" s="703"/>
      <c r="U14" s="703"/>
      <c r="V14" s="703"/>
      <c r="W14" s="703"/>
      <c r="X14" s="703"/>
      <c r="Y14" s="703"/>
      <c r="Z14" s="703"/>
      <c r="AA14" s="703"/>
      <c r="AB14" s="703"/>
    </row>
    <row r="15" spans="1:28" s="248" customFormat="1" ht="19.5" x14ac:dyDescent="0.2">
      <c r="A15" s="415"/>
      <c r="B15" s="415"/>
      <c r="C15" s="415"/>
      <c r="D15" s="415"/>
      <c r="E15" s="416"/>
      <c r="F15" s="416"/>
      <c r="G15" s="415"/>
      <c r="H15" s="415"/>
      <c r="I15" s="415"/>
      <c r="J15" s="415"/>
      <c r="K15" s="415"/>
      <c r="L15" s="572"/>
      <c r="M15" s="568"/>
      <c r="N15" s="559"/>
      <c r="O15" s="574"/>
      <c r="P15" s="568"/>
      <c r="Q15" s="568"/>
      <c r="R15" s="703"/>
      <c r="S15" s="703"/>
      <c r="T15" s="703"/>
      <c r="U15" s="703"/>
      <c r="V15" s="703"/>
      <c r="W15" s="703"/>
      <c r="X15" s="703"/>
      <c r="Y15" s="703"/>
      <c r="Z15" s="703"/>
      <c r="AA15" s="703"/>
      <c r="AB15" s="703"/>
    </row>
    <row r="16" spans="1:28" s="248" customFormat="1" ht="19.5" x14ac:dyDescent="0.2">
      <c r="A16" s="415"/>
      <c r="B16" s="415"/>
      <c r="C16" s="415"/>
      <c r="D16" s="415"/>
      <c r="E16" s="416"/>
      <c r="F16" s="416"/>
      <c r="G16" s="415"/>
      <c r="H16" s="415"/>
      <c r="I16" s="415"/>
      <c r="J16" s="415"/>
      <c r="K16" s="415"/>
      <c r="L16" s="572"/>
      <c r="M16" s="568"/>
      <c r="N16" s="559"/>
      <c r="O16" s="574"/>
      <c r="P16" s="568"/>
      <c r="Q16" s="568"/>
      <c r="R16" s="703"/>
      <c r="S16" s="703"/>
      <c r="T16" s="703"/>
      <c r="U16" s="703"/>
      <c r="V16" s="703"/>
      <c r="W16" s="703"/>
      <c r="X16" s="703"/>
      <c r="Y16" s="703"/>
      <c r="Z16" s="703"/>
      <c r="AA16" s="703"/>
      <c r="AB16" s="703"/>
    </row>
    <row r="17" spans="1:28" s="248" customFormat="1" ht="19.5" x14ac:dyDescent="0.2">
      <c r="A17" s="415"/>
      <c r="B17" s="415"/>
      <c r="C17" s="415"/>
      <c r="D17" s="415"/>
      <c r="E17" s="416"/>
      <c r="F17" s="416"/>
      <c r="G17" s="415"/>
      <c r="H17" s="415"/>
      <c r="I17" s="415"/>
      <c r="J17" s="415"/>
      <c r="K17" s="415"/>
      <c r="L17" s="572"/>
      <c r="M17" s="568"/>
      <c r="N17" s="559"/>
      <c r="O17" s="574"/>
      <c r="P17" s="568"/>
      <c r="Q17" s="568"/>
      <c r="R17" s="703"/>
      <c r="S17" s="703"/>
      <c r="T17" s="703"/>
      <c r="U17" s="703"/>
      <c r="V17" s="703"/>
      <c r="W17" s="703"/>
      <c r="X17" s="703"/>
      <c r="Y17" s="703"/>
      <c r="Z17" s="703"/>
      <c r="AA17" s="703"/>
      <c r="AB17" s="703"/>
    </row>
    <row r="18" spans="1:28" s="248" customFormat="1" ht="19.5" x14ac:dyDescent="0.2">
      <c r="A18" s="415"/>
      <c r="B18" s="415"/>
      <c r="C18" s="415"/>
      <c r="D18" s="415"/>
      <c r="E18" s="416"/>
      <c r="F18" s="416"/>
      <c r="G18" s="415"/>
      <c r="H18" s="415"/>
      <c r="I18" s="415"/>
      <c r="J18" s="415"/>
      <c r="K18" s="415"/>
      <c r="L18" s="572"/>
      <c r="M18" s="568"/>
      <c r="N18" s="559"/>
      <c r="O18" s="574"/>
      <c r="P18" s="568"/>
      <c r="Q18" s="568"/>
      <c r="R18" s="703"/>
      <c r="S18" s="703"/>
      <c r="T18" s="703"/>
      <c r="U18" s="703"/>
      <c r="V18" s="703"/>
      <c r="W18" s="703"/>
      <c r="X18" s="703"/>
      <c r="Y18" s="703"/>
      <c r="Z18" s="703"/>
      <c r="AA18" s="703"/>
      <c r="AB18" s="703"/>
    </row>
    <row r="19" spans="1:28" s="248" customFormat="1" ht="19.5" x14ac:dyDescent="0.2">
      <c r="A19" s="415"/>
      <c r="B19" s="415"/>
      <c r="C19" s="415"/>
      <c r="D19" s="415"/>
      <c r="E19" s="416"/>
      <c r="F19" s="416"/>
      <c r="G19" s="415"/>
      <c r="H19" s="415"/>
      <c r="I19" s="415"/>
      <c r="J19" s="415"/>
      <c r="K19" s="415"/>
      <c r="L19" s="572"/>
      <c r="M19" s="568"/>
      <c r="N19" s="559"/>
      <c r="O19" s="574"/>
      <c r="P19" s="568"/>
      <c r="Q19" s="568"/>
      <c r="R19" s="703"/>
      <c r="S19" s="703"/>
      <c r="T19" s="703"/>
      <c r="U19" s="703"/>
      <c r="V19" s="703"/>
      <c r="W19" s="703"/>
      <c r="X19" s="703"/>
      <c r="Y19" s="703"/>
      <c r="Z19" s="703"/>
      <c r="AA19" s="703"/>
      <c r="AB19" s="703"/>
    </row>
    <row r="20" spans="1:28" s="248" customFormat="1" ht="19.5" x14ac:dyDescent="0.2">
      <c r="A20" s="415"/>
      <c r="B20" s="415"/>
      <c r="C20" s="415"/>
      <c r="D20" s="415"/>
      <c r="E20" s="416"/>
      <c r="F20" s="416"/>
      <c r="G20" s="415"/>
      <c r="H20" s="415"/>
      <c r="I20" s="415"/>
      <c r="J20" s="415"/>
      <c r="K20" s="415"/>
      <c r="L20" s="572"/>
      <c r="M20" s="568"/>
      <c r="N20" s="559"/>
      <c r="O20" s="574"/>
      <c r="P20" s="568"/>
      <c r="Q20" s="568"/>
      <c r="R20" s="703"/>
      <c r="S20" s="703"/>
      <c r="T20" s="703"/>
      <c r="U20" s="703"/>
      <c r="V20" s="703"/>
      <c r="W20" s="703"/>
      <c r="X20" s="703"/>
      <c r="Y20" s="703"/>
      <c r="Z20" s="703"/>
      <c r="AA20" s="703"/>
      <c r="AB20" s="703"/>
    </row>
    <row r="21" spans="1:28" s="248" customFormat="1" ht="19.5" x14ac:dyDescent="0.2">
      <c r="A21" s="415"/>
      <c r="B21" s="415"/>
      <c r="C21" s="415"/>
      <c r="D21" s="415"/>
      <c r="E21" s="416"/>
      <c r="F21" s="416"/>
      <c r="G21" s="415"/>
      <c r="H21" s="415"/>
      <c r="I21" s="415"/>
      <c r="J21" s="415"/>
      <c r="K21" s="415"/>
      <c r="L21" s="572"/>
      <c r="M21" s="568"/>
      <c r="N21" s="559"/>
      <c r="O21" s="574"/>
      <c r="P21" s="568"/>
      <c r="Q21" s="568"/>
      <c r="R21" s="703"/>
      <c r="S21" s="703"/>
      <c r="T21" s="703"/>
      <c r="U21" s="703"/>
      <c r="V21" s="703"/>
      <c r="W21" s="703"/>
      <c r="X21" s="703"/>
      <c r="Y21" s="703"/>
      <c r="Z21" s="703"/>
      <c r="AA21" s="703"/>
      <c r="AB21" s="703"/>
    </row>
    <row r="22" spans="1:28" s="248" customFormat="1" ht="19.5" x14ac:dyDescent="0.2">
      <c r="A22" s="415"/>
      <c r="B22" s="415"/>
      <c r="C22" s="415"/>
      <c r="D22" s="415"/>
      <c r="E22" s="416"/>
      <c r="F22" s="416"/>
      <c r="G22" s="415"/>
      <c r="H22" s="415"/>
      <c r="I22" s="415"/>
      <c r="J22" s="415"/>
      <c r="K22" s="415"/>
      <c r="L22" s="572"/>
      <c r="M22" s="568"/>
      <c r="N22" s="559"/>
      <c r="O22" s="574"/>
      <c r="P22" s="568"/>
      <c r="Q22" s="568"/>
      <c r="R22" s="703"/>
      <c r="S22" s="703"/>
      <c r="T22" s="703"/>
      <c r="U22" s="703"/>
      <c r="V22" s="703"/>
      <c r="W22" s="703"/>
      <c r="X22" s="703"/>
      <c r="Y22" s="703"/>
      <c r="Z22" s="703"/>
      <c r="AA22" s="703"/>
      <c r="AB22" s="703"/>
    </row>
    <row r="23" spans="1:28" s="248" customFormat="1" ht="19.5" x14ac:dyDescent="0.2">
      <c r="A23" s="415"/>
      <c r="B23" s="415"/>
      <c r="C23" s="415"/>
      <c r="D23" s="415"/>
      <c r="E23" s="416"/>
      <c r="F23" s="416"/>
      <c r="G23" s="415"/>
      <c r="H23" s="415"/>
      <c r="I23" s="415"/>
      <c r="J23" s="415"/>
      <c r="K23" s="415"/>
      <c r="L23" s="572"/>
      <c r="M23" s="568"/>
      <c r="N23" s="559"/>
      <c r="O23" s="574"/>
      <c r="P23" s="568"/>
      <c r="Q23" s="568"/>
      <c r="R23" s="703"/>
      <c r="S23" s="703"/>
      <c r="T23" s="703"/>
      <c r="U23" s="703"/>
      <c r="V23" s="703"/>
      <c r="W23" s="703"/>
      <c r="X23" s="703"/>
      <c r="Y23" s="703"/>
      <c r="Z23" s="703"/>
      <c r="AA23" s="703"/>
      <c r="AB23" s="703"/>
    </row>
    <row r="24" spans="1:28" s="248" customFormat="1" ht="19.5" x14ac:dyDescent="0.2">
      <c r="A24" s="415"/>
      <c r="B24" s="415"/>
      <c r="C24" s="415"/>
      <c r="D24" s="415"/>
      <c r="E24" s="416"/>
      <c r="F24" s="416"/>
      <c r="G24" s="415"/>
      <c r="H24" s="415"/>
      <c r="I24" s="415"/>
      <c r="J24" s="415"/>
      <c r="K24" s="415"/>
      <c r="L24" s="572"/>
      <c r="M24" s="568"/>
      <c r="N24" s="559"/>
      <c r="O24" s="574"/>
      <c r="P24" s="568"/>
      <c r="Q24" s="568"/>
      <c r="R24" s="703"/>
      <c r="S24" s="703"/>
      <c r="T24" s="703"/>
      <c r="U24" s="703"/>
      <c r="V24" s="703"/>
      <c r="W24" s="703"/>
      <c r="X24" s="703"/>
      <c r="Y24" s="703"/>
      <c r="Z24" s="703"/>
      <c r="AA24" s="703"/>
      <c r="AB24" s="703"/>
    </row>
    <row r="25" spans="1:28" s="248" customFormat="1" ht="19.5" x14ac:dyDescent="0.2">
      <c r="A25" s="415"/>
      <c r="B25" s="415"/>
      <c r="C25" s="415"/>
      <c r="D25" s="415"/>
      <c r="E25" s="416"/>
      <c r="F25" s="416"/>
      <c r="G25" s="415"/>
      <c r="H25" s="415"/>
      <c r="I25" s="415"/>
      <c r="J25" s="415"/>
      <c r="K25" s="415"/>
      <c r="L25" s="572"/>
      <c r="M25" s="568"/>
      <c r="N25" s="559"/>
      <c r="O25" s="574"/>
      <c r="P25" s="568"/>
      <c r="Q25" s="568"/>
      <c r="R25" s="703"/>
      <c r="S25" s="703"/>
      <c r="T25" s="703"/>
      <c r="U25" s="703"/>
      <c r="V25" s="703"/>
      <c r="W25" s="703"/>
      <c r="X25" s="703"/>
      <c r="Y25" s="703"/>
      <c r="Z25" s="703"/>
      <c r="AA25" s="703"/>
      <c r="AB25" s="703"/>
    </row>
    <row r="26" spans="1:28" s="248" customFormat="1" ht="19.5" x14ac:dyDescent="0.2">
      <c r="A26" s="415"/>
      <c r="B26" s="415"/>
      <c r="C26" s="415"/>
      <c r="D26" s="415"/>
      <c r="E26" s="416"/>
      <c r="F26" s="416"/>
      <c r="G26" s="415"/>
      <c r="H26" s="415"/>
      <c r="I26" s="415"/>
      <c r="J26" s="415"/>
      <c r="K26" s="415"/>
      <c r="L26" s="572"/>
      <c r="M26" s="568"/>
      <c r="N26" s="559"/>
      <c r="O26" s="574"/>
      <c r="P26" s="568"/>
      <c r="Q26" s="568"/>
      <c r="R26" s="703"/>
      <c r="S26" s="703"/>
      <c r="T26" s="703"/>
      <c r="U26" s="703"/>
      <c r="V26" s="703"/>
      <c r="W26" s="703"/>
      <c r="X26" s="703"/>
      <c r="Y26" s="703"/>
      <c r="Z26" s="703"/>
      <c r="AA26" s="703"/>
      <c r="AB26" s="703"/>
    </row>
    <row r="27" spans="1:28" s="248" customFormat="1" ht="19.5" x14ac:dyDescent="0.2">
      <c r="A27" s="415"/>
      <c r="B27" s="415"/>
      <c r="C27" s="415"/>
      <c r="D27" s="415"/>
      <c r="E27" s="416"/>
      <c r="F27" s="416"/>
      <c r="G27" s="415"/>
      <c r="H27" s="415"/>
      <c r="I27" s="415"/>
      <c r="J27" s="415"/>
      <c r="K27" s="415"/>
      <c r="L27" s="572"/>
      <c r="M27" s="568"/>
      <c r="N27" s="559"/>
      <c r="O27" s="574"/>
      <c r="P27" s="568"/>
      <c r="Q27" s="568"/>
      <c r="R27" s="703"/>
      <c r="S27" s="703"/>
      <c r="T27" s="703"/>
      <c r="U27" s="703"/>
      <c r="V27" s="703"/>
      <c r="W27" s="703"/>
      <c r="X27" s="703"/>
      <c r="Y27" s="703"/>
      <c r="Z27" s="703"/>
      <c r="AA27" s="703"/>
      <c r="AB27" s="703"/>
    </row>
    <row r="28" spans="1:28" s="248" customFormat="1" ht="19.5" x14ac:dyDescent="0.2">
      <c r="A28" s="415"/>
      <c r="B28" s="415"/>
      <c r="C28" s="415"/>
      <c r="D28" s="415"/>
      <c r="E28" s="416"/>
      <c r="F28" s="416"/>
      <c r="G28" s="415"/>
      <c r="H28" s="415"/>
      <c r="I28" s="415"/>
      <c r="J28" s="415"/>
      <c r="K28" s="415"/>
      <c r="L28" s="572"/>
      <c r="M28" s="568"/>
      <c r="N28" s="559"/>
      <c r="O28" s="574"/>
      <c r="P28" s="568"/>
      <c r="Q28" s="568"/>
      <c r="R28" s="703"/>
      <c r="S28" s="703"/>
      <c r="T28" s="703"/>
      <c r="U28" s="703"/>
      <c r="V28" s="703"/>
      <c r="W28" s="703"/>
      <c r="X28" s="703"/>
      <c r="Y28" s="703"/>
      <c r="Z28" s="703"/>
      <c r="AA28" s="703"/>
      <c r="AB28" s="703"/>
    </row>
    <row r="29" spans="1:28" s="248" customFormat="1" ht="19.5" x14ac:dyDescent="0.2">
      <c r="A29" s="415"/>
      <c r="B29" s="415"/>
      <c r="C29" s="415"/>
      <c r="D29" s="415"/>
      <c r="E29" s="416"/>
      <c r="F29" s="416"/>
      <c r="G29" s="415"/>
      <c r="H29" s="415"/>
      <c r="I29" s="415"/>
      <c r="J29" s="415"/>
      <c r="K29" s="415"/>
      <c r="L29" s="572"/>
      <c r="M29" s="568"/>
      <c r="N29" s="559"/>
      <c r="O29" s="574"/>
      <c r="P29" s="568"/>
      <c r="Q29" s="568"/>
      <c r="R29" s="703"/>
      <c r="S29" s="703"/>
      <c r="T29" s="703"/>
      <c r="U29" s="703"/>
      <c r="V29" s="703"/>
      <c r="W29" s="703"/>
      <c r="X29" s="703"/>
      <c r="Y29" s="703"/>
      <c r="Z29" s="703"/>
      <c r="AA29" s="703"/>
      <c r="AB29" s="703"/>
    </row>
    <row r="30" spans="1:28" s="248" customFormat="1" ht="19.5" x14ac:dyDescent="0.2">
      <c r="A30" s="415"/>
      <c r="B30" s="415"/>
      <c r="C30" s="415"/>
      <c r="D30" s="415"/>
      <c r="E30" s="416"/>
      <c r="F30" s="416"/>
      <c r="G30" s="415"/>
      <c r="H30" s="415"/>
      <c r="I30" s="415"/>
      <c r="J30" s="415"/>
      <c r="K30" s="415"/>
      <c r="L30" s="572"/>
      <c r="M30" s="568"/>
      <c r="N30" s="559"/>
      <c r="O30" s="574"/>
      <c r="P30" s="568"/>
      <c r="Q30" s="568"/>
      <c r="R30" s="703"/>
      <c r="S30" s="703"/>
      <c r="T30" s="703"/>
      <c r="U30" s="703"/>
      <c r="V30" s="703"/>
      <c r="W30" s="703"/>
      <c r="X30" s="703"/>
      <c r="Y30" s="703"/>
      <c r="Z30" s="703"/>
      <c r="AA30" s="703"/>
      <c r="AB30" s="703"/>
    </row>
    <row r="31" spans="1:28" s="248" customFormat="1" ht="19.5" x14ac:dyDescent="0.2">
      <c r="A31" s="415"/>
      <c r="B31" s="415"/>
      <c r="C31" s="415"/>
      <c r="D31" s="415"/>
      <c r="E31" s="416"/>
      <c r="F31" s="416"/>
      <c r="G31" s="415"/>
      <c r="H31" s="415"/>
      <c r="I31" s="415"/>
      <c r="J31" s="415"/>
      <c r="K31" s="415"/>
      <c r="L31" s="572"/>
      <c r="M31" s="568"/>
      <c r="N31" s="559"/>
      <c r="O31" s="574"/>
      <c r="P31" s="568"/>
      <c r="Q31" s="568"/>
      <c r="R31" s="703"/>
      <c r="S31" s="703"/>
      <c r="T31" s="703"/>
      <c r="U31" s="703"/>
      <c r="V31" s="703"/>
      <c r="W31" s="703"/>
      <c r="X31" s="703"/>
      <c r="Y31" s="703"/>
      <c r="Z31" s="703"/>
      <c r="AA31" s="703"/>
      <c r="AB31" s="703"/>
    </row>
    <row r="32" spans="1:28" s="248" customFormat="1" ht="19.5" x14ac:dyDescent="0.2">
      <c r="A32" s="415"/>
      <c r="B32" s="415"/>
      <c r="C32" s="415"/>
      <c r="D32" s="415"/>
      <c r="E32" s="416"/>
      <c r="F32" s="416"/>
      <c r="G32" s="415"/>
      <c r="H32" s="415"/>
      <c r="I32" s="415"/>
      <c r="J32" s="415"/>
      <c r="K32" s="415"/>
      <c r="L32" s="572"/>
      <c r="M32" s="568"/>
      <c r="N32" s="559"/>
      <c r="O32" s="574"/>
      <c r="P32" s="568"/>
      <c r="Q32" s="568"/>
      <c r="R32" s="703"/>
      <c r="S32" s="703"/>
      <c r="T32" s="703"/>
      <c r="U32" s="703"/>
      <c r="V32" s="703"/>
      <c r="W32" s="703"/>
      <c r="X32" s="703"/>
      <c r="Y32" s="703"/>
      <c r="Z32" s="703"/>
      <c r="AA32" s="703"/>
      <c r="AB32" s="703"/>
    </row>
    <row r="33" spans="1:28" s="248" customFormat="1" ht="19.5" x14ac:dyDescent="0.2">
      <c r="A33" s="415"/>
      <c r="B33" s="415"/>
      <c r="C33" s="415"/>
      <c r="D33" s="415"/>
      <c r="E33" s="416"/>
      <c r="F33" s="416"/>
      <c r="G33" s="415"/>
      <c r="H33" s="415"/>
      <c r="I33" s="415"/>
      <c r="J33" s="415"/>
      <c r="K33" s="415"/>
      <c r="L33" s="572"/>
      <c r="M33" s="568"/>
      <c r="N33" s="559"/>
      <c r="O33" s="574"/>
      <c r="P33" s="568"/>
      <c r="Q33" s="568"/>
      <c r="R33" s="703"/>
      <c r="S33" s="703"/>
      <c r="T33" s="703"/>
      <c r="U33" s="703"/>
      <c r="V33" s="703"/>
      <c r="W33" s="703"/>
      <c r="X33" s="703"/>
      <c r="Y33" s="703"/>
      <c r="Z33" s="703"/>
      <c r="AA33" s="703"/>
      <c r="AB33" s="703"/>
    </row>
    <row r="34" spans="1:28" s="248" customFormat="1" ht="19.5" x14ac:dyDescent="0.2">
      <c r="A34" s="415"/>
      <c r="B34" s="415"/>
      <c r="C34" s="415"/>
      <c r="D34" s="415"/>
      <c r="E34" s="416"/>
      <c r="F34" s="416"/>
      <c r="G34" s="415"/>
      <c r="H34" s="415"/>
      <c r="I34" s="415"/>
      <c r="J34" s="415"/>
      <c r="K34" s="415"/>
      <c r="L34" s="572"/>
      <c r="M34" s="568"/>
      <c r="N34" s="559"/>
      <c r="O34" s="574"/>
      <c r="P34" s="568"/>
      <c r="Q34" s="568"/>
      <c r="R34" s="703"/>
      <c r="S34" s="703"/>
      <c r="T34" s="703"/>
      <c r="U34" s="703"/>
      <c r="V34" s="703"/>
      <c r="W34" s="703"/>
      <c r="X34" s="703"/>
      <c r="Y34" s="703"/>
      <c r="Z34" s="703"/>
      <c r="AA34" s="703"/>
      <c r="AB34" s="703"/>
    </row>
    <row r="35" spans="1:28" s="248" customFormat="1" ht="19.5" x14ac:dyDescent="0.2">
      <c r="A35" s="415"/>
      <c r="B35" s="415"/>
      <c r="C35" s="415"/>
      <c r="D35" s="415"/>
      <c r="E35" s="416"/>
      <c r="F35" s="416"/>
      <c r="G35" s="415"/>
      <c r="H35" s="415"/>
      <c r="I35" s="415"/>
      <c r="J35" s="415"/>
      <c r="K35" s="415"/>
      <c r="L35" s="572"/>
      <c r="M35" s="568"/>
      <c r="N35" s="559"/>
      <c r="O35" s="574"/>
      <c r="P35" s="568"/>
      <c r="Q35" s="568"/>
      <c r="R35" s="703"/>
      <c r="S35" s="703"/>
      <c r="T35" s="703"/>
      <c r="U35" s="703"/>
      <c r="V35" s="703"/>
      <c r="W35" s="703"/>
      <c r="X35" s="703"/>
      <c r="Y35" s="703"/>
      <c r="Z35" s="703"/>
      <c r="AA35" s="703"/>
      <c r="AB35" s="703"/>
    </row>
    <row r="36" spans="1:28" s="248" customFormat="1" ht="19.5" x14ac:dyDescent="0.2">
      <c r="A36" s="415"/>
      <c r="B36" s="415"/>
      <c r="C36" s="415"/>
      <c r="D36" s="415"/>
      <c r="E36" s="416"/>
      <c r="F36" s="416"/>
      <c r="G36" s="415"/>
      <c r="H36" s="415"/>
      <c r="I36" s="415"/>
      <c r="J36" s="415"/>
      <c r="K36" s="415"/>
      <c r="L36" s="572"/>
      <c r="M36" s="568"/>
      <c r="N36" s="559"/>
      <c r="O36" s="574"/>
      <c r="P36" s="568"/>
      <c r="Q36" s="568"/>
      <c r="R36" s="703"/>
      <c r="S36" s="703"/>
      <c r="T36" s="703"/>
      <c r="U36" s="703"/>
      <c r="V36" s="703"/>
      <c r="W36" s="703"/>
      <c r="X36" s="703"/>
      <c r="Y36" s="703"/>
      <c r="Z36" s="703"/>
      <c r="AA36" s="703"/>
      <c r="AB36" s="703"/>
    </row>
    <row r="37" spans="1:28" s="248" customFormat="1" ht="19.5" x14ac:dyDescent="0.2">
      <c r="A37" s="415"/>
      <c r="B37" s="415"/>
      <c r="C37" s="415"/>
      <c r="D37" s="415"/>
      <c r="E37" s="416"/>
      <c r="F37" s="416"/>
      <c r="G37" s="415"/>
      <c r="H37" s="415"/>
      <c r="I37" s="415"/>
      <c r="J37" s="415"/>
      <c r="K37" s="415"/>
      <c r="L37" s="572"/>
      <c r="M37" s="568"/>
      <c r="N37" s="559"/>
      <c r="O37" s="574"/>
      <c r="P37" s="568"/>
      <c r="Q37" s="568"/>
      <c r="R37" s="703"/>
      <c r="S37" s="703"/>
      <c r="T37" s="703"/>
      <c r="U37" s="703"/>
      <c r="V37" s="703"/>
      <c r="W37" s="703"/>
      <c r="X37" s="703"/>
      <c r="Y37" s="703"/>
      <c r="Z37" s="703"/>
      <c r="AA37" s="703"/>
      <c r="AB37" s="703"/>
    </row>
    <row r="38" spans="1:28" s="248" customFormat="1" ht="19.5" x14ac:dyDescent="0.2">
      <c r="A38" s="415"/>
      <c r="B38" s="415"/>
      <c r="C38" s="415"/>
      <c r="D38" s="415"/>
      <c r="E38" s="416"/>
      <c r="F38" s="416"/>
      <c r="G38" s="415"/>
      <c r="H38" s="415"/>
      <c r="I38" s="415"/>
      <c r="J38" s="415"/>
      <c r="K38" s="415"/>
      <c r="L38" s="572"/>
      <c r="M38" s="568"/>
      <c r="N38" s="559"/>
      <c r="O38" s="574"/>
      <c r="P38" s="568"/>
      <c r="Q38" s="568"/>
      <c r="R38" s="703"/>
      <c r="S38" s="703"/>
      <c r="T38" s="703"/>
      <c r="U38" s="703"/>
      <c r="V38" s="703"/>
      <c r="W38" s="703"/>
      <c r="X38" s="703"/>
      <c r="Y38" s="703"/>
      <c r="Z38" s="703"/>
      <c r="AA38" s="703"/>
      <c r="AB38" s="703"/>
    </row>
    <row r="39" spans="1:28" s="248" customFormat="1" ht="19.5" x14ac:dyDescent="0.2">
      <c r="A39" s="415"/>
      <c r="B39" s="415"/>
      <c r="C39" s="415"/>
      <c r="D39" s="415"/>
      <c r="E39" s="416"/>
      <c r="F39" s="416"/>
      <c r="G39" s="415"/>
      <c r="H39" s="415"/>
      <c r="I39" s="415"/>
      <c r="J39" s="415"/>
      <c r="K39" s="415"/>
      <c r="L39" s="572"/>
      <c r="M39" s="568"/>
      <c r="N39" s="559"/>
      <c r="O39" s="574"/>
      <c r="P39" s="568"/>
      <c r="Q39" s="568"/>
      <c r="R39" s="703"/>
      <c r="S39" s="703"/>
      <c r="T39" s="703"/>
      <c r="U39" s="703"/>
      <c r="V39" s="703"/>
      <c r="W39" s="703"/>
      <c r="X39" s="703"/>
      <c r="Y39" s="703"/>
      <c r="Z39" s="703"/>
      <c r="AA39" s="703"/>
      <c r="AB39" s="703"/>
    </row>
    <row r="40" spans="1:28" s="248" customFormat="1" ht="19.5" x14ac:dyDescent="0.2">
      <c r="A40" s="415"/>
      <c r="B40" s="415"/>
      <c r="C40" s="415"/>
      <c r="D40" s="415"/>
      <c r="E40" s="416"/>
      <c r="F40" s="416"/>
      <c r="G40" s="415"/>
      <c r="H40" s="415"/>
      <c r="I40" s="415"/>
      <c r="J40" s="415"/>
      <c r="K40" s="415"/>
      <c r="L40" s="572"/>
      <c r="M40" s="568"/>
      <c r="N40" s="559"/>
      <c r="O40" s="574"/>
      <c r="P40" s="568"/>
      <c r="Q40" s="568"/>
      <c r="R40" s="703"/>
      <c r="S40" s="703"/>
      <c r="T40" s="703"/>
      <c r="U40" s="703"/>
      <c r="V40" s="703"/>
      <c r="W40" s="703"/>
      <c r="X40" s="703"/>
      <c r="Y40" s="703"/>
      <c r="Z40" s="703"/>
      <c r="AA40" s="703"/>
      <c r="AB40" s="703"/>
    </row>
    <row r="41" spans="1:28" s="248" customFormat="1" ht="19.5" x14ac:dyDescent="0.2">
      <c r="A41" s="415"/>
      <c r="B41" s="415"/>
      <c r="C41" s="415"/>
      <c r="D41" s="415"/>
      <c r="E41" s="416"/>
      <c r="F41" s="416"/>
      <c r="G41" s="415"/>
      <c r="H41" s="415"/>
      <c r="I41" s="415"/>
      <c r="J41" s="415"/>
      <c r="K41" s="415"/>
      <c r="L41" s="572"/>
      <c r="M41" s="568"/>
      <c r="N41" s="559"/>
      <c r="O41" s="574"/>
      <c r="P41" s="568"/>
      <c r="Q41" s="568"/>
      <c r="R41" s="703"/>
      <c r="S41" s="703"/>
      <c r="T41" s="703"/>
      <c r="U41" s="703"/>
      <c r="V41" s="703"/>
      <c r="W41" s="703"/>
      <c r="X41" s="703"/>
      <c r="Y41" s="703"/>
      <c r="Z41" s="703"/>
      <c r="AA41" s="703"/>
      <c r="AB41" s="703"/>
    </row>
    <row r="42" spans="1:28" s="248" customFormat="1" ht="19.5" x14ac:dyDescent="0.2">
      <c r="A42" s="415"/>
      <c r="B42" s="415"/>
      <c r="C42" s="415"/>
      <c r="D42" s="415"/>
      <c r="E42" s="416"/>
      <c r="F42" s="416"/>
      <c r="G42" s="415"/>
      <c r="H42" s="415"/>
      <c r="I42" s="415"/>
      <c r="J42" s="415"/>
      <c r="K42" s="415"/>
      <c r="L42" s="572"/>
      <c r="M42" s="568"/>
      <c r="N42" s="559"/>
      <c r="O42" s="574"/>
      <c r="P42" s="568"/>
      <c r="Q42" s="568"/>
      <c r="R42" s="703"/>
      <c r="S42" s="703"/>
      <c r="T42" s="703"/>
      <c r="U42" s="703"/>
      <c r="V42" s="703"/>
      <c r="W42" s="703"/>
      <c r="X42" s="703"/>
      <c r="Y42" s="703"/>
      <c r="Z42" s="703"/>
      <c r="AA42" s="703"/>
      <c r="AB42" s="703"/>
    </row>
    <row r="43" spans="1:28" s="248" customFormat="1" ht="19.5" x14ac:dyDescent="0.2">
      <c r="A43" s="415"/>
      <c r="B43" s="415"/>
      <c r="C43" s="415"/>
      <c r="D43" s="415"/>
      <c r="E43" s="416"/>
      <c r="F43" s="416"/>
      <c r="G43" s="415"/>
      <c r="H43" s="415"/>
      <c r="I43" s="415"/>
      <c r="J43" s="415"/>
      <c r="K43" s="415"/>
      <c r="L43" s="572"/>
      <c r="M43" s="568"/>
      <c r="N43" s="559"/>
      <c r="O43" s="574"/>
      <c r="P43" s="568"/>
      <c r="Q43" s="568"/>
      <c r="R43" s="703"/>
      <c r="S43" s="703"/>
      <c r="T43" s="703"/>
      <c r="U43" s="703"/>
      <c r="V43" s="703"/>
      <c r="W43" s="703"/>
      <c r="X43" s="703"/>
      <c r="Y43" s="703"/>
      <c r="Z43" s="703"/>
      <c r="AA43" s="703"/>
      <c r="AB43" s="703"/>
    </row>
    <row r="44" spans="1:28" s="248" customFormat="1" ht="19.5" x14ac:dyDescent="0.2">
      <c r="A44" s="415"/>
      <c r="B44" s="415"/>
      <c r="C44" s="415"/>
      <c r="D44" s="415"/>
      <c r="E44" s="416"/>
      <c r="F44" s="416"/>
      <c r="G44" s="415"/>
      <c r="H44" s="415"/>
      <c r="I44" s="415"/>
      <c r="J44" s="415"/>
      <c r="K44" s="415"/>
      <c r="L44" s="572"/>
      <c r="M44" s="568"/>
      <c r="N44" s="559"/>
      <c r="O44" s="574"/>
      <c r="P44" s="568"/>
      <c r="Q44" s="568"/>
      <c r="R44" s="703"/>
      <c r="S44" s="703"/>
      <c r="T44" s="703"/>
      <c r="U44" s="703"/>
      <c r="V44" s="703"/>
      <c r="W44" s="703"/>
      <c r="X44" s="703"/>
      <c r="Y44" s="703"/>
      <c r="Z44" s="703"/>
      <c r="AA44" s="703"/>
      <c r="AB44" s="703"/>
    </row>
    <row r="45" spans="1:28" s="248" customFormat="1" ht="19.5" x14ac:dyDescent="0.2">
      <c r="A45" s="415"/>
      <c r="B45" s="415"/>
      <c r="C45" s="415"/>
      <c r="D45" s="415"/>
      <c r="E45" s="416"/>
      <c r="F45" s="416"/>
      <c r="G45" s="415"/>
      <c r="H45" s="415"/>
      <c r="I45" s="415"/>
      <c r="J45" s="415"/>
      <c r="K45" s="415"/>
      <c r="L45" s="572"/>
      <c r="M45" s="568"/>
      <c r="N45" s="559"/>
      <c r="O45" s="574"/>
      <c r="P45" s="568"/>
      <c r="Q45" s="568"/>
      <c r="R45" s="703"/>
      <c r="S45" s="703"/>
      <c r="T45" s="703"/>
      <c r="U45" s="703"/>
      <c r="V45" s="703"/>
      <c r="W45" s="703"/>
      <c r="X45" s="703"/>
      <c r="Y45" s="703"/>
      <c r="Z45" s="703"/>
      <c r="AA45" s="703"/>
      <c r="AB45" s="703"/>
    </row>
    <row r="46" spans="1:28" s="248" customFormat="1" ht="19.5" x14ac:dyDescent="0.2">
      <c r="A46" s="415"/>
      <c r="B46" s="415"/>
      <c r="C46" s="415"/>
      <c r="D46" s="415"/>
      <c r="E46" s="416"/>
      <c r="F46" s="416"/>
      <c r="G46" s="415"/>
      <c r="H46" s="415"/>
      <c r="I46" s="415"/>
      <c r="J46" s="415"/>
      <c r="K46" s="415"/>
      <c r="L46" s="572"/>
      <c r="M46" s="568"/>
      <c r="N46" s="559"/>
      <c r="O46" s="574"/>
      <c r="P46" s="568"/>
      <c r="Q46" s="568"/>
      <c r="R46" s="703"/>
      <c r="S46" s="703"/>
      <c r="T46" s="703"/>
      <c r="U46" s="703"/>
      <c r="V46" s="703"/>
      <c r="W46" s="703"/>
      <c r="X46" s="703"/>
      <c r="Y46" s="703"/>
      <c r="Z46" s="703"/>
      <c r="AA46" s="703"/>
      <c r="AB46" s="703"/>
    </row>
    <row r="47" spans="1:28" s="248" customFormat="1" ht="19.5" x14ac:dyDescent="0.2">
      <c r="A47" s="415"/>
      <c r="B47" s="415"/>
      <c r="C47" s="415"/>
      <c r="D47" s="415"/>
      <c r="E47" s="416"/>
      <c r="F47" s="416"/>
      <c r="G47" s="415"/>
      <c r="H47" s="415"/>
      <c r="I47" s="415"/>
      <c r="J47" s="415"/>
      <c r="K47" s="415"/>
      <c r="L47" s="572"/>
      <c r="M47" s="568"/>
      <c r="N47" s="559"/>
      <c r="O47" s="574"/>
      <c r="P47" s="568"/>
      <c r="Q47" s="568"/>
      <c r="R47" s="703"/>
      <c r="S47" s="703"/>
      <c r="T47" s="703"/>
      <c r="U47" s="703"/>
      <c r="V47" s="703"/>
      <c r="W47" s="703"/>
      <c r="X47" s="703"/>
      <c r="Y47" s="703"/>
      <c r="Z47" s="703"/>
      <c r="AA47" s="703"/>
      <c r="AB47" s="703"/>
    </row>
    <row r="48" spans="1:28" s="248" customFormat="1" ht="19.5" x14ac:dyDescent="0.2">
      <c r="A48" s="415"/>
      <c r="B48" s="415"/>
      <c r="C48" s="415"/>
      <c r="D48" s="415"/>
      <c r="E48" s="416"/>
      <c r="F48" s="416"/>
      <c r="G48" s="415"/>
      <c r="H48" s="415"/>
      <c r="I48" s="415"/>
      <c r="J48" s="415"/>
      <c r="K48" s="415"/>
      <c r="L48" s="572"/>
      <c r="M48" s="568"/>
      <c r="N48" s="559"/>
      <c r="O48" s="574"/>
      <c r="P48" s="568"/>
      <c r="Q48" s="568"/>
      <c r="R48" s="703"/>
      <c r="S48" s="703"/>
      <c r="T48" s="703"/>
      <c r="U48" s="703"/>
      <c r="V48" s="703"/>
      <c r="W48" s="703"/>
      <c r="X48" s="703"/>
      <c r="Y48" s="703"/>
      <c r="Z48" s="703"/>
      <c r="AA48" s="703"/>
      <c r="AB48" s="703"/>
    </row>
    <row r="49" spans="1:28" s="248" customFormat="1" ht="19.5" x14ac:dyDescent="0.2">
      <c r="A49" s="415"/>
      <c r="B49" s="415"/>
      <c r="C49" s="415"/>
      <c r="D49" s="415"/>
      <c r="E49" s="416"/>
      <c r="F49" s="416"/>
      <c r="G49" s="415"/>
      <c r="H49" s="415"/>
      <c r="I49" s="415"/>
      <c r="J49" s="415"/>
      <c r="K49" s="415"/>
      <c r="L49" s="572"/>
      <c r="M49" s="568"/>
      <c r="N49" s="559"/>
      <c r="O49" s="574"/>
      <c r="P49" s="568"/>
      <c r="Q49" s="568"/>
      <c r="R49" s="703"/>
      <c r="S49" s="703"/>
      <c r="T49" s="703"/>
      <c r="U49" s="703"/>
      <c r="V49" s="703"/>
      <c r="W49" s="703"/>
      <c r="X49" s="703"/>
      <c r="Y49" s="703"/>
      <c r="Z49" s="703"/>
      <c r="AA49" s="703"/>
      <c r="AB49" s="703"/>
    </row>
    <row r="50" spans="1:28" s="248" customFormat="1" ht="19.5" x14ac:dyDescent="0.2">
      <c r="A50" s="415"/>
      <c r="B50" s="415"/>
      <c r="C50" s="415"/>
      <c r="D50" s="415"/>
      <c r="E50" s="416"/>
      <c r="F50" s="416"/>
      <c r="G50" s="415"/>
      <c r="H50" s="415"/>
      <c r="I50" s="415"/>
      <c r="J50" s="415"/>
      <c r="K50" s="415"/>
      <c r="L50" s="572"/>
      <c r="M50" s="568"/>
      <c r="N50" s="559"/>
      <c r="O50" s="574"/>
      <c r="P50" s="568"/>
      <c r="Q50" s="568"/>
      <c r="R50" s="703"/>
      <c r="S50" s="703"/>
      <c r="T50" s="703"/>
      <c r="U50" s="703"/>
      <c r="V50" s="703"/>
      <c r="W50" s="703"/>
      <c r="X50" s="703"/>
      <c r="Y50" s="703"/>
      <c r="Z50" s="703"/>
      <c r="AA50" s="703"/>
      <c r="AB50" s="703"/>
    </row>
    <row r="51" spans="1:28" s="248" customFormat="1" ht="19.5" x14ac:dyDescent="0.2">
      <c r="A51" s="415"/>
      <c r="B51" s="415"/>
      <c r="C51" s="415"/>
      <c r="D51" s="415"/>
      <c r="E51" s="416"/>
      <c r="F51" s="416"/>
      <c r="G51" s="415"/>
      <c r="H51" s="415"/>
      <c r="I51" s="415"/>
      <c r="J51" s="415"/>
      <c r="K51" s="415"/>
      <c r="L51" s="572"/>
      <c r="M51" s="568"/>
      <c r="N51" s="559"/>
      <c r="O51" s="574"/>
      <c r="P51" s="568"/>
      <c r="Q51" s="568"/>
      <c r="R51" s="703"/>
      <c r="S51" s="703"/>
      <c r="T51" s="703"/>
      <c r="U51" s="703"/>
      <c r="V51" s="703"/>
      <c r="W51" s="703"/>
      <c r="X51" s="703"/>
      <c r="Y51" s="703"/>
      <c r="Z51" s="703"/>
      <c r="AA51" s="703"/>
      <c r="AB51" s="703"/>
    </row>
    <row r="52" spans="1:28" s="248" customFormat="1" ht="19.5" x14ac:dyDescent="0.2">
      <c r="A52" s="415"/>
      <c r="B52" s="415"/>
      <c r="C52" s="415"/>
      <c r="D52" s="415"/>
      <c r="E52" s="416"/>
      <c r="F52" s="416"/>
      <c r="G52" s="415"/>
      <c r="H52" s="415"/>
      <c r="I52" s="415"/>
      <c r="J52" s="415"/>
      <c r="K52" s="415"/>
      <c r="L52" s="572"/>
      <c r="M52" s="568"/>
      <c r="N52" s="559"/>
      <c r="O52" s="574"/>
      <c r="P52" s="568"/>
      <c r="Q52" s="568"/>
      <c r="R52" s="703"/>
      <c r="S52" s="703"/>
      <c r="T52" s="703"/>
      <c r="U52" s="703"/>
      <c r="V52" s="703"/>
      <c r="W52" s="703"/>
      <c r="X52" s="703"/>
      <c r="Y52" s="703"/>
      <c r="Z52" s="703"/>
      <c r="AA52" s="703"/>
      <c r="AB52" s="703"/>
    </row>
    <row r="53" spans="1:28" s="248" customFormat="1" ht="19.5" x14ac:dyDescent="0.2">
      <c r="A53" s="415"/>
      <c r="B53" s="415"/>
      <c r="C53" s="415"/>
      <c r="D53" s="415"/>
      <c r="E53" s="416"/>
      <c r="F53" s="416"/>
      <c r="G53" s="415"/>
      <c r="H53" s="415"/>
      <c r="I53" s="415"/>
      <c r="J53" s="415"/>
      <c r="K53" s="415"/>
      <c r="L53" s="572"/>
      <c r="M53" s="568"/>
      <c r="N53" s="559"/>
      <c r="O53" s="574"/>
      <c r="P53" s="568"/>
      <c r="Q53" s="568"/>
      <c r="R53" s="703"/>
      <c r="S53" s="703"/>
      <c r="T53" s="703"/>
      <c r="U53" s="703"/>
      <c r="V53" s="703"/>
      <c r="W53" s="703"/>
      <c r="X53" s="703"/>
      <c r="Y53" s="703"/>
      <c r="Z53" s="703"/>
      <c r="AA53" s="703"/>
      <c r="AB53" s="703"/>
    </row>
    <row r="54" spans="1:28" s="248" customFormat="1" ht="19.5" x14ac:dyDescent="0.2">
      <c r="A54" s="415"/>
      <c r="B54" s="415"/>
      <c r="C54" s="415"/>
      <c r="D54" s="415"/>
      <c r="E54" s="416"/>
      <c r="F54" s="416"/>
      <c r="G54" s="415"/>
      <c r="H54" s="415"/>
      <c r="I54" s="415"/>
      <c r="J54" s="415"/>
      <c r="K54" s="415"/>
      <c r="L54" s="572"/>
      <c r="M54" s="568"/>
      <c r="N54" s="559"/>
      <c r="O54" s="574"/>
      <c r="P54" s="568"/>
      <c r="Q54" s="568"/>
      <c r="R54" s="703"/>
      <c r="S54" s="703"/>
      <c r="T54" s="703"/>
      <c r="U54" s="703"/>
      <c r="V54" s="703"/>
      <c r="W54" s="703"/>
      <c r="X54" s="703"/>
      <c r="Y54" s="703"/>
      <c r="Z54" s="703"/>
      <c r="AA54" s="703"/>
      <c r="AB54" s="703"/>
    </row>
    <row r="55" spans="1:28" s="248" customFormat="1" ht="19.5" x14ac:dyDescent="0.2">
      <c r="A55" s="415"/>
      <c r="B55" s="415"/>
      <c r="C55" s="415"/>
      <c r="D55" s="415"/>
      <c r="E55" s="416"/>
      <c r="F55" s="416"/>
      <c r="G55" s="415"/>
      <c r="H55" s="415"/>
      <c r="I55" s="415"/>
      <c r="J55" s="415"/>
      <c r="K55" s="415"/>
      <c r="L55" s="572"/>
      <c r="M55" s="568"/>
      <c r="N55" s="559"/>
      <c r="O55" s="574"/>
      <c r="P55" s="568"/>
      <c r="Q55" s="568"/>
      <c r="R55" s="703"/>
      <c r="S55" s="703"/>
      <c r="T55" s="703"/>
      <c r="U55" s="703"/>
      <c r="V55" s="703"/>
      <c r="W55" s="703"/>
      <c r="X55" s="703"/>
      <c r="Y55" s="703"/>
      <c r="Z55" s="703"/>
      <c r="AA55" s="703"/>
      <c r="AB55" s="703"/>
    </row>
    <row r="56" spans="1:28" s="248" customFormat="1" ht="19.5" x14ac:dyDescent="0.2">
      <c r="A56" s="415"/>
      <c r="B56" s="415"/>
      <c r="C56" s="415"/>
      <c r="D56" s="415"/>
      <c r="E56" s="416"/>
      <c r="F56" s="416"/>
      <c r="G56" s="415"/>
      <c r="H56" s="415"/>
      <c r="I56" s="415"/>
      <c r="J56" s="415"/>
      <c r="K56" s="415"/>
      <c r="L56" s="572"/>
      <c r="M56" s="568"/>
      <c r="N56" s="559"/>
      <c r="O56" s="574"/>
      <c r="P56" s="568"/>
      <c r="Q56" s="568"/>
      <c r="R56" s="703"/>
      <c r="S56" s="703"/>
      <c r="T56" s="703"/>
      <c r="U56" s="703"/>
      <c r="V56" s="703"/>
      <c r="W56" s="703"/>
      <c r="X56" s="703"/>
      <c r="Y56" s="703"/>
      <c r="Z56" s="703"/>
      <c r="AA56" s="703"/>
      <c r="AB56" s="703"/>
    </row>
    <row r="57" spans="1:28" s="248" customFormat="1" ht="19.5" x14ac:dyDescent="0.2">
      <c r="A57" s="415"/>
      <c r="B57" s="415"/>
      <c r="C57" s="415"/>
      <c r="D57" s="415"/>
      <c r="E57" s="416"/>
      <c r="F57" s="416"/>
      <c r="G57" s="415"/>
      <c r="H57" s="415"/>
      <c r="I57" s="415"/>
      <c r="J57" s="415"/>
      <c r="K57" s="415"/>
      <c r="L57" s="572"/>
      <c r="M57" s="568"/>
      <c r="N57" s="559"/>
      <c r="O57" s="574"/>
      <c r="P57" s="568"/>
      <c r="Q57" s="568"/>
      <c r="R57" s="703"/>
      <c r="S57" s="703"/>
      <c r="T57" s="703"/>
      <c r="U57" s="703"/>
      <c r="V57" s="703"/>
      <c r="W57" s="703"/>
      <c r="X57" s="703"/>
      <c r="Y57" s="703"/>
      <c r="Z57" s="703"/>
      <c r="AA57" s="703"/>
      <c r="AB57" s="703"/>
    </row>
    <row r="58" spans="1:28" s="248" customFormat="1" ht="19.5" x14ac:dyDescent="0.2">
      <c r="A58" s="415"/>
      <c r="B58" s="415"/>
      <c r="C58" s="415"/>
      <c r="D58" s="415"/>
      <c r="E58" s="416"/>
      <c r="F58" s="416"/>
      <c r="G58" s="415"/>
      <c r="H58" s="415"/>
      <c r="I58" s="415"/>
      <c r="J58" s="415"/>
      <c r="K58" s="415"/>
      <c r="L58" s="572"/>
      <c r="M58" s="568"/>
      <c r="N58" s="559"/>
      <c r="O58" s="574"/>
      <c r="P58" s="568"/>
      <c r="Q58" s="568"/>
      <c r="R58" s="703"/>
      <c r="S58" s="703"/>
      <c r="T58" s="703"/>
      <c r="U58" s="703"/>
      <c r="V58" s="703"/>
      <c r="W58" s="703"/>
      <c r="X58" s="703"/>
      <c r="Y58" s="703"/>
      <c r="Z58" s="703"/>
      <c r="AA58" s="703"/>
      <c r="AB58" s="703"/>
    </row>
    <row r="59" spans="1:28" s="248" customFormat="1" ht="19.5" x14ac:dyDescent="0.2">
      <c r="A59" s="415"/>
      <c r="B59" s="415"/>
      <c r="C59" s="415"/>
      <c r="D59" s="415"/>
      <c r="E59" s="416"/>
      <c r="F59" s="416"/>
      <c r="G59" s="415"/>
      <c r="H59" s="415"/>
      <c r="I59" s="415"/>
      <c r="J59" s="415"/>
      <c r="K59" s="415"/>
      <c r="L59" s="572"/>
      <c r="M59" s="568"/>
      <c r="N59" s="559"/>
      <c r="O59" s="574"/>
      <c r="P59" s="568"/>
      <c r="Q59" s="568"/>
      <c r="R59" s="703"/>
      <c r="S59" s="703"/>
      <c r="T59" s="703"/>
      <c r="U59" s="703"/>
      <c r="V59" s="703"/>
      <c r="W59" s="703"/>
      <c r="X59" s="703"/>
      <c r="Y59" s="703"/>
      <c r="Z59" s="703"/>
      <c r="AA59" s="703"/>
      <c r="AB59" s="703"/>
    </row>
    <row r="60" spans="1:28" s="248" customFormat="1" ht="19.5" x14ac:dyDescent="0.2">
      <c r="A60" s="415"/>
      <c r="B60" s="415"/>
      <c r="C60" s="415"/>
      <c r="D60" s="415"/>
      <c r="E60" s="416"/>
      <c r="F60" s="416"/>
      <c r="G60" s="415"/>
      <c r="H60" s="415"/>
      <c r="I60" s="415"/>
      <c r="J60" s="415"/>
      <c r="K60" s="415"/>
      <c r="L60" s="572"/>
      <c r="M60" s="568"/>
      <c r="N60" s="559"/>
      <c r="O60" s="574"/>
      <c r="P60" s="568"/>
      <c r="Q60" s="568"/>
      <c r="R60" s="703"/>
      <c r="S60" s="703"/>
      <c r="T60" s="703"/>
      <c r="U60" s="703"/>
      <c r="V60" s="703"/>
      <c r="W60" s="703"/>
      <c r="X60" s="703"/>
      <c r="Y60" s="703"/>
      <c r="Z60" s="703"/>
      <c r="AA60" s="703"/>
      <c r="AB60" s="703"/>
    </row>
    <row r="61" spans="1:28" s="248" customFormat="1" ht="19.5" x14ac:dyDescent="0.2">
      <c r="A61" s="415"/>
      <c r="B61" s="415"/>
      <c r="C61" s="415"/>
      <c r="D61" s="415"/>
      <c r="E61" s="416"/>
      <c r="F61" s="416"/>
      <c r="G61" s="415"/>
      <c r="H61" s="415"/>
      <c r="I61" s="415"/>
      <c r="J61" s="415"/>
      <c r="K61" s="415"/>
      <c r="L61" s="572"/>
      <c r="M61" s="568"/>
      <c r="N61" s="559"/>
      <c r="O61" s="574"/>
      <c r="P61" s="568"/>
      <c r="Q61" s="568"/>
      <c r="R61" s="703"/>
      <c r="S61" s="703"/>
      <c r="T61" s="703"/>
      <c r="U61" s="703"/>
      <c r="V61" s="703"/>
      <c r="W61" s="703"/>
      <c r="X61" s="703"/>
      <c r="Y61" s="703"/>
      <c r="Z61" s="703"/>
      <c r="AA61" s="703"/>
      <c r="AB61" s="703"/>
    </row>
    <row r="62" spans="1:28" s="248" customFormat="1" ht="19.5" x14ac:dyDescent="0.2">
      <c r="A62" s="415"/>
      <c r="B62" s="415"/>
      <c r="C62" s="415"/>
      <c r="D62" s="415"/>
      <c r="E62" s="416"/>
      <c r="F62" s="416"/>
      <c r="G62" s="415"/>
      <c r="H62" s="415"/>
      <c r="I62" s="415"/>
      <c r="J62" s="415"/>
      <c r="K62" s="415"/>
      <c r="L62" s="572"/>
      <c r="M62" s="568"/>
      <c r="N62" s="559"/>
      <c r="O62" s="574"/>
      <c r="P62" s="568"/>
      <c r="Q62" s="568"/>
      <c r="R62" s="703"/>
      <c r="S62" s="703"/>
      <c r="T62" s="703"/>
      <c r="U62" s="703"/>
      <c r="V62" s="703"/>
      <c r="W62" s="703"/>
      <c r="X62" s="703"/>
      <c r="Y62" s="703"/>
      <c r="Z62" s="703"/>
      <c r="AA62" s="703"/>
      <c r="AB62" s="703"/>
    </row>
    <row r="63" spans="1:28" s="248" customFormat="1" ht="19.5" x14ac:dyDescent="0.2">
      <c r="A63" s="415"/>
      <c r="B63" s="415"/>
      <c r="C63" s="415"/>
      <c r="D63" s="415"/>
      <c r="E63" s="416"/>
      <c r="F63" s="416"/>
      <c r="G63" s="415"/>
      <c r="H63" s="415"/>
      <c r="I63" s="415"/>
      <c r="J63" s="415"/>
      <c r="K63" s="415"/>
      <c r="L63" s="572"/>
      <c r="M63" s="568"/>
      <c r="N63" s="559"/>
      <c r="O63" s="574"/>
      <c r="P63" s="568"/>
      <c r="Q63" s="568"/>
      <c r="R63" s="703"/>
      <c r="S63" s="703"/>
      <c r="T63" s="703"/>
      <c r="U63" s="703"/>
      <c r="V63" s="703"/>
      <c r="W63" s="703"/>
      <c r="X63" s="703"/>
      <c r="Y63" s="703"/>
      <c r="Z63" s="703"/>
      <c r="AA63" s="703"/>
      <c r="AB63" s="703"/>
    </row>
    <row r="64" spans="1:28" s="248" customFormat="1" ht="19.5" x14ac:dyDescent="0.2">
      <c r="A64" s="415"/>
      <c r="B64" s="415"/>
      <c r="C64" s="415"/>
      <c r="D64" s="415"/>
      <c r="E64" s="416"/>
      <c r="F64" s="416"/>
      <c r="G64" s="415"/>
      <c r="H64" s="415"/>
      <c r="I64" s="415"/>
      <c r="J64" s="415"/>
      <c r="K64" s="415"/>
      <c r="L64" s="572"/>
      <c r="M64" s="568"/>
      <c r="N64" s="559"/>
      <c r="O64" s="574"/>
      <c r="P64" s="568"/>
      <c r="Q64" s="568"/>
      <c r="R64" s="703"/>
      <c r="S64" s="703"/>
      <c r="T64" s="703"/>
      <c r="U64" s="703"/>
      <c r="V64" s="703"/>
      <c r="W64" s="703"/>
      <c r="X64" s="703"/>
      <c r="Y64" s="703"/>
      <c r="Z64" s="703"/>
      <c r="AA64" s="703"/>
      <c r="AB64" s="703"/>
    </row>
    <row r="65" spans="1:28" s="248" customFormat="1" ht="19.5" x14ac:dyDescent="0.2">
      <c r="A65" s="415"/>
      <c r="B65" s="415"/>
      <c r="C65" s="415"/>
      <c r="D65" s="415"/>
      <c r="E65" s="416"/>
      <c r="F65" s="416"/>
      <c r="G65" s="415"/>
      <c r="H65" s="415"/>
      <c r="I65" s="415"/>
      <c r="J65" s="415"/>
      <c r="K65" s="415"/>
      <c r="L65" s="572"/>
      <c r="M65" s="568"/>
      <c r="N65" s="559"/>
      <c r="O65" s="574"/>
      <c r="P65" s="568"/>
      <c r="Q65" s="568"/>
      <c r="R65" s="703"/>
      <c r="S65" s="703"/>
      <c r="T65" s="703"/>
      <c r="U65" s="703"/>
      <c r="V65" s="703"/>
      <c r="W65" s="703"/>
      <c r="X65" s="703"/>
      <c r="Y65" s="703"/>
      <c r="Z65" s="703"/>
      <c r="AA65" s="703"/>
      <c r="AB65" s="703"/>
    </row>
    <row r="66" spans="1:28" s="248" customFormat="1" ht="19.5" x14ac:dyDescent="0.2">
      <c r="A66" s="415"/>
      <c r="B66" s="415"/>
      <c r="C66" s="415"/>
      <c r="D66" s="415"/>
      <c r="E66" s="416"/>
      <c r="F66" s="416"/>
      <c r="G66" s="415"/>
      <c r="H66" s="415"/>
      <c r="I66" s="415"/>
      <c r="J66" s="415"/>
      <c r="K66" s="415"/>
      <c r="L66" s="572"/>
      <c r="M66" s="568"/>
      <c r="N66" s="559"/>
      <c r="O66" s="574"/>
      <c r="P66" s="568"/>
      <c r="Q66" s="568"/>
      <c r="R66" s="703"/>
      <c r="S66" s="703"/>
      <c r="T66" s="703"/>
      <c r="U66" s="703"/>
      <c r="V66" s="703"/>
      <c r="W66" s="703"/>
      <c r="X66" s="703"/>
      <c r="Y66" s="703"/>
      <c r="Z66" s="703"/>
      <c r="AA66" s="703"/>
      <c r="AB66" s="703"/>
    </row>
    <row r="67" spans="1:28" s="248" customFormat="1" ht="19.5" x14ac:dyDescent="0.2">
      <c r="A67" s="415"/>
      <c r="B67" s="415"/>
      <c r="C67" s="415"/>
      <c r="D67" s="415"/>
      <c r="E67" s="416"/>
      <c r="F67" s="416"/>
      <c r="G67" s="415"/>
      <c r="H67" s="415"/>
      <c r="I67" s="415"/>
      <c r="J67" s="415"/>
      <c r="K67" s="415"/>
      <c r="L67" s="572"/>
      <c r="M67" s="568"/>
      <c r="N67" s="559"/>
      <c r="O67" s="574"/>
      <c r="P67" s="568"/>
      <c r="Q67" s="568"/>
      <c r="R67" s="703"/>
      <c r="S67" s="703"/>
      <c r="T67" s="703"/>
      <c r="U67" s="703"/>
      <c r="V67" s="703"/>
      <c r="W67" s="703"/>
      <c r="X67" s="703"/>
      <c r="Y67" s="703"/>
      <c r="Z67" s="703"/>
      <c r="AA67" s="703"/>
      <c r="AB67" s="703"/>
    </row>
    <row r="68" spans="1:28" s="248" customFormat="1" ht="19.5" x14ac:dyDescent="0.2">
      <c r="A68" s="415"/>
      <c r="B68" s="415"/>
      <c r="C68" s="415"/>
      <c r="D68" s="415"/>
      <c r="E68" s="416"/>
      <c r="F68" s="416"/>
      <c r="G68" s="415"/>
      <c r="H68" s="415"/>
      <c r="I68" s="415"/>
      <c r="J68" s="415"/>
      <c r="K68" s="415"/>
      <c r="L68" s="572"/>
      <c r="M68" s="568"/>
      <c r="N68" s="559"/>
      <c r="O68" s="574"/>
      <c r="P68" s="568"/>
      <c r="Q68" s="568"/>
      <c r="R68" s="703"/>
      <c r="S68" s="703"/>
      <c r="T68" s="703"/>
      <c r="U68" s="703"/>
      <c r="V68" s="703"/>
      <c r="W68" s="703"/>
      <c r="X68" s="703"/>
      <c r="Y68" s="703"/>
      <c r="Z68" s="703"/>
      <c r="AA68" s="703"/>
      <c r="AB68" s="703"/>
    </row>
    <row r="69" spans="1:28" s="248" customFormat="1" ht="19.5" x14ac:dyDescent="0.2">
      <c r="A69" s="415"/>
      <c r="B69" s="415"/>
      <c r="C69" s="415"/>
      <c r="D69" s="415"/>
      <c r="E69" s="416"/>
      <c r="F69" s="416"/>
      <c r="G69" s="415"/>
      <c r="H69" s="415"/>
      <c r="I69" s="415"/>
      <c r="J69" s="415"/>
      <c r="K69" s="415"/>
      <c r="L69" s="572"/>
      <c r="M69" s="568"/>
      <c r="N69" s="559"/>
      <c r="O69" s="574"/>
      <c r="P69" s="568"/>
      <c r="Q69" s="568"/>
      <c r="R69" s="703"/>
      <c r="S69" s="703"/>
      <c r="T69" s="703"/>
      <c r="U69" s="703"/>
      <c r="V69" s="703"/>
      <c r="W69" s="703"/>
      <c r="X69" s="703"/>
      <c r="Y69" s="703"/>
      <c r="Z69" s="703"/>
      <c r="AA69" s="703"/>
      <c r="AB69" s="703"/>
    </row>
    <row r="70" spans="1:28" s="248" customFormat="1" ht="19.5" x14ac:dyDescent="0.2">
      <c r="A70" s="415"/>
      <c r="B70" s="415"/>
      <c r="C70" s="415"/>
      <c r="D70" s="415"/>
      <c r="E70" s="416"/>
      <c r="F70" s="416"/>
      <c r="G70" s="415"/>
      <c r="H70" s="415"/>
      <c r="I70" s="415"/>
      <c r="J70" s="415"/>
      <c r="K70" s="415"/>
      <c r="L70" s="572"/>
      <c r="M70" s="568"/>
      <c r="N70" s="559"/>
      <c r="O70" s="574"/>
      <c r="P70" s="568"/>
      <c r="Q70" s="568"/>
      <c r="R70" s="703"/>
      <c r="S70" s="703"/>
      <c r="T70" s="703"/>
      <c r="U70" s="703"/>
      <c r="V70" s="703"/>
      <c r="W70" s="703"/>
      <c r="X70" s="703"/>
      <c r="Y70" s="703"/>
      <c r="Z70" s="703"/>
      <c r="AA70" s="703"/>
      <c r="AB70" s="703"/>
    </row>
    <row r="71" spans="1:28" s="248" customFormat="1" ht="19.5" x14ac:dyDescent="0.2">
      <c r="A71" s="415"/>
      <c r="B71" s="415"/>
      <c r="C71" s="415"/>
      <c r="D71" s="415"/>
      <c r="E71" s="416"/>
      <c r="F71" s="416"/>
      <c r="G71" s="415"/>
      <c r="H71" s="415"/>
      <c r="I71" s="415"/>
      <c r="J71" s="415"/>
      <c r="K71" s="415"/>
      <c r="L71" s="572"/>
      <c r="M71" s="568"/>
      <c r="N71" s="559"/>
      <c r="O71" s="574"/>
      <c r="P71" s="568"/>
      <c r="Q71" s="568"/>
      <c r="R71" s="703"/>
      <c r="S71" s="703"/>
      <c r="T71" s="703"/>
      <c r="U71" s="703"/>
      <c r="V71" s="703"/>
      <c r="W71" s="703"/>
      <c r="X71" s="703"/>
      <c r="Y71" s="703"/>
      <c r="Z71" s="703"/>
      <c r="AA71" s="703"/>
      <c r="AB71" s="703"/>
    </row>
    <row r="72" spans="1:28" s="248" customFormat="1" ht="19.5" x14ac:dyDescent="0.2">
      <c r="A72" s="415"/>
      <c r="B72" s="415"/>
      <c r="C72" s="415"/>
      <c r="D72" s="415"/>
      <c r="E72" s="416"/>
      <c r="F72" s="416"/>
      <c r="G72" s="415"/>
      <c r="H72" s="415"/>
      <c r="I72" s="415"/>
      <c r="J72" s="415"/>
      <c r="K72" s="415"/>
      <c r="L72" s="572"/>
      <c r="M72" s="568"/>
      <c r="N72" s="559"/>
      <c r="O72" s="574"/>
      <c r="P72" s="568"/>
      <c r="Q72" s="568"/>
      <c r="R72" s="703"/>
      <c r="S72" s="703"/>
      <c r="T72" s="703"/>
      <c r="U72" s="703"/>
      <c r="V72" s="703"/>
      <c r="W72" s="703"/>
      <c r="X72" s="703"/>
      <c r="Y72" s="703"/>
      <c r="Z72" s="703"/>
      <c r="AA72" s="703"/>
      <c r="AB72" s="703"/>
    </row>
    <row r="73" spans="1:28" s="248" customFormat="1" ht="19.5" x14ac:dyDescent="0.2">
      <c r="A73" s="415"/>
      <c r="B73" s="415"/>
      <c r="C73" s="415"/>
      <c r="D73" s="415"/>
      <c r="E73" s="416"/>
      <c r="F73" s="416"/>
      <c r="G73" s="415"/>
      <c r="H73" s="415"/>
      <c r="I73" s="415"/>
      <c r="J73" s="415"/>
      <c r="K73" s="415"/>
      <c r="L73" s="572"/>
      <c r="M73" s="568"/>
      <c r="N73" s="559"/>
      <c r="O73" s="574"/>
      <c r="P73" s="568"/>
      <c r="Q73" s="568"/>
      <c r="R73" s="703"/>
      <c r="S73" s="703"/>
      <c r="T73" s="703"/>
      <c r="U73" s="703"/>
      <c r="V73" s="703"/>
      <c r="W73" s="703"/>
      <c r="X73" s="703"/>
      <c r="Y73" s="703"/>
      <c r="Z73" s="703"/>
      <c r="AA73" s="703"/>
      <c r="AB73" s="703"/>
    </row>
    <row r="74" spans="1:28" s="248" customFormat="1" ht="19.5" x14ac:dyDescent="0.2">
      <c r="A74" s="415"/>
      <c r="B74" s="415"/>
      <c r="C74" s="415"/>
      <c r="D74" s="415"/>
      <c r="E74" s="416"/>
      <c r="F74" s="416"/>
      <c r="G74" s="415"/>
      <c r="H74" s="415"/>
      <c r="I74" s="415"/>
      <c r="J74" s="415"/>
      <c r="K74" s="415"/>
      <c r="L74" s="572"/>
      <c r="M74" s="568"/>
      <c r="N74" s="559"/>
      <c r="O74" s="574"/>
      <c r="P74" s="568"/>
      <c r="Q74" s="568"/>
      <c r="R74" s="703"/>
      <c r="S74" s="703"/>
      <c r="T74" s="703"/>
      <c r="U74" s="703"/>
      <c r="V74" s="703"/>
      <c r="W74" s="703"/>
      <c r="X74" s="703"/>
      <c r="Y74" s="703"/>
      <c r="Z74" s="703"/>
      <c r="AA74" s="703"/>
      <c r="AB74" s="703"/>
    </row>
    <row r="75" spans="1:28" s="248" customFormat="1" ht="19.5" x14ac:dyDescent="0.2">
      <c r="A75" s="415"/>
      <c r="B75" s="415"/>
      <c r="C75" s="415"/>
      <c r="D75" s="415"/>
      <c r="E75" s="416"/>
      <c r="F75" s="416"/>
      <c r="G75" s="415"/>
      <c r="H75" s="415"/>
      <c r="I75" s="415"/>
      <c r="J75" s="415"/>
      <c r="K75" s="415"/>
      <c r="L75" s="572"/>
      <c r="M75" s="568"/>
      <c r="N75" s="559"/>
      <c r="O75" s="574"/>
      <c r="P75" s="568"/>
      <c r="Q75" s="568"/>
      <c r="R75" s="703"/>
      <c r="S75" s="703"/>
      <c r="T75" s="703"/>
      <c r="U75" s="703"/>
      <c r="V75" s="703"/>
      <c r="W75" s="703"/>
      <c r="X75" s="703"/>
      <c r="Y75" s="703"/>
      <c r="Z75" s="703"/>
      <c r="AA75" s="703"/>
      <c r="AB75" s="703"/>
    </row>
    <row r="76" spans="1:28" s="248" customFormat="1" ht="19.5" x14ac:dyDescent="0.2">
      <c r="A76" s="415"/>
      <c r="B76" s="415"/>
      <c r="C76" s="415"/>
      <c r="D76" s="415"/>
      <c r="E76" s="416"/>
      <c r="F76" s="416"/>
      <c r="G76" s="415"/>
      <c r="H76" s="415"/>
      <c r="I76" s="415"/>
      <c r="J76" s="415"/>
      <c r="K76" s="415"/>
      <c r="L76" s="572"/>
      <c r="M76" s="568"/>
      <c r="N76" s="559"/>
      <c r="O76" s="574"/>
      <c r="P76" s="568"/>
      <c r="Q76" s="568"/>
      <c r="R76" s="703"/>
      <c r="S76" s="703"/>
      <c r="T76" s="703"/>
      <c r="U76" s="703"/>
      <c r="V76" s="703"/>
      <c r="W76" s="703"/>
      <c r="X76" s="703"/>
      <c r="Y76" s="703"/>
      <c r="Z76" s="703"/>
      <c r="AA76" s="703"/>
      <c r="AB76" s="703"/>
    </row>
    <row r="77" spans="1:28" s="248" customFormat="1" ht="19.5" x14ac:dyDescent="0.2">
      <c r="A77" s="415"/>
      <c r="B77" s="415"/>
      <c r="C77" s="415"/>
      <c r="D77" s="415"/>
      <c r="E77" s="416"/>
      <c r="F77" s="416"/>
      <c r="G77" s="415"/>
      <c r="H77" s="415"/>
      <c r="I77" s="415"/>
      <c r="J77" s="415"/>
      <c r="K77" s="415"/>
      <c r="L77" s="572"/>
      <c r="M77" s="568"/>
      <c r="N77" s="559"/>
      <c r="O77" s="574"/>
      <c r="P77" s="568"/>
      <c r="Q77" s="568"/>
      <c r="R77" s="703"/>
      <c r="S77" s="703"/>
      <c r="T77" s="703"/>
      <c r="U77" s="703"/>
      <c r="V77" s="703"/>
      <c r="W77" s="703"/>
      <c r="X77" s="703"/>
      <c r="Y77" s="703"/>
      <c r="Z77" s="703"/>
      <c r="AA77" s="703"/>
      <c r="AB77" s="703"/>
    </row>
    <row r="78" spans="1:28" s="248" customFormat="1" ht="19.5" x14ac:dyDescent="0.2">
      <c r="A78" s="415"/>
      <c r="B78" s="415"/>
      <c r="C78" s="415"/>
      <c r="D78" s="415"/>
      <c r="E78" s="416"/>
      <c r="F78" s="416"/>
      <c r="G78" s="415"/>
      <c r="H78" s="415"/>
      <c r="I78" s="415"/>
      <c r="J78" s="415"/>
      <c r="K78" s="415"/>
      <c r="L78" s="572"/>
      <c r="M78" s="568"/>
      <c r="N78" s="559"/>
      <c r="O78" s="574"/>
      <c r="P78" s="568"/>
      <c r="Q78" s="568"/>
      <c r="R78" s="703"/>
      <c r="S78" s="703"/>
      <c r="T78" s="703"/>
      <c r="U78" s="703"/>
      <c r="V78" s="703"/>
      <c r="W78" s="703"/>
      <c r="X78" s="703"/>
      <c r="Y78" s="703"/>
      <c r="Z78" s="703"/>
      <c r="AA78" s="703"/>
      <c r="AB78" s="703"/>
    </row>
    <row r="79" spans="1:28" s="248" customFormat="1" ht="19.5" x14ac:dyDescent="0.2">
      <c r="A79" s="415"/>
      <c r="B79" s="415"/>
      <c r="C79" s="415"/>
      <c r="D79" s="415"/>
      <c r="E79" s="416"/>
      <c r="F79" s="416"/>
      <c r="G79" s="415"/>
      <c r="H79" s="415"/>
      <c r="I79" s="415"/>
      <c r="J79" s="415"/>
      <c r="K79" s="415"/>
      <c r="L79" s="572"/>
      <c r="M79" s="568"/>
      <c r="N79" s="559"/>
      <c r="O79" s="574"/>
      <c r="P79" s="568"/>
      <c r="Q79" s="568"/>
      <c r="R79" s="703"/>
      <c r="S79" s="703"/>
      <c r="T79" s="703"/>
      <c r="U79" s="703"/>
      <c r="V79" s="703"/>
      <c r="W79" s="703"/>
      <c r="X79" s="703"/>
      <c r="Y79" s="703"/>
      <c r="Z79" s="703"/>
      <c r="AA79" s="703"/>
      <c r="AB79" s="703"/>
    </row>
    <row r="80" spans="1:28" s="248" customFormat="1" ht="19.5" x14ac:dyDescent="0.2">
      <c r="A80" s="415"/>
      <c r="B80" s="415"/>
      <c r="C80" s="415"/>
      <c r="D80" s="415"/>
      <c r="E80" s="416"/>
      <c r="F80" s="416"/>
      <c r="G80" s="415"/>
      <c r="H80" s="415"/>
      <c r="I80" s="415"/>
      <c r="J80" s="415"/>
      <c r="K80" s="415"/>
      <c r="L80" s="572"/>
      <c r="M80" s="568"/>
      <c r="N80" s="559"/>
      <c r="O80" s="574"/>
      <c r="P80" s="568"/>
      <c r="Q80" s="568"/>
      <c r="R80" s="703"/>
      <c r="S80" s="703"/>
      <c r="T80" s="703"/>
      <c r="U80" s="703"/>
      <c r="V80" s="703"/>
      <c r="W80" s="703"/>
      <c r="X80" s="703"/>
      <c r="Y80" s="703"/>
      <c r="Z80" s="703"/>
      <c r="AA80" s="703"/>
      <c r="AB80" s="703"/>
    </row>
    <row r="81" spans="1:28" s="248" customFormat="1" ht="19.5" x14ac:dyDescent="0.2">
      <c r="A81" s="415"/>
      <c r="B81" s="415"/>
      <c r="C81" s="415"/>
      <c r="D81" s="415"/>
      <c r="E81" s="416"/>
      <c r="F81" s="416"/>
      <c r="G81" s="415"/>
      <c r="H81" s="415"/>
      <c r="I81" s="415"/>
      <c r="J81" s="415"/>
      <c r="K81" s="415"/>
      <c r="L81" s="572"/>
      <c r="M81" s="568"/>
      <c r="N81" s="559"/>
      <c r="O81" s="574"/>
      <c r="P81" s="568"/>
      <c r="Q81" s="568"/>
      <c r="R81" s="703"/>
      <c r="S81" s="703"/>
      <c r="T81" s="703"/>
      <c r="U81" s="703"/>
      <c r="V81" s="703"/>
      <c r="W81" s="703"/>
      <c r="X81" s="703"/>
      <c r="Y81" s="703"/>
      <c r="Z81" s="703"/>
      <c r="AA81" s="703"/>
      <c r="AB81" s="703"/>
    </row>
    <row r="82" spans="1:28" s="248" customFormat="1" ht="19.5" x14ac:dyDescent="0.2">
      <c r="A82" s="415"/>
      <c r="B82" s="415"/>
      <c r="C82" s="415"/>
      <c r="D82" s="415"/>
      <c r="E82" s="416"/>
      <c r="F82" s="416"/>
      <c r="G82" s="415"/>
      <c r="H82" s="415"/>
      <c r="I82" s="415"/>
      <c r="J82" s="415"/>
      <c r="K82" s="415"/>
      <c r="L82" s="572"/>
      <c r="M82" s="568"/>
      <c r="N82" s="559"/>
      <c r="O82" s="574"/>
      <c r="P82" s="568"/>
      <c r="Q82" s="568"/>
      <c r="R82" s="703"/>
      <c r="S82" s="703"/>
      <c r="T82" s="703"/>
      <c r="U82" s="703"/>
      <c r="V82" s="703"/>
      <c r="W82" s="703"/>
      <c r="X82" s="703"/>
      <c r="Y82" s="703"/>
      <c r="Z82" s="703"/>
      <c r="AA82" s="703"/>
      <c r="AB82" s="703"/>
    </row>
    <row r="83" spans="1:28" s="248" customFormat="1" ht="19.5" x14ac:dyDescent="0.2">
      <c r="A83" s="415"/>
      <c r="B83" s="415"/>
      <c r="C83" s="415"/>
      <c r="D83" s="415"/>
      <c r="E83" s="416"/>
      <c r="F83" s="416"/>
      <c r="G83" s="415"/>
      <c r="H83" s="415"/>
      <c r="I83" s="415"/>
      <c r="J83" s="415"/>
      <c r="K83" s="415"/>
      <c r="L83" s="572"/>
      <c r="M83" s="568"/>
      <c r="N83" s="559"/>
      <c r="O83" s="574"/>
      <c r="P83" s="568"/>
      <c r="Q83" s="568"/>
      <c r="R83" s="703"/>
      <c r="S83" s="703"/>
      <c r="T83" s="703"/>
      <c r="U83" s="703"/>
      <c r="V83" s="703"/>
      <c r="W83" s="703"/>
      <c r="X83" s="703"/>
      <c r="Y83" s="703"/>
      <c r="Z83" s="703"/>
      <c r="AA83" s="703"/>
      <c r="AB83" s="703"/>
    </row>
    <row r="84" spans="1:28" s="248" customFormat="1" ht="19.5" x14ac:dyDescent="0.2">
      <c r="A84" s="415"/>
      <c r="B84" s="415"/>
      <c r="C84" s="415"/>
      <c r="D84" s="415"/>
      <c r="E84" s="416"/>
      <c r="F84" s="416"/>
      <c r="G84" s="415"/>
      <c r="H84" s="415"/>
      <c r="I84" s="415"/>
      <c r="J84" s="415"/>
      <c r="K84" s="415"/>
      <c r="L84" s="572"/>
      <c r="M84" s="568"/>
      <c r="N84" s="559"/>
      <c r="O84" s="574"/>
      <c r="P84" s="568"/>
      <c r="Q84" s="568"/>
      <c r="R84" s="703"/>
      <c r="S84" s="703"/>
      <c r="T84" s="703"/>
      <c r="U84" s="703"/>
      <c r="V84" s="703"/>
      <c r="W84" s="703"/>
      <c r="X84" s="703"/>
      <c r="Y84" s="703"/>
      <c r="Z84" s="703"/>
      <c r="AA84" s="703"/>
      <c r="AB84" s="703"/>
    </row>
    <row r="85" spans="1:28" s="248" customFormat="1" ht="19.5" x14ac:dyDescent="0.2">
      <c r="A85" s="415"/>
      <c r="B85" s="415"/>
      <c r="C85" s="415"/>
      <c r="D85" s="415"/>
      <c r="E85" s="416"/>
      <c r="F85" s="416"/>
      <c r="G85" s="415"/>
      <c r="H85" s="415"/>
      <c r="I85" s="415"/>
      <c r="J85" s="415"/>
      <c r="K85" s="415"/>
      <c r="L85" s="572"/>
      <c r="M85" s="568"/>
      <c r="N85" s="559"/>
      <c r="O85" s="574"/>
      <c r="P85" s="568"/>
      <c r="Q85" s="568"/>
      <c r="R85" s="703"/>
      <c r="S85" s="703"/>
      <c r="T85" s="703"/>
      <c r="U85" s="703"/>
      <c r="V85" s="703"/>
      <c r="W85" s="703"/>
      <c r="X85" s="703"/>
      <c r="Y85" s="703"/>
      <c r="Z85" s="703"/>
      <c r="AA85" s="703"/>
      <c r="AB85" s="703"/>
    </row>
    <row r="86" spans="1:28" s="248" customFormat="1" ht="19.5" x14ac:dyDescent="0.2">
      <c r="A86" s="415"/>
      <c r="B86" s="415"/>
      <c r="C86" s="415"/>
      <c r="D86" s="415"/>
      <c r="E86" s="416"/>
      <c r="F86" s="416"/>
      <c r="G86" s="415"/>
      <c r="H86" s="415"/>
      <c r="I86" s="415"/>
      <c r="J86" s="415"/>
      <c r="K86" s="415"/>
      <c r="L86" s="572"/>
      <c r="M86" s="568"/>
      <c r="N86" s="559"/>
      <c r="O86" s="574"/>
      <c r="P86" s="568"/>
      <c r="Q86" s="568"/>
      <c r="R86" s="703"/>
      <c r="S86" s="703"/>
      <c r="T86" s="703"/>
      <c r="U86" s="703"/>
      <c r="V86" s="703"/>
      <c r="W86" s="703"/>
      <c r="X86" s="703"/>
      <c r="Y86" s="703"/>
      <c r="Z86" s="703"/>
      <c r="AA86" s="703"/>
      <c r="AB86" s="703"/>
    </row>
    <row r="87" spans="1:28" s="248" customFormat="1" ht="19.5" x14ac:dyDescent="0.2">
      <c r="A87" s="415"/>
      <c r="B87" s="415"/>
      <c r="C87" s="415"/>
      <c r="D87" s="415"/>
      <c r="E87" s="416"/>
      <c r="F87" s="416"/>
      <c r="G87" s="415"/>
      <c r="H87" s="415"/>
      <c r="I87" s="415"/>
      <c r="J87" s="415"/>
      <c r="K87" s="415"/>
      <c r="L87" s="572"/>
      <c r="M87" s="568"/>
      <c r="N87" s="559"/>
      <c r="O87" s="574"/>
      <c r="P87" s="568"/>
      <c r="Q87" s="568"/>
      <c r="R87" s="703"/>
      <c r="S87" s="703"/>
      <c r="T87" s="703"/>
      <c r="U87" s="703"/>
      <c r="V87" s="703"/>
      <c r="W87" s="703"/>
      <c r="X87" s="703"/>
      <c r="Y87" s="703"/>
      <c r="Z87" s="703"/>
      <c r="AA87" s="703"/>
      <c r="AB87" s="703"/>
    </row>
    <row r="88" spans="1:28" s="248" customFormat="1" ht="19.5" x14ac:dyDescent="0.2">
      <c r="A88" s="415"/>
      <c r="B88" s="415"/>
      <c r="C88" s="415"/>
      <c r="D88" s="415"/>
      <c r="E88" s="416"/>
      <c r="F88" s="416"/>
      <c r="G88" s="415"/>
      <c r="H88" s="415"/>
      <c r="I88" s="415"/>
      <c r="J88" s="415"/>
      <c r="K88" s="415"/>
      <c r="L88" s="572"/>
      <c r="M88" s="568"/>
      <c r="N88" s="559"/>
      <c r="O88" s="574"/>
      <c r="P88" s="568"/>
      <c r="Q88" s="568"/>
      <c r="R88" s="703"/>
      <c r="S88" s="703"/>
      <c r="T88" s="703"/>
      <c r="U88" s="703"/>
      <c r="V88" s="703"/>
      <c r="W88" s="703"/>
      <c r="X88" s="703"/>
      <c r="Y88" s="703"/>
      <c r="Z88" s="703"/>
      <c r="AA88" s="703"/>
      <c r="AB88" s="703"/>
    </row>
    <row r="89" spans="1:28" s="248" customFormat="1" ht="19.5" x14ac:dyDescent="0.2">
      <c r="A89" s="415"/>
      <c r="B89" s="415"/>
      <c r="C89" s="415"/>
      <c r="D89" s="415"/>
      <c r="E89" s="416"/>
      <c r="F89" s="416"/>
      <c r="G89" s="415"/>
      <c r="H89" s="415"/>
      <c r="I89" s="415"/>
      <c r="J89" s="415"/>
      <c r="K89" s="415"/>
      <c r="L89" s="572"/>
      <c r="M89" s="568"/>
      <c r="N89" s="559"/>
      <c r="O89" s="574"/>
      <c r="P89" s="568"/>
      <c r="Q89" s="568"/>
      <c r="R89" s="703"/>
      <c r="S89" s="703"/>
      <c r="T89" s="703"/>
      <c r="U89" s="703"/>
      <c r="V89" s="703"/>
      <c r="W89" s="703"/>
      <c r="X89" s="703"/>
      <c r="Y89" s="703"/>
      <c r="Z89" s="703"/>
      <c r="AA89" s="703"/>
      <c r="AB89" s="703"/>
    </row>
    <row r="90" spans="1:28" s="248" customFormat="1" ht="19.5" x14ac:dyDescent="0.2">
      <c r="A90" s="415"/>
      <c r="B90" s="415"/>
      <c r="C90" s="415"/>
      <c r="D90" s="415"/>
      <c r="E90" s="416"/>
      <c r="F90" s="416"/>
      <c r="G90" s="415"/>
      <c r="H90" s="415"/>
      <c r="I90" s="415"/>
      <c r="J90" s="415"/>
      <c r="K90" s="415"/>
      <c r="L90" s="572"/>
      <c r="M90" s="568"/>
      <c r="N90" s="559"/>
      <c r="O90" s="574"/>
      <c r="P90" s="568"/>
      <c r="Q90" s="568"/>
      <c r="R90" s="703"/>
      <c r="S90" s="703"/>
      <c r="T90" s="703"/>
      <c r="U90" s="703"/>
      <c r="V90" s="703"/>
      <c r="W90" s="703"/>
      <c r="X90" s="703"/>
      <c r="Y90" s="703"/>
      <c r="Z90" s="703"/>
      <c r="AA90" s="703"/>
      <c r="AB90" s="703"/>
    </row>
    <row r="91" spans="1:28" s="248" customFormat="1" ht="19.5" x14ac:dyDescent="0.2">
      <c r="A91" s="415"/>
      <c r="B91" s="415"/>
      <c r="C91" s="415"/>
      <c r="D91" s="415"/>
      <c r="E91" s="416"/>
      <c r="F91" s="416"/>
      <c r="G91" s="415"/>
      <c r="H91" s="415"/>
      <c r="I91" s="415"/>
      <c r="J91" s="415"/>
      <c r="K91" s="415"/>
      <c r="L91" s="572"/>
      <c r="M91" s="568"/>
      <c r="N91" s="559"/>
      <c r="O91" s="574"/>
      <c r="P91" s="568"/>
      <c r="Q91" s="568"/>
      <c r="R91" s="703"/>
      <c r="S91" s="703"/>
      <c r="T91" s="703"/>
      <c r="U91" s="703"/>
      <c r="V91" s="703"/>
      <c r="W91" s="703"/>
      <c r="X91" s="703"/>
      <c r="Y91" s="703"/>
      <c r="Z91" s="703"/>
      <c r="AA91" s="703"/>
      <c r="AB91" s="703"/>
    </row>
    <row r="92" spans="1:28" s="248" customFormat="1" ht="19.5" x14ac:dyDescent="0.2">
      <c r="A92" s="415"/>
      <c r="B92" s="415"/>
      <c r="C92" s="415"/>
      <c r="D92" s="415"/>
      <c r="E92" s="416"/>
      <c r="F92" s="416"/>
      <c r="G92" s="415"/>
      <c r="H92" s="415"/>
      <c r="I92" s="415"/>
      <c r="J92" s="415"/>
      <c r="K92" s="415"/>
      <c r="L92" s="572"/>
      <c r="M92" s="568"/>
      <c r="N92" s="559"/>
      <c r="O92" s="574"/>
      <c r="P92" s="568"/>
      <c r="Q92" s="568"/>
      <c r="R92" s="703"/>
      <c r="S92" s="703"/>
      <c r="T92" s="703"/>
      <c r="U92" s="703"/>
      <c r="V92" s="703"/>
      <c r="W92" s="703"/>
      <c r="X92" s="703"/>
      <c r="Y92" s="703"/>
      <c r="Z92" s="703"/>
      <c r="AA92" s="703"/>
      <c r="AB92" s="703"/>
    </row>
    <row r="93" spans="1:28" s="248" customFormat="1" ht="19.5" x14ac:dyDescent="0.2">
      <c r="A93" s="415"/>
      <c r="B93" s="415"/>
      <c r="C93" s="415"/>
      <c r="D93" s="415"/>
      <c r="E93" s="416"/>
      <c r="F93" s="416"/>
      <c r="G93" s="415"/>
      <c r="H93" s="415"/>
      <c r="I93" s="415"/>
      <c r="J93" s="415"/>
      <c r="K93" s="415"/>
      <c r="L93" s="572"/>
      <c r="M93" s="568"/>
      <c r="N93" s="559"/>
      <c r="O93" s="574"/>
      <c r="P93" s="568"/>
      <c r="Q93" s="568"/>
      <c r="R93" s="703"/>
      <c r="S93" s="703"/>
      <c r="T93" s="703"/>
      <c r="U93" s="703"/>
      <c r="V93" s="703"/>
      <c r="W93" s="703"/>
      <c r="X93" s="703"/>
      <c r="Y93" s="703"/>
      <c r="Z93" s="703"/>
      <c r="AA93" s="703"/>
      <c r="AB93" s="703"/>
    </row>
    <row r="94" spans="1:28" s="248" customFormat="1" ht="19.5" x14ac:dyDescent="0.2">
      <c r="A94" s="415"/>
      <c r="B94" s="415"/>
      <c r="C94" s="415"/>
      <c r="D94" s="415"/>
      <c r="E94" s="416"/>
      <c r="F94" s="416"/>
      <c r="G94" s="415"/>
      <c r="H94" s="415"/>
      <c r="I94" s="415"/>
      <c r="J94" s="415"/>
      <c r="K94" s="415"/>
      <c r="L94" s="572"/>
      <c r="M94" s="568"/>
      <c r="N94" s="559"/>
      <c r="O94" s="574"/>
      <c r="P94" s="568"/>
      <c r="Q94" s="568"/>
      <c r="R94" s="703"/>
      <c r="S94" s="703"/>
      <c r="T94" s="703"/>
      <c r="U94" s="703"/>
      <c r="V94" s="703"/>
      <c r="W94" s="703"/>
      <c r="X94" s="703"/>
      <c r="Y94" s="703"/>
      <c r="Z94" s="703"/>
      <c r="AA94" s="703"/>
      <c r="AB94" s="703"/>
    </row>
    <row r="95" spans="1:28" s="248" customFormat="1" ht="19.5" x14ac:dyDescent="0.2">
      <c r="A95" s="415"/>
      <c r="B95" s="415"/>
      <c r="C95" s="415"/>
      <c r="D95" s="415"/>
      <c r="E95" s="416"/>
      <c r="F95" s="416"/>
      <c r="G95" s="415"/>
      <c r="H95" s="415"/>
      <c r="I95" s="415"/>
      <c r="J95" s="415"/>
      <c r="K95" s="415"/>
      <c r="L95" s="572"/>
      <c r="M95" s="568"/>
      <c r="N95" s="559"/>
      <c r="O95" s="574"/>
      <c r="P95" s="568"/>
      <c r="Q95" s="568"/>
      <c r="R95" s="703"/>
      <c r="S95" s="703"/>
      <c r="T95" s="703"/>
      <c r="U95" s="703"/>
      <c r="V95" s="703"/>
      <c r="W95" s="703"/>
      <c r="X95" s="703"/>
      <c r="Y95" s="703"/>
      <c r="Z95" s="703"/>
      <c r="AA95" s="703"/>
      <c r="AB95" s="703"/>
    </row>
    <row r="96" spans="1:28" s="248" customFormat="1" ht="19.5" x14ac:dyDescent="0.2">
      <c r="A96" s="415"/>
      <c r="B96" s="415"/>
      <c r="C96" s="415"/>
      <c r="D96" s="415"/>
      <c r="E96" s="416"/>
      <c r="F96" s="416"/>
      <c r="G96" s="415"/>
      <c r="H96" s="415"/>
      <c r="I96" s="415"/>
      <c r="J96" s="415"/>
      <c r="K96" s="415"/>
      <c r="L96" s="572"/>
      <c r="M96" s="568"/>
      <c r="N96" s="559"/>
      <c r="O96" s="574"/>
      <c r="P96" s="568"/>
      <c r="Q96" s="568"/>
      <c r="R96" s="703"/>
      <c r="S96" s="703"/>
      <c r="T96" s="703"/>
      <c r="U96" s="703"/>
      <c r="V96" s="703"/>
      <c r="W96" s="703"/>
      <c r="X96" s="703"/>
      <c r="Y96" s="703"/>
      <c r="Z96" s="703"/>
      <c r="AA96" s="703"/>
      <c r="AB96" s="703"/>
    </row>
    <row r="97" spans="1:28" s="248" customFormat="1" ht="19.5" x14ac:dyDescent="0.2">
      <c r="A97" s="415"/>
      <c r="B97" s="415"/>
      <c r="C97" s="415"/>
      <c r="D97" s="415"/>
      <c r="E97" s="416"/>
      <c r="F97" s="416"/>
      <c r="G97" s="415"/>
      <c r="H97" s="415"/>
      <c r="I97" s="415"/>
      <c r="J97" s="415"/>
      <c r="K97" s="415"/>
      <c r="L97" s="572"/>
      <c r="M97" s="568"/>
      <c r="N97" s="559"/>
      <c r="O97" s="574"/>
      <c r="P97" s="568"/>
      <c r="Q97" s="568"/>
      <c r="R97" s="703"/>
      <c r="S97" s="703"/>
      <c r="T97" s="703"/>
      <c r="U97" s="703"/>
      <c r="V97" s="703"/>
      <c r="W97" s="703"/>
      <c r="X97" s="703"/>
      <c r="Y97" s="703"/>
      <c r="Z97" s="703"/>
      <c r="AA97" s="703"/>
      <c r="AB97" s="703"/>
    </row>
    <row r="98" spans="1:28" s="248" customFormat="1" ht="19.5" x14ac:dyDescent="0.2">
      <c r="A98" s="415"/>
      <c r="B98" s="415"/>
      <c r="C98" s="415"/>
      <c r="D98" s="415"/>
      <c r="E98" s="416"/>
      <c r="F98" s="416"/>
      <c r="G98" s="415"/>
      <c r="H98" s="415"/>
      <c r="I98" s="415"/>
      <c r="J98" s="415"/>
      <c r="K98" s="415"/>
      <c r="L98" s="572"/>
      <c r="M98" s="568"/>
      <c r="N98" s="559"/>
      <c r="O98" s="574"/>
      <c r="P98" s="568"/>
      <c r="Q98" s="568"/>
      <c r="R98" s="703"/>
      <c r="S98" s="703"/>
      <c r="T98" s="703"/>
      <c r="U98" s="703"/>
      <c r="V98" s="703"/>
      <c r="W98" s="703"/>
      <c r="X98" s="703"/>
      <c r="Y98" s="703"/>
      <c r="Z98" s="703"/>
      <c r="AA98" s="703"/>
      <c r="AB98" s="703"/>
    </row>
    <row r="99" spans="1:28" s="248" customFormat="1" ht="19.5" x14ac:dyDescent="0.2">
      <c r="A99" s="415"/>
      <c r="B99" s="415"/>
      <c r="C99" s="415"/>
      <c r="D99" s="415"/>
      <c r="E99" s="416"/>
      <c r="F99" s="416"/>
      <c r="G99" s="415"/>
      <c r="H99" s="415"/>
      <c r="I99" s="415"/>
      <c r="J99" s="415"/>
      <c r="K99" s="415"/>
      <c r="L99" s="572"/>
      <c r="M99" s="568"/>
      <c r="N99" s="559"/>
      <c r="O99" s="574"/>
      <c r="P99" s="568"/>
      <c r="Q99" s="568"/>
      <c r="R99" s="703"/>
      <c r="S99" s="703"/>
      <c r="T99" s="703"/>
      <c r="U99" s="703"/>
      <c r="V99" s="703"/>
      <c r="W99" s="703"/>
      <c r="X99" s="703"/>
      <c r="Y99" s="703"/>
      <c r="Z99" s="703"/>
      <c r="AA99" s="703"/>
      <c r="AB99" s="703"/>
    </row>
  </sheetData>
  <sheetProtection formatColumns="0" autoFilter="0"/>
  <dataConsolidate/>
  <customSheetViews>
    <customSheetView guid="{864452AF-FE8B-4AB5-A77B-41D8DD524B81}" scale="70" showPageBreaks="1" showGridLines="0" zeroValues="0" fitToPage="1" printArea="1">
      <pane ySplit="21" topLeftCell="A22" activePane="bottomLeft" state="frozen"/>
      <selection pane="bottomLeft" activeCell="A9" sqref="A9:C10"/>
      <pageMargins left="0.25" right="0.25" top="0.25" bottom="0.25" header="0.25" footer="0.25"/>
      <printOptions horizontalCentered="1"/>
      <pageSetup scale="40" fitToHeight="0" orientation="landscape" useFirstPageNumber="1" r:id="rId1"/>
      <headerFooter alignWithMargins="0">
        <oddFooter>&amp;L&amp;"Tahoma,Regular"&amp;12FMFW v1.18 - 2018</oddFooter>
      </headerFooter>
    </customSheetView>
  </customSheetViews>
  <mergeCells count="13">
    <mergeCell ref="A8:M8"/>
    <mergeCell ref="A1:Q1"/>
    <mergeCell ref="O3:Q3"/>
    <mergeCell ref="O4:Q4"/>
    <mergeCell ref="A3:M3"/>
    <mergeCell ref="A4:M4"/>
    <mergeCell ref="O5:Q5"/>
    <mergeCell ref="O6:Q6"/>
    <mergeCell ref="O7:Q7"/>
    <mergeCell ref="A5:M5"/>
    <mergeCell ref="A6:M6"/>
    <mergeCell ref="A7:M7"/>
    <mergeCell ref="A2:Q2"/>
  </mergeCells>
  <conditionalFormatting sqref="N3:N5">
    <cfRule type="cellIs" dxfId="170" priority="50" stopIfTrue="1" operator="greaterThan">
      <formula>0</formula>
    </cfRule>
  </conditionalFormatting>
  <conditionalFormatting sqref="N6:N7">
    <cfRule type="cellIs" dxfId="169" priority="11" stopIfTrue="1" operator="greaterThan">
      <formula>0</formula>
    </cfRule>
  </conditionalFormatting>
  <dataValidations count="12">
    <dataValidation allowBlank="1" showInputMessage="1" showErrorMessage="1" promptTitle="Cal OES ONLY" prompt="For Cal OES use only.  Do not enter." sqref="P8:Q8" xr:uid="{00000000-0002-0000-0C00-000000000000}"/>
    <dataValidation type="whole" operator="greaterThan" allowBlank="1" showInputMessage="1" showErrorMessage="1" errorTitle="Request Number" error="Please enter the sequential Request Number for this request." promptTitle="Request Number" prompt="Please enter the request number.  Each request type (Modification and Reimbursement) will have its own sequence that must be followed in order. " sqref="O5:Q5" xr:uid="{00000000-0002-0000-0C00-000001000000}">
      <formula1>0</formula1>
    </dataValidation>
    <dataValidation type="list" allowBlank="1" showInputMessage="1" showErrorMessage="1" sqref="A12:A99" xr:uid="{00000000-0002-0000-0C00-000002000000}">
      <formula1>SOURCE_ProjectLetter</formula1>
    </dataValidation>
    <dataValidation type="list" allowBlank="1" showInputMessage="1" showErrorMessage="1" sqref="E12:E99" xr:uid="{00000000-0002-0000-0C00-000003000000}">
      <formula1>SOURCE_SolutionAreaConsultant</formula1>
    </dataValidation>
    <dataValidation type="list" allowBlank="1" showInputMessage="1" showErrorMessage="1" sqref="H12:H99" xr:uid="{00000000-0002-0000-0C00-000004000000}">
      <formula1>Procurement_Over_150k</formula1>
    </dataValidation>
    <dataValidation type="list" allowBlank="1" showInputMessage="1" showErrorMessage="1" sqref="I12:I99" xr:uid="{00000000-0002-0000-0C00-000005000000}">
      <formula1>Consultant_Hold_Trigger</formula1>
    </dataValidation>
    <dataValidation type="whole" operator="greaterThan" allowBlank="1" showInputMessage="1" showErrorMessage="1" errorTitle="TOTAL COST" error="Enter the Total Cost for this project, rounded DOWN to the nearest dollar." sqref="Q12:Q99" xr:uid="{00000000-0002-0000-0C00-000006000000}">
      <formula1>0</formula1>
    </dataValidation>
    <dataValidation type="whole" operator="greaterThan" allowBlank="1" showInputMessage="1" showErrorMessage="1" errorTitle="FEE FOR DELIVERABLE" error="Enter the Deliverable Fee for this project, rounded DOWN to the nearest dollar." sqref="L12:L99" xr:uid="{00000000-0002-0000-0C00-000007000000}">
      <formula1>0</formula1>
    </dataValidation>
    <dataValidation type="whole" operator="greaterThan" allowBlank="1" showInputMessage="1" showErrorMessage="1" errorTitle="TOTAL SALARY &amp; BENEFITS" error="Enter the Total Salary and Benefits for this project, rounded DOWN to the nearest dollar." sqref="M12:M99" xr:uid="{00000000-0002-0000-0C00-000008000000}">
      <formula1>0</formula1>
    </dataValidation>
    <dataValidation type="list" allowBlank="1" showInputMessage="1" showErrorMessage="1" sqref="G12:G99" xr:uid="{00000000-0002-0000-0C00-000009000000}">
      <formula1>INDIRECT(VLOOKUP(F12,Source_ConsultantNameLookup,2,0))</formula1>
    </dataValidation>
    <dataValidation type="list" allowBlank="1" showInputMessage="1" showErrorMessage="1" sqref="F12:F99" xr:uid="{00000000-0002-0000-0C00-00000A000000}">
      <formula1>INDIRECT(VLOOKUP(E12,Source_SolutionAreaConsultantLookup,2,0))</formula1>
    </dataValidation>
    <dataValidation type="list" allowBlank="1" showInputMessage="1" showErrorMessage="1" sqref="O3:Q3" xr:uid="{00000000-0002-0000-0C00-00000B000000}">
      <formula1>"Initial Application, Modification, Advance, Reimbursement, Final Reimbursement"</formula1>
    </dataValidation>
  </dataValidations>
  <printOptions horizontalCentered="1"/>
  <pageMargins left="0.15" right="0.15" top="0.5" bottom="0.5" header="0.25" footer="0.25"/>
  <pageSetup scale="36" fitToHeight="0" orientation="landscape" r:id="rId2"/>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drawing r:id="rId3"/>
  <legacyDrawing r:id="rId4"/>
  <tableParts count="1">
    <tablePart r:id="rId5"/>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theme="2" tint="-0.249977111117893"/>
    <pageSetUpPr fitToPage="1"/>
  </sheetPr>
  <dimension ref="A1:W103"/>
  <sheetViews>
    <sheetView showGridLines="0" showZeros="0" zoomScale="65" zoomScaleNormal="65" workbookViewId="0">
      <pane ySplit="10" topLeftCell="A11" activePane="bottomLeft" state="frozen"/>
      <selection sqref="A1:Q1"/>
      <selection pane="bottomLeft" sqref="A1:Q1"/>
    </sheetView>
  </sheetViews>
  <sheetFormatPr defaultColWidth="9.140625" defaultRowHeight="12.75" x14ac:dyDescent="0.2"/>
  <cols>
    <col min="1" max="1" width="18.140625" style="254" customWidth="1"/>
    <col min="2" max="2" width="50" style="254" customWidth="1"/>
    <col min="3" max="3" width="49.42578125" style="254" customWidth="1"/>
    <col min="4" max="4" width="21.140625" style="254" customWidth="1"/>
    <col min="5" max="5" width="14.7109375" style="254" customWidth="1"/>
    <col min="6" max="6" width="18.28515625" style="254" customWidth="1"/>
    <col min="7" max="7" width="35.140625" style="254" customWidth="1"/>
    <col min="8" max="8" width="48.140625" style="254" customWidth="1"/>
    <col min="9" max="9" width="34.85546875" style="254" customWidth="1"/>
    <col min="10" max="10" width="24" style="254" customWidth="1"/>
    <col min="11" max="11" width="21.7109375" style="254" customWidth="1"/>
    <col min="12" max="12" width="26.140625" style="254" customWidth="1"/>
    <col min="13" max="23" width="9.140625" style="765" hidden="1" customWidth="1"/>
    <col min="24" max="16384" width="9.140625" style="254"/>
  </cols>
  <sheetData>
    <row r="1" spans="1:23" ht="30" customHeight="1" x14ac:dyDescent="0.2">
      <c r="A1" s="1198" t="s">
        <v>609</v>
      </c>
      <c r="B1" s="1199"/>
      <c r="C1" s="1199"/>
      <c r="D1" s="1199"/>
      <c r="E1" s="1199"/>
      <c r="F1" s="1199"/>
      <c r="G1" s="1199"/>
      <c r="H1" s="1199"/>
      <c r="I1" s="1199"/>
      <c r="J1" s="1199"/>
      <c r="K1" s="1199"/>
      <c r="L1" s="1200"/>
    </row>
    <row r="2" spans="1:23" s="256" customFormat="1" ht="20.100000000000001" customHeight="1" x14ac:dyDescent="0.2">
      <c r="A2" s="1165" t="s">
        <v>1421</v>
      </c>
      <c r="B2" s="1165"/>
      <c r="C2" s="1165"/>
      <c r="D2" s="1165"/>
      <c r="E2" s="1165"/>
      <c r="F2" s="1165"/>
      <c r="G2" s="1165"/>
      <c r="H2" s="1165"/>
      <c r="I2" s="1165"/>
      <c r="J2" s="1165"/>
      <c r="K2" s="1165"/>
      <c r="L2" s="1165"/>
      <c r="M2" s="766"/>
      <c r="N2" s="766"/>
      <c r="O2" s="766"/>
      <c r="P2" s="766"/>
      <c r="Q2" s="766"/>
      <c r="R2" s="766"/>
      <c r="S2" s="766"/>
      <c r="T2" s="766"/>
      <c r="U2" s="766"/>
      <c r="V2" s="766"/>
      <c r="W2" s="766"/>
    </row>
    <row r="3" spans="1:23" ht="24.95" customHeight="1" x14ac:dyDescent="0.2">
      <c r="A3" s="1066">
        <f>SubrecipientName</f>
        <v>0</v>
      </c>
      <c r="B3" s="1101"/>
      <c r="C3" s="1101"/>
      <c r="D3" s="1101"/>
      <c r="E3" s="1101"/>
      <c r="F3" s="1101"/>
      <c r="G3" s="1101"/>
      <c r="H3" s="1102"/>
      <c r="I3" s="890" t="s">
        <v>48</v>
      </c>
      <c r="J3" s="1195"/>
      <c r="K3" s="1196"/>
      <c r="L3" s="1196"/>
    </row>
    <row r="4" spans="1:23" ht="24.95" customHeight="1" x14ac:dyDescent="0.25">
      <c r="A4" s="1096">
        <f>FIPSNumber</f>
        <v>0</v>
      </c>
      <c r="B4" s="1096"/>
      <c r="C4" s="1096"/>
      <c r="D4" s="1096"/>
      <c r="E4" s="1096"/>
      <c r="F4" s="1096"/>
      <c r="G4" s="1096"/>
      <c r="H4" s="1096"/>
      <c r="I4" s="219" t="s">
        <v>10</v>
      </c>
      <c r="J4" s="1197"/>
      <c r="K4" s="1197"/>
      <c r="L4" s="1197"/>
    </row>
    <row r="5" spans="1:23" ht="24.95" customHeight="1" x14ac:dyDescent="0.2">
      <c r="A5" s="1207">
        <f>SubawardNumber</f>
        <v>0</v>
      </c>
      <c r="B5" s="1208"/>
      <c r="C5" s="1208"/>
      <c r="D5" s="1208"/>
      <c r="E5" s="1208"/>
      <c r="F5" s="1208"/>
      <c r="G5" s="1208"/>
      <c r="H5" s="1208"/>
      <c r="I5" s="219" t="s">
        <v>854</v>
      </c>
      <c r="J5" s="1201"/>
      <c r="K5" s="1201"/>
      <c r="L5" s="1201"/>
    </row>
    <row r="6" spans="1:23" ht="24.95" customHeight="1" x14ac:dyDescent="0.3">
      <c r="A6" s="1193"/>
      <c r="B6" s="1193"/>
      <c r="C6" s="1193"/>
      <c r="D6" s="1193"/>
      <c r="E6" s="1193"/>
      <c r="F6" s="1193"/>
      <c r="G6" s="1193"/>
      <c r="H6" s="1194"/>
      <c r="I6" s="524" t="s">
        <v>1027</v>
      </c>
      <c r="J6" s="1202">
        <f>StartDate</f>
        <v>44013</v>
      </c>
      <c r="K6" s="1203"/>
      <c r="L6" s="1203"/>
    </row>
    <row r="7" spans="1:23" ht="24.95" customHeight="1" x14ac:dyDescent="0.3">
      <c r="A7" s="1193"/>
      <c r="B7" s="1193"/>
      <c r="C7" s="1193"/>
      <c r="D7" s="1193"/>
      <c r="E7" s="1193"/>
      <c r="F7" s="1193"/>
      <c r="G7" s="1193"/>
      <c r="H7" s="1194"/>
      <c r="I7" s="523" t="s">
        <v>1028</v>
      </c>
      <c r="J7" s="1204">
        <f>EndDate</f>
        <v>44742</v>
      </c>
      <c r="K7" s="1205"/>
      <c r="L7" s="1206"/>
    </row>
    <row r="8" spans="1:23" ht="39.950000000000003" customHeight="1" x14ac:dyDescent="0.3">
      <c r="A8" s="1193"/>
      <c r="B8" s="1193"/>
      <c r="C8" s="1193"/>
      <c r="D8" s="1193"/>
      <c r="E8" s="1193"/>
      <c r="F8" s="1193"/>
      <c r="G8" s="1193"/>
      <c r="H8" s="1194"/>
      <c r="I8" s="521" t="s">
        <v>1031</v>
      </c>
      <c r="J8" s="522" t="s">
        <v>1094</v>
      </c>
      <c r="K8" s="271"/>
      <c r="L8" s="388"/>
    </row>
    <row r="9" spans="1:23" ht="50.1" customHeight="1" x14ac:dyDescent="0.2">
      <c r="A9" s="826" t="s">
        <v>215</v>
      </c>
      <c r="B9" s="827" t="s">
        <v>635</v>
      </c>
      <c r="C9" s="828" t="s">
        <v>1095</v>
      </c>
      <c r="D9" s="828" t="s">
        <v>997</v>
      </c>
      <c r="E9" s="828" t="s">
        <v>325</v>
      </c>
      <c r="F9" s="828" t="s">
        <v>1064</v>
      </c>
      <c r="G9" s="828" t="s">
        <v>998</v>
      </c>
      <c r="H9" s="828" t="s">
        <v>608</v>
      </c>
      <c r="I9" s="829" t="s">
        <v>1097</v>
      </c>
      <c r="J9" s="830" t="s">
        <v>1093</v>
      </c>
      <c r="K9" s="830" t="s">
        <v>1405</v>
      </c>
      <c r="L9" s="830" t="s">
        <v>1096</v>
      </c>
      <c r="M9" s="831" t="s">
        <v>1371</v>
      </c>
      <c r="N9" s="831" t="s">
        <v>1372</v>
      </c>
      <c r="O9" s="831" t="s">
        <v>1373</v>
      </c>
      <c r="P9" s="831" t="s">
        <v>1374</v>
      </c>
      <c r="Q9" s="831" t="s">
        <v>1375</v>
      </c>
      <c r="R9" s="831" t="s">
        <v>1376</v>
      </c>
      <c r="S9" s="831" t="s">
        <v>1377</v>
      </c>
      <c r="T9" s="831" t="s">
        <v>1378</v>
      </c>
      <c r="U9" s="831" t="s">
        <v>1379</v>
      </c>
      <c r="V9" s="831" t="s">
        <v>1380</v>
      </c>
      <c r="W9" s="832" t="s">
        <v>1381</v>
      </c>
    </row>
    <row r="10" spans="1:23" s="647" customFormat="1" ht="20.25" x14ac:dyDescent="0.2">
      <c r="A10" s="833">
        <v>0</v>
      </c>
      <c r="B10" s="834"/>
      <c r="C10" s="835"/>
      <c r="D10" s="835"/>
      <c r="E10" s="835"/>
      <c r="F10" s="836"/>
      <c r="G10" s="836"/>
      <c r="H10" s="836"/>
      <c r="I10" s="837">
        <f>SUM(RangeSalary)</f>
        <v>0</v>
      </c>
      <c r="J10" s="838">
        <f>SUM(RangeHours)</f>
        <v>0</v>
      </c>
      <c r="K10" s="895"/>
      <c r="L10" s="837">
        <f>SUM(RangeCost)</f>
        <v>0</v>
      </c>
      <c r="M10" s="715"/>
      <c r="N10" s="715"/>
      <c r="O10" s="715"/>
      <c r="P10" s="715"/>
      <c r="Q10" s="715"/>
      <c r="R10" s="715"/>
      <c r="S10" s="715"/>
      <c r="T10" s="715"/>
      <c r="U10" s="715"/>
      <c r="V10" s="715"/>
      <c r="W10" s="839"/>
    </row>
    <row r="11" spans="1:23" s="250" customFormat="1" ht="0.2" customHeight="1" x14ac:dyDescent="0.2">
      <c r="A11" s="840" t="s">
        <v>1325</v>
      </c>
      <c r="B11" s="841" t="s">
        <v>1325</v>
      </c>
      <c r="C11" s="841" t="s">
        <v>1325</v>
      </c>
      <c r="D11" s="841" t="s">
        <v>1325</v>
      </c>
      <c r="E11" s="841" t="s">
        <v>1325</v>
      </c>
      <c r="F11" s="842"/>
      <c r="G11" s="842"/>
      <c r="H11" s="842" t="s">
        <v>1325</v>
      </c>
      <c r="I11" s="843" t="s">
        <v>1325</v>
      </c>
      <c r="J11" s="844" t="s">
        <v>1325</v>
      </c>
      <c r="K11" s="845" t="s">
        <v>1325</v>
      </c>
      <c r="L11" s="846" t="s">
        <v>1325</v>
      </c>
      <c r="M11" s="847" t="s">
        <v>1325</v>
      </c>
      <c r="N11" s="847" t="s">
        <v>1325</v>
      </c>
      <c r="O11" s="847" t="s">
        <v>1325</v>
      </c>
      <c r="P11" s="847" t="s">
        <v>1325</v>
      </c>
      <c r="Q11" s="847" t="s">
        <v>1325</v>
      </c>
      <c r="R11" s="847" t="s">
        <v>1325</v>
      </c>
      <c r="S11" s="847" t="s">
        <v>1325</v>
      </c>
      <c r="T11" s="847" t="s">
        <v>1325</v>
      </c>
      <c r="U11" s="847" t="s">
        <v>1325</v>
      </c>
      <c r="V11" s="847" t="s">
        <v>1325</v>
      </c>
      <c r="W11" s="848" t="s">
        <v>1325</v>
      </c>
    </row>
    <row r="12" spans="1:23" s="248" customFormat="1" ht="19.5" x14ac:dyDescent="0.2">
      <c r="A12" s="415"/>
      <c r="B12" s="415"/>
      <c r="C12" s="415"/>
      <c r="D12" s="428"/>
      <c r="E12" s="428"/>
      <c r="F12" s="416"/>
      <c r="G12" s="416"/>
      <c r="H12" s="416"/>
      <c r="I12" s="568"/>
      <c r="J12" s="568"/>
      <c r="K12" s="568"/>
      <c r="L12" s="568"/>
      <c r="M12" s="708"/>
      <c r="N12" s="708"/>
      <c r="O12" s="708"/>
      <c r="P12" s="708"/>
      <c r="Q12" s="708"/>
      <c r="R12" s="708"/>
      <c r="S12" s="708"/>
      <c r="T12" s="708"/>
      <c r="U12" s="708"/>
      <c r="V12" s="708"/>
      <c r="W12" s="810"/>
    </row>
    <row r="13" spans="1:23" s="248" customFormat="1" ht="19.5" x14ac:dyDescent="0.2">
      <c r="A13" s="415"/>
      <c r="B13" s="415"/>
      <c r="C13" s="415"/>
      <c r="D13" s="428"/>
      <c r="E13" s="428"/>
      <c r="F13" s="416"/>
      <c r="G13" s="416"/>
      <c r="H13" s="416"/>
      <c r="I13" s="568"/>
      <c r="J13" s="568"/>
      <c r="K13" s="568"/>
      <c r="L13" s="568"/>
      <c r="M13" s="708"/>
      <c r="N13" s="708"/>
      <c r="O13" s="708"/>
      <c r="P13" s="708"/>
      <c r="Q13" s="708"/>
      <c r="R13" s="708"/>
      <c r="S13" s="708"/>
      <c r="T13" s="708"/>
      <c r="U13" s="708"/>
      <c r="V13" s="708"/>
      <c r="W13" s="810"/>
    </row>
    <row r="14" spans="1:23" s="248" customFormat="1" ht="19.5" x14ac:dyDescent="0.2">
      <c r="A14" s="415"/>
      <c r="B14" s="415"/>
      <c r="C14" s="415"/>
      <c r="D14" s="428"/>
      <c r="E14" s="428"/>
      <c r="F14" s="416"/>
      <c r="G14" s="416"/>
      <c r="H14" s="416"/>
      <c r="I14" s="568"/>
      <c r="J14" s="568"/>
      <c r="K14" s="568"/>
      <c r="L14" s="568"/>
      <c r="M14" s="708"/>
      <c r="N14" s="708"/>
      <c r="O14" s="708"/>
      <c r="P14" s="708"/>
      <c r="Q14" s="708"/>
      <c r="R14" s="708"/>
      <c r="S14" s="708"/>
      <c r="T14" s="708"/>
      <c r="U14" s="708"/>
      <c r="V14" s="708"/>
      <c r="W14" s="810"/>
    </row>
    <row r="15" spans="1:23" s="248" customFormat="1" ht="19.5" x14ac:dyDescent="0.2">
      <c r="A15" s="415"/>
      <c r="B15" s="415"/>
      <c r="C15" s="415"/>
      <c r="D15" s="428"/>
      <c r="E15" s="428"/>
      <c r="F15" s="416"/>
      <c r="G15" s="416"/>
      <c r="H15" s="416"/>
      <c r="I15" s="568"/>
      <c r="J15" s="568"/>
      <c r="K15" s="568"/>
      <c r="L15" s="568"/>
      <c r="M15" s="708"/>
      <c r="N15" s="708"/>
      <c r="O15" s="708"/>
      <c r="P15" s="708"/>
      <c r="Q15" s="708"/>
      <c r="R15" s="708"/>
      <c r="S15" s="708"/>
      <c r="T15" s="708"/>
      <c r="U15" s="708"/>
      <c r="V15" s="708"/>
      <c r="W15" s="810"/>
    </row>
    <row r="16" spans="1:23" s="248" customFormat="1" ht="19.5" x14ac:dyDescent="0.2">
      <c r="A16" s="415"/>
      <c r="B16" s="415"/>
      <c r="C16" s="415"/>
      <c r="D16" s="428"/>
      <c r="E16" s="428"/>
      <c r="F16" s="416"/>
      <c r="G16" s="416"/>
      <c r="H16" s="416"/>
      <c r="I16" s="568"/>
      <c r="J16" s="568"/>
      <c r="K16" s="568"/>
      <c r="L16" s="568"/>
      <c r="M16" s="708"/>
      <c r="N16" s="708"/>
      <c r="O16" s="708"/>
      <c r="P16" s="708"/>
      <c r="Q16" s="708"/>
      <c r="R16" s="708"/>
      <c r="S16" s="708"/>
      <c r="T16" s="708"/>
      <c r="U16" s="708"/>
      <c r="V16" s="708"/>
      <c r="W16" s="810"/>
    </row>
    <row r="17" spans="1:23" s="248" customFormat="1" ht="19.5" x14ac:dyDescent="0.2">
      <c r="A17" s="415"/>
      <c r="B17" s="415"/>
      <c r="C17" s="415"/>
      <c r="D17" s="428"/>
      <c r="E17" s="428"/>
      <c r="F17" s="416"/>
      <c r="G17" s="416"/>
      <c r="H17" s="416"/>
      <c r="I17" s="568"/>
      <c r="J17" s="568"/>
      <c r="K17" s="568"/>
      <c r="L17" s="568"/>
      <c r="M17" s="708"/>
      <c r="N17" s="708"/>
      <c r="O17" s="708"/>
      <c r="P17" s="708"/>
      <c r="Q17" s="708"/>
      <c r="R17" s="708"/>
      <c r="S17" s="708"/>
      <c r="T17" s="708"/>
      <c r="U17" s="708"/>
      <c r="V17" s="708"/>
      <c r="W17" s="810"/>
    </row>
    <row r="18" spans="1:23" s="248" customFormat="1" ht="19.5" x14ac:dyDescent="0.2">
      <c r="A18" s="415"/>
      <c r="B18" s="415"/>
      <c r="C18" s="415"/>
      <c r="D18" s="428"/>
      <c r="E18" s="428"/>
      <c r="F18" s="416"/>
      <c r="G18" s="416"/>
      <c r="H18" s="416"/>
      <c r="I18" s="568"/>
      <c r="J18" s="568"/>
      <c r="K18" s="568"/>
      <c r="L18" s="568"/>
      <c r="M18" s="708"/>
      <c r="N18" s="708"/>
      <c r="O18" s="708"/>
      <c r="P18" s="708"/>
      <c r="Q18" s="708"/>
      <c r="R18" s="708"/>
      <c r="S18" s="708"/>
      <c r="T18" s="708"/>
      <c r="U18" s="708"/>
      <c r="V18" s="708"/>
      <c r="W18" s="810"/>
    </row>
    <row r="19" spans="1:23" s="248" customFormat="1" ht="19.5" x14ac:dyDescent="0.2">
      <c r="A19" s="415"/>
      <c r="B19" s="415"/>
      <c r="C19" s="415"/>
      <c r="D19" s="428"/>
      <c r="E19" s="428"/>
      <c r="F19" s="416"/>
      <c r="G19" s="416"/>
      <c r="H19" s="416"/>
      <c r="I19" s="568"/>
      <c r="J19" s="568"/>
      <c r="K19" s="568"/>
      <c r="L19" s="568"/>
      <c r="M19" s="708"/>
      <c r="N19" s="708"/>
      <c r="O19" s="708"/>
      <c r="P19" s="708"/>
      <c r="Q19" s="708"/>
      <c r="R19" s="708"/>
      <c r="S19" s="708"/>
      <c r="T19" s="708"/>
      <c r="U19" s="708"/>
      <c r="V19" s="708"/>
      <c r="W19" s="810"/>
    </row>
    <row r="20" spans="1:23" s="248" customFormat="1" ht="19.5" x14ac:dyDescent="0.2">
      <c r="A20" s="415"/>
      <c r="B20" s="415"/>
      <c r="C20" s="415"/>
      <c r="D20" s="428"/>
      <c r="E20" s="428"/>
      <c r="F20" s="416"/>
      <c r="G20" s="416"/>
      <c r="H20" s="416"/>
      <c r="I20" s="568"/>
      <c r="J20" s="568"/>
      <c r="K20" s="568"/>
      <c r="L20" s="568"/>
      <c r="M20" s="708"/>
      <c r="N20" s="708"/>
      <c r="O20" s="708"/>
      <c r="P20" s="708"/>
      <c r="Q20" s="708"/>
      <c r="R20" s="708"/>
      <c r="S20" s="708"/>
      <c r="T20" s="708"/>
      <c r="U20" s="708"/>
      <c r="V20" s="708"/>
      <c r="W20" s="810"/>
    </row>
    <row r="21" spans="1:23" s="248" customFormat="1" ht="19.5" x14ac:dyDescent="0.2">
      <c r="A21" s="415"/>
      <c r="B21" s="415"/>
      <c r="C21" s="415"/>
      <c r="D21" s="428"/>
      <c r="E21" s="428"/>
      <c r="F21" s="416"/>
      <c r="G21" s="416"/>
      <c r="H21" s="416"/>
      <c r="I21" s="568"/>
      <c r="J21" s="568"/>
      <c r="K21" s="568"/>
      <c r="L21" s="568"/>
      <c r="M21" s="708"/>
      <c r="N21" s="708"/>
      <c r="O21" s="708"/>
      <c r="P21" s="708"/>
      <c r="Q21" s="708"/>
      <c r="R21" s="708"/>
      <c r="S21" s="708"/>
      <c r="T21" s="708"/>
      <c r="U21" s="708"/>
      <c r="V21" s="708"/>
      <c r="W21" s="810"/>
    </row>
    <row r="22" spans="1:23" s="248" customFormat="1" ht="19.5" x14ac:dyDescent="0.2">
      <c r="A22" s="415"/>
      <c r="B22" s="415"/>
      <c r="C22" s="415"/>
      <c r="D22" s="428"/>
      <c r="E22" s="428"/>
      <c r="F22" s="416"/>
      <c r="G22" s="416"/>
      <c r="H22" s="416"/>
      <c r="I22" s="568"/>
      <c r="J22" s="568"/>
      <c r="K22" s="568"/>
      <c r="L22" s="568"/>
      <c r="M22" s="708"/>
      <c r="N22" s="708"/>
      <c r="O22" s="708"/>
      <c r="P22" s="708"/>
      <c r="Q22" s="708"/>
      <c r="R22" s="708"/>
      <c r="S22" s="708"/>
      <c r="T22" s="708"/>
      <c r="U22" s="708"/>
      <c r="V22" s="708"/>
      <c r="W22" s="810"/>
    </row>
    <row r="23" spans="1:23" s="248" customFormat="1" ht="19.5" x14ac:dyDescent="0.2">
      <c r="A23" s="415"/>
      <c r="B23" s="415"/>
      <c r="C23" s="415"/>
      <c r="D23" s="428"/>
      <c r="E23" s="428"/>
      <c r="F23" s="416"/>
      <c r="G23" s="416"/>
      <c r="H23" s="416"/>
      <c r="I23" s="568"/>
      <c r="J23" s="568"/>
      <c r="K23" s="568"/>
      <c r="L23" s="568"/>
      <c r="M23" s="708"/>
      <c r="N23" s="708"/>
      <c r="O23" s="708"/>
      <c r="P23" s="708"/>
      <c r="Q23" s="708"/>
      <c r="R23" s="708"/>
      <c r="S23" s="708"/>
      <c r="T23" s="708"/>
      <c r="U23" s="708"/>
      <c r="V23" s="708"/>
      <c r="W23" s="810"/>
    </row>
    <row r="24" spans="1:23" s="248" customFormat="1" ht="19.5" x14ac:dyDescent="0.2">
      <c r="A24" s="415"/>
      <c r="B24" s="415"/>
      <c r="C24" s="415"/>
      <c r="D24" s="428"/>
      <c r="E24" s="428"/>
      <c r="F24" s="416"/>
      <c r="G24" s="416"/>
      <c r="H24" s="416"/>
      <c r="I24" s="568"/>
      <c r="J24" s="568"/>
      <c r="K24" s="568"/>
      <c r="L24" s="568"/>
      <c r="M24" s="708"/>
      <c r="N24" s="708"/>
      <c r="O24" s="708"/>
      <c r="P24" s="708"/>
      <c r="Q24" s="708"/>
      <c r="R24" s="708"/>
      <c r="S24" s="708"/>
      <c r="T24" s="708"/>
      <c r="U24" s="708"/>
      <c r="V24" s="708"/>
      <c r="W24" s="810"/>
    </row>
    <row r="25" spans="1:23" s="248" customFormat="1" ht="19.5" x14ac:dyDescent="0.2">
      <c r="A25" s="415"/>
      <c r="B25" s="415"/>
      <c r="C25" s="415"/>
      <c r="D25" s="428"/>
      <c r="E25" s="428"/>
      <c r="F25" s="416"/>
      <c r="G25" s="416"/>
      <c r="H25" s="416"/>
      <c r="I25" s="568"/>
      <c r="J25" s="568"/>
      <c r="K25" s="568"/>
      <c r="L25" s="568"/>
      <c r="M25" s="708"/>
      <c r="N25" s="708"/>
      <c r="O25" s="708"/>
      <c r="P25" s="708"/>
      <c r="Q25" s="708"/>
      <c r="R25" s="708"/>
      <c r="S25" s="708"/>
      <c r="T25" s="708"/>
      <c r="U25" s="708"/>
      <c r="V25" s="708"/>
      <c r="W25" s="810"/>
    </row>
    <row r="26" spans="1:23" s="248" customFormat="1" ht="19.5" x14ac:dyDescent="0.2">
      <c r="A26" s="415"/>
      <c r="B26" s="415"/>
      <c r="C26" s="415"/>
      <c r="D26" s="428"/>
      <c r="E26" s="428"/>
      <c r="F26" s="416"/>
      <c r="G26" s="416"/>
      <c r="H26" s="416"/>
      <c r="I26" s="568"/>
      <c r="J26" s="568"/>
      <c r="K26" s="568"/>
      <c r="L26" s="568"/>
      <c r="M26" s="708"/>
      <c r="N26" s="708"/>
      <c r="O26" s="708"/>
      <c r="P26" s="708"/>
      <c r="Q26" s="708"/>
      <c r="R26" s="708"/>
      <c r="S26" s="708"/>
      <c r="T26" s="708"/>
      <c r="U26" s="708"/>
      <c r="V26" s="708"/>
      <c r="W26" s="810"/>
    </row>
    <row r="27" spans="1:23" s="248" customFormat="1" ht="19.5" x14ac:dyDescent="0.2">
      <c r="A27" s="415"/>
      <c r="B27" s="415"/>
      <c r="C27" s="415"/>
      <c r="D27" s="428"/>
      <c r="E27" s="428"/>
      <c r="F27" s="416"/>
      <c r="G27" s="416"/>
      <c r="H27" s="416"/>
      <c r="I27" s="568"/>
      <c r="J27" s="568"/>
      <c r="K27" s="568"/>
      <c r="L27" s="568"/>
      <c r="M27" s="708"/>
      <c r="N27" s="708"/>
      <c r="O27" s="708"/>
      <c r="P27" s="708"/>
      <c r="Q27" s="708"/>
      <c r="R27" s="708"/>
      <c r="S27" s="708"/>
      <c r="T27" s="708"/>
      <c r="U27" s="708"/>
      <c r="V27" s="708"/>
      <c r="W27" s="810"/>
    </row>
    <row r="28" spans="1:23" s="248" customFormat="1" ht="19.5" x14ac:dyDescent="0.2">
      <c r="A28" s="415"/>
      <c r="B28" s="415"/>
      <c r="C28" s="415"/>
      <c r="D28" s="428"/>
      <c r="E28" s="428"/>
      <c r="F28" s="416"/>
      <c r="G28" s="416"/>
      <c r="H28" s="416"/>
      <c r="I28" s="568"/>
      <c r="J28" s="568"/>
      <c r="K28" s="568"/>
      <c r="L28" s="568"/>
      <c r="M28" s="708"/>
      <c r="N28" s="708"/>
      <c r="O28" s="708"/>
      <c r="P28" s="708"/>
      <c r="Q28" s="708"/>
      <c r="R28" s="708"/>
      <c r="S28" s="708"/>
      <c r="T28" s="708"/>
      <c r="U28" s="708"/>
      <c r="V28" s="708"/>
      <c r="W28" s="810"/>
    </row>
    <row r="29" spans="1:23" s="248" customFormat="1" ht="19.5" x14ac:dyDescent="0.2">
      <c r="A29" s="415"/>
      <c r="B29" s="415"/>
      <c r="C29" s="415"/>
      <c r="D29" s="428"/>
      <c r="E29" s="428"/>
      <c r="F29" s="416"/>
      <c r="G29" s="416"/>
      <c r="H29" s="416"/>
      <c r="I29" s="568"/>
      <c r="J29" s="568"/>
      <c r="K29" s="568"/>
      <c r="L29" s="568"/>
      <c r="M29" s="708"/>
      <c r="N29" s="708"/>
      <c r="O29" s="708"/>
      <c r="P29" s="708"/>
      <c r="Q29" s="708"/>
      <c r="R29" s="708"/>
      <c r="S29" s="708"/>
      <c r="T29" s="708"/>
      <c r="U29" s="708"/>
      <c r="V29" s="708"/>
      <c r="W29" s="810"/>
    </row>
    <row r="30" spans="1:23" s="248" customFormat="1" ht="19.5" x14ac:dyDescent="0.2">
      <c r="A30" s="415"/>
      <c r="B30" s="415"/>
      <c r="C30" s="415"/>
      <c r="D30" s="428"/>
      <c r="E30" s="428"/>
      <c r="F30" s="416"/>
      <c r="G30" s="416"/>
      <c r="H30" s="416"/>
      <c r="I30" s="568"/>
      <c r="J30" s="568"/>
      <c r="K30" s="568"/>
      <c r="L30" s="568"/>
      <c r="M30" s="708"/>
      <c r="N30" s="708"/>
      <c r="O30" s="708"/>
      <c r="P30" s="708"/>
      <c r="Q30" s="708"/>
      <c r="R30" s="708"/>
      <c r="S30" s="708"/>
      <c r="T30" s="708"/>
      <c r="U30" s="708"/>
      <c r="V30" s="708"/>
      <c r="W30" s="810"/>
    </row>
    <row r="31" spans="1:23" s="248" customFormat="1" ht="19.5" x14ac:dyDescent="0.2">
      <c r="A31" s="415"/>
      <c r="B31" s="415"/>
      <c r="C31" s="415"/>
      <c r="D31" s="428"/>
      <c r="E31" s="428"/>
      <c r="F31" s="416"/>
      <c r="G31" s="416"/>
      <c r="H31" s="416"/>
      <c r="I31" s="568"/>
      <c r="J31" s="568"/>
      <c r="K31" s="568"/>
      <c r="L31" s="568"/>
      <c r="M31" s="708"/>
      <c r="N31" s="708"/>
      <c r="O31" s="708"/>
      <c r="P31" s="708"/>
      <c r="Q31" s="708"/>
      <c r="R31" s="708"/>
      <c r="S31" s="708"/>
      <c r="T31" s="708"/>
      <c r="U31" s="708"/>
      <c r="V31" s="708"/>
      <c r="W31" s="810"/>
    </row>
    <row r="32" spans="1:23" s="248" customFormat="1" ht="19.5" x14ac:dyDescent="0.2">
      <c r="A32" s="415"/>
      <c r="B32" s="415"/>
      <c r="C32" s="415"/>
      <c r="D32" s="428"/>
      <c r="E32" s="428"/>
      <c r="F32" s="416"/>
      <c r="G32" s="416"/>
      <c r="H32" s="416"/>
      <c r="I32" s="568"/>
      <c r="J32" s="568"/>
      <c r="K32" s="568"/>
      <c r="L32" s="568"/>
      <c r="M32" s="708"/>
      <c r="N32" s="708"/>
      <c r="O32" s="708"/>
      <c r="P32" s="708"/>
      <c r="Q32" s="708"/>
      <c r="R32" s="708"/>
      <c r="S32" s="708"/>
      <c r="T32" s="708"/>
      <c r="U32" s="708"/>
      <c r="V32" s="708"/>
      <c r="W32" s="810"/>
    </row>
    <row r="33" spans="1:23" s="248" customFormat="1" ht="19.5" x14ac:dyDescent="0.2">
      <c r="A33" s="415"/>
      <c r="B33" s="415"/>
      <c r="C33" s="415"/>
      <c r="D33" s="428"/>
      <c r="E33" s="428"/>
      <c r="F33" s="416"/>
      <c r="G33" s="416"/>
      <c r="H33" s="416"/>
      <c r="I33" s="568"/>
      <c r="J33" s="568"/>
      <c r="K33" s="568"/>
      <c r="L33" s="568"/>
      <c r="M33" s="708"/>
      <c r="N33" s="708"/>
      <c r="O33" s="708"/>
      <c r="P33" s="708"/>
      <c r="Q33" s="708"/>
      <c r="R33" s="708"/>
      <c r="S33" s="708"/>
      <c r="T33" s="708"/>
      <c r="U33" s="708"/>
      <c r="V33" s="708"/>
      <c r="W33" s="810"/>
    </row>
    <row r="34" spans="1:23" s="248" customFormat="1" ht="19.5" x14ac:dyDescent="0.2">
      <c r="A34" s="415"/>
      <c r="B34" s="415"/>
      <c r="C34" s="415"/>
      <c r="D34" s="428"/>
      <c r="E34" s="428"/>
      <c r="F34" s="416"/>
      <c r="G34" s="416"/>
      <c r="H34" s="416"/>
      <c r="I34" s="568"/>
      <c r="J34" s="568"/>
      <c r="K34" s="568"/>
      <c r="L34" s="568"/>
      <c r="M34" s="708"/>
      <c r="N34" s="708"/>
      <c r="O34" s="708"/>
      <c r="P34" s="708"/>
      <c r="Q34" s="708"/>
      <c r="R34" s="708"/>
      <c r="S34" s="708"/>
      <c r="T34" s="708"/>
      <c r="U34" s="708"/>
      <c r="V34" s="708"/>
      <c r="W34" s="810"/>
    </row>
    <row r="35" spans="1:23" s="248" customFormat="1" ht="19.5" x14ac:dyDescent="0.2">
      <c r="A35" s="415"/>
      <c r="B35" s="415"/>
      <c r="C35" s="415"/>
      <c r="D35" s="428"/>
      <c r="E35" s="428"/>
      <c r="F35" s="416"/>
      <c r="G35" s="416"/>
      <c r="H35" s="416"/>
      <c r="I35" s="568"/>
      <c r="J35" s="568"/>
      <c r="K35" s="568"/>
      <c r="L35" s="568"/>
      <c r="M35" s="708"/>
      <c r="N35" s="708"/>
      <c r="O35" s="708"/>
      <c r="P35" s="708"/>
      <c r="Q35" s="708"/>
      <c r="R35" s="708"/>
      <c r="S35" s="708"/>
      <c r="T35" s="708"/>
      <c r="U35" s="708"/>
      <c r="V35" s="708"/>
      <c r="W35" s="810"/>
    </row>
    <row r="36" spans="1:23" s="248" customFormat="1" ht="19.5" x14ac:dyDescent="0.2">
      <c r="A36" s="415"/>
      <c r="B36" s="415"/>
      <c r="C36" s="415"/>
      <c r="D36" s="428"/>
      <c r="E36" s="428"/>
      <c r="F36" s="416"/>
      <c r="G36" s="416"/>
      <c r="H36" s="416"/>
      <c r="I36" s="568"/>
      <c r="J36" s="568"/>
      <c r="K36" s="568"/>
      <c r="L36" s="568"/>
      <c r="M36" s="708"/>
      <c r="N36" s="708"/>
      <c r="O36" s="708"/>
      <c r="P36" s="708"/>
      <c r="Q36" s="708"/>
      <c r="R36" s="708"/>
      <c r="S36" s="708"/>
      <c r="T36" s="708"/>
      <c r="U36" s="708"/>
      <c r="V36" s="708"/>
      <c r="W36" s="810"/>
    </row>
    <row r="37" spans="1:23" s="248" customFormat="1" ht="19.5" x14ac:dyDescent="0.2">
      <c r="A37" s="415"/>
      <c r="B37" s="415"/>
      <c r="C37" s="415"/>
      <c r="D37" s="428"/>
      <c r="E37" s="428"/>
      <c r="F37" s="416"/>
      <c r="G37" s="416"/>
      <c r="H37" s="416"/>
      <c r="I37" s="568"/>
      <c r="J37" s="568"/>
      <c r="K37" s="568"/>
      <c r="L37" s="568"/>
      <c r="M37" s="708"/>
      <c r="N37" s="708"/>
      <c r="O37" s="708"/>
      <c r="P37" s="708"/>
      <c r="Q37" s="708"/>
      <c r="R37" s="708"/>
      <c r="S37" s="708"/>
      <c r="T37" s="708"/>
      <c r="U37" s="708"/>
      <c r="V37" s="708"/>
      <c r="W37" s="810"/>
    </row>
    <row r="38" spans="1:23" s="248" customFormat="1" ht="19.5" x14ac:dyDescent="0.2">
      <c r="A38" s="415"/>
      <c r="B38" s="415"/>
      <c r="C38" s="415"/>
      <c r="D38" s="428"/>
      <c r="E38" s="428"/>
      <c r="F38" s="416"/>
      <c r="G38" s="416"/>
      <c r="H38" s="416"/>
      <c r="I38" s="568"/>
      <c r="J38" s="568"/>
      <c r="K38" s="568"/>
      <c r="L38" s="568"/>
      <c r="M38" s="708"/>
      <c r="N38" s="708"/>
      <c r="O38" s="708"/>
      <c r="P38" s="708"/>
      <c r="Q38" s="708"/>
      <c r="R38" s="708"/>
      <c r="S38" s="708"/>
      <c r="T38" s="708"/>
      <c r="U38" s="708"/>
      <c r="V38" s="708"/>
      <c r="W38" s="810"/>
    </row>
    <row r="39" spans="1:23" s="248" customFormat="1" ht="19.5" x14ac:dyDescent="0.2">
      <c r="A39" s="415"/>
      <c r="B39" s="415"/>
      <c r="C39" s="415"/>
      <c r="D39" s="428"/>
      <c r="E39" s="428"/>
      <c r="F39" s="416"/>
      <c r="G39" s="416"/>
      <c r="H39" s="416"/>
      <c r="I39" s="568"/>
      <c r="J39" s="568"/>
      <c r="K39" s="568"/>
      <c r="L39" s="568"/>
      <c r="M39" s="708"/>
      <c r="N39" s="708"/>
      <c r="O39" s="708"/>
      <c r="P39" s="708"/>
      <c r="Q39" s="708"/>
      <c r="R39" s="708"/>
      <c r="S39" s="708"/>
      <c r="T39" s="708"/>
      <c r="U39" s="708"/>
      <c r="V39" s="708"/>
      <c r="W39" s="810"/>
    </row>
    <row r="40" spans="1:23" s="248" customFormat="1" ht="19.5" x14ac:dyDescent="0.2">
      <c r="A40" s="415"/>
      <c r="B40" s="415"/>
      <c r="C40" s="415"/>
      <c r="D40" s="428"/>
      <c r="E40" s="428"/>
      <c r="F40" s="416"/>
      <c r="G40" s="416"/>
      <c r="H40" s="416"/>
      <c r="I40" s="568"/>
      <c r="J40" s="568"/>
      <c r="K40" s="568"/>
      <c r="L40" s="568"/>
      <c r="M40" s="708"/>
      <c r="N40" s="708"/>
      <c r="O40" s="708"/>
      <c r="P40" s="708"/>
      <c r="Q40" s="708"/>
      <c r="R40" s="708"/>
      <c r="S40" s="708"/>
      <c r="T40" s="708"/>
      <c r="U40" s="708"/>
      <c r="V40" s="708"/>
      <c r="W40" s="810"/>
    </row>
    <row r="41" spans="1:23" s="248" customFormat="1" ht="19.5" x14ac:dyDescent="0.2">
      <c r="A41" s="415"/>
      <c r="B41" s="415"/>
      <c r="C41" s="415"/>
      <c r="D41" s="428"/>
      <c r="E41" s="428"/>
      <c r="F41" s="416"/>
      <c r="G41" s="416"/>
      <c r="H41" s="416"/>
      <c r="I41" s="568"/>
      <c r="J41" s="568"/>
      <c r="K41" s="568"/>
      <c r="L41" s="568"/>
      <c r="M41" s="708"/>
      <c r="N41" s="708"/>
      <c r="O41" s="708"/>
      <c r="P41" s="708"/>
      <c r="Q41" s="708"/>
      <c r="R41" s="708"/>
      <c r="S41" s="708"/>
      <c r="T41" s="708"/>
      <c r="U41" s="708"/>
      <c r="V41" s="708"/>
      <c r="W41" s="810"/>
    </row>
    <row r="42" spans="1:23" s="248" customFormat="1" ht="19.5" x14ac:dyDescent="0.2">
      <c r="A42" s="415"/>
      <c r="B42" s="415"/>
      <c r="C42" s="415"/>
      <c r="D42" s="428"/>
      <c r="E42" s="428"/>
      <c r="F42" s="416"/>
      <c r="G42" s="416"/>
      <c r="H42" s="416"/>
      <c r="I42" s="568"/>
      <c r="J42" s="568"/>
      <c r="K42" s="568"/>
      <c r="L42" s="568"/>
      <c r="M42" s="708"/>
      <c r="N42" s="708"/>
      <c r="O42" s="708"/>
      <c r="P42" s="708"/>
      <c r="Q42" s="708"/>
      <c r="R42" s="708"/>
      <c r="S42" s="708"/>
      <c r="T42" s="708"/>
      <c r="U42" s="708"/>
      <c r="V42" s="708"/>
      <c r="W42" s="810"/>
    </row>
    <row r="43" spans="1:23" s="248" customFormat="1" ht="19.5" x14ac:dyDescent="0.2">
      <c r="A43" s="415"/>
      <c r="B43" s="415"/>
      <c r="C43" s="415"/>
      <c r="D43" s="428"/>
      <c r="E43" s="428"/>
      <c r="F43" s="416"/>
      <c r="G43" s="416"/>
      <c r="H43" s="416"/>
      <c r="I43" s="568"/>
      <c r="J43" s="568"/>
      <c r="K43" s="568"/>
      <c r="L43" s="568"/>
      <c r="M43" s="708"/>
      <c r="N43" s="708"/>
      <c r="O43" s="708"/>
      <c r="P43" s="708"/>
      <c r="Q43" s="708"/>
      <c r="R43" s="708"/>
      <c r="S43" s="708"/>
      <c r="T43" s="708"/>
      <c r="U43" s="708"/>
      <c r="V43" s="708"/>
      <c r="W43" s="810"/>
    </row>
    <row r="44" spans="1:23" s="248" customFormat="1" ht="19.5" x14ac:dyDescent="0.2">
      <c r="A44" s="415"/>
      <c r="B44" s="415"/>
      <c r="C44" s="415"/>
      <c r="D44" s="428"/>
      <c r="E44" s="428"/>
      <c r="F44" s="416"/>
      <c r="G44" s="416"/>
      <c r="H44" s="416"/>
      <c r="I44" s="568"/>
      <c r="J44" s="568"/>
      <c r="K44" s="568"/>
      <c r="L44" s="568"/>
      <c r="M44" s="708"/>
      <c r="N44" s="708"/>
      <c r="O44" s="708"/>
      <c r="P44" s="708"/>
      <c r="Q44" s="708"/>
      <c r="R44" s="708"/>
      <c r="S44" s="708"/>
      <c r="T44" s="708"/>
      <c r="U44" s="708"/>
      <c r="V44" s="708"/>
      <c r="W44" s="810"/>
    </row>
    <row r="45" spans="1:23" s="248" customFormat="1" ht="19.5" x14ac:dyDescent="0.2">
      <c r="A45" s="415"/>
      <c r="B45" s="415"/>
      <c r="C45" s="415"/>
      <c r="D45" s="428"/>
      <c r="E45" s="428"/>
      <c r="F45" s="416"/>
      <c r="G45" s="416"/>
      <c r="H45" s="416"/>
      <c r="I45" s="568"/>
      <c r="J45" s="568"/>
      <c r="K45" s="568"/>
      <c r="L45" s="568"/>
      <c r="M45" s="708"/>
      <c r="N45" s="708"/>
      <c r="O45" s="708"/>
      <c r="P45" s="708"/>
      <c r="Q45" s="708"/>
      <c r="R45" s="708"/>
      <c r="S45" s="708"/>
      <c r="T45" s="708"/>
      <c r="U45" s="708"/>
      <c r="V45" s="708"/>
      <c r="W45" s="810"/>
    </row>
    <row r="46" spans="1:23" s="248" customFormat="1" ht="19.5" x14ac:dyDescent="0.2">
      <c r="A46" s="415"/>
      <c r="B46" s="415"/>
      <c r="C46" s="415"/>
      <c r="D46" s="428"/>
      <c r="E46" s="428"/>
      <c r="F46" s="416"/>
      <c r="G46" s="416"/>
      <c r="H46" s="416"/>
      <c r="I46" s="568"/>
      <c r="J46" s="568"/>
      <c r="K46" s="568"/>
      <c r="L46" s="568"/>
      <c r="M46" s="708"/>
      <c r="N46" s="708"/>
      <c r="O46" s="708"/>
      <c r="P46" s="708"/>
      <c r="Q46" s="708"/>
      <c r="R46" s="708"/>
      <c r="S46" s="708"/>
      <c r="T46" s="708"/>
      <c r="U46" s="708"/>
      <c r="V46" s="708"/>
      <c r="W46" s="810"/>
    </row>
    <row r="47" spans="1:23" s="248" customFormat="1" ht="19.5" x14ac:dyDescent="0.2">
      <c r="A47" s="415"/>
      <c r="B47" s="415"/>
      <c r="C47" s="415"/>
      <c r="D47" s="428"/>
      <c r="E47" s="428"/>
      <c r="F47" s="416"/>
      <c r="G47" s="416"/>
      <c r="H47" s="416"/>
      <c r="I47" s="568"/>
      <c r="J47" s="568"/>
      <c r="K47" s="568"/>
      <c r="L47" s="568"/>
      <c r="M47" s="708"/>
      <c r="N47" s="708"/>
      <c r="O47" s="708"/>
      <c r="P47" s="708"/>
      <c r="Q47" s="708"/>
      <c r="R47" s="708"/>
      <c r="S47" s="708"/>
      <c r="T47" s="708"/>
      <c r="U47" s="708"/>
      <c r="V47" s="708"/>
      <c r="W47" s="810"/>
    </row>
    <row r="48" spans="1:23" s="248" customFormat="1" ht="19.5" x14ac:dyDescent="0.2">
      <c r="A48" s="415"/>
      <c r="B48" s="415"/>
      <c r="C48" s="415"/>
      <c r="D48" s="428"/>
      <c r="E48" s="428"/>
      <c r="F48" s="416"/>
      <c r="G48" s="416"/>
      <c r="H48" s="416"/>
      <c r="I48" s="568"/>
      <c r="J48" s="568"/>
      <c r="K48" s="568"/>
      <c r="L48" s="568"/>
      <c r="M48" s="708"/>
      <c r="N48" s="708"/>
      <c r="O48" s="708"/>
      <c r="P48" s="708"/>
      <c r="Q48" s="708"/>
      <c r="R48" s="708"/>
      <c r="S48" s="708"/>
      <c r="T48" s="708"/>
      <c r="U48" s="708"/>
      <c r="V48" s="708"/>
      <c r="W48" s="810"/>
    </row>
    <row r="49" spans="1:23" s="248" customFormat="1" ht="19.5" x14ac:dyDescent="0.2">
      <c r="A49" s="415"/>
      <c r="B49" s="415"/>
      <c r="C49" s="415"/>
      <c r="D49" s="428"/>
      <c r="E49" s="428"/>
      <c r="F49" s="416"/>
      <c r="G49" s="416"/>
      <c r="H49" s="416"/>
      <c r="I49" s="568"/>
      <c r="J49" s="568"/>
      <c r="K49" s="568"/>
      <c r="L49" s="568"/>
      <c r="M49" s="708"/>
      <c r="N49" s="708"/>
      <c r="O49" s="708"/>
      <c r="P49" s="708"/>
      <c r="Q49" s="708"/>
      <c r="R49" s="708"/>
      <c r="S49" s="708"/>
      <c r="T49" s="708"/>
      <c r="U49" s="708"/>
      <c r="V49" s="708"/>
      <c r="W49" s="810"/>
    </row>
    <row r="50" spans="1:23" s="248" customFormat="1" ht="19.5" x14ac:dyDescent="0.2">
      <c r="A50" s="415"/>
      <c r="B50" s="415"/>
      <c r="C50" s="415"/>
      <c r="D50" s="428"/>
      <c r="E50" s="428"/>
      <c r="F50" s="416"/>
      <c r="G50" s="416"/>
      <c r="H50" s="416"/>
      <c r="I50" s="568"/>
      <c r="J50" s="568"/>
      <c r="K50" s="568"/>
      <c r="L50" s="568"/>
      <c r="M50" s="708"/>
      <c r="N50" s="708"/>
      <c r="O50" s="708"/>
      <c r="P50" s="708"/>
      <c r="Q50" s="708"/>
      <c r="R50" s="708"/>
      <c r="S50" s="708"/>
      <c r="T50" s="708"/>
      <c r="U50" s="708"/>
      <c r="V50" s="708"/>
      <c r="W50" s="810"/>
    </row>
    <row r="51" spans="1:23" s="248" customFormat="1" ht="19.5" x14ac:dyDescent="0.2">
      <c r="A51" s="415"/>
      <c r="B51" s="415"/>
      <c r="C51" s="415"/>
      <c r="D51" s="428"/>
      <c r="E51" s="428"/>
      <c r="F51" s="416"/>
      <c r="G51" s="416"/>
      <c r="H51" s="416"/>
      <c r="I51" s="568"/>
      <c r="J51" s="568"/>
      <c r="K51" s="568"/>
      <c r="L51" s="568"/>
      <c r="M51" s="708"/>
      <c r="N51" s="708"/>
      <c r="O51" s="708"/>
      <c r="P51" s="708"/>
      <c r="Q51" s="708"/>
      <c r="R51" s="708"/>
      <c r="S51" s="708"/>
      <c r="T51" s="708"/>
      <c r="U51" s="708"/>
      <c r="V51" s="708"/>
      <c r="W51" s="810"/>
    </row>
    <row r="52" spans="1:23" s="248" customFormat="1" ht="19.5" x14ac:dyDescent="0.2">
      <c r="A52" s="415"/>
      <c r="B52" s="415"/>
      <c r="C52" s="415"/>
      <c r="D52" s="428"/>
      <c r="E52" s="428"/>
      <c r="F52" s="416"/>
      <c r="G52" s="416"/>
      <c r="H52" s="416"/>
      <c r="I52" s="568"/>
      <c r="J52" s="568"/>
      <c r="K52" s="568"/>
      <c r="L52" s="568"/>
      <c r="M52" s="708"/>
      <c r="N52" s="708"/>
      <c r="O52" s="708"/>
      <c r="P52" s="708"/>
      <c r="Q52" s="708"/>
      <c r="R52" s="708"/>
      <c r="S52" s="708"/>
      <c r="T52" s="708"/>
      <c r="U52" s="708"/>
      <c r="V52" s="708"/>
      <c r="W52" s="810"/>
    </row>
    <row r="53" spans="1:23" s="248" customFormat="1" ht="19.5" x14ac:dyDescent="0.2">
      <c r="A53" s="415"/>
      <c r="B53" s="415"/>
      <c r="C53" s="415"/>
      <c r="D53" s="428"/>
      <c r="E53" s="428"/>
      <c r="F53" s="416"/>
      <c r="G53" s="416"/>
      <c r="H53" s="416"/>
      <c r="I53" s="568"/>
      <c r="J53" s="568"/>
      <c r="K53" s="568"/>
      <c r="L53" s="568"/>
      <c r="M53" s="708"/>
      <c r="N53" s="708"/>
      <c r="O53" s="708"/>
      <c r="P53" s="708"/>
      <c r="Q53" s="708"/>
      <c r="R53" s="708"/>
      <c r="S53" s="708"/>
      <c r="T53" s="708"/>
      <c r="U53" s="708"/>
      <c r="V53" s="708"/>
      <c r="W53" s="810"/>
    </row>
    <row r="54" spans="1:23" s="248" customFormat="1" ht="19.5" x14ac:dyDescent="0.2">
      <c r="A54" s="415"/>
      <c r="B54" s="415"/>
      <c r="C54" s="415"/>
      <c r="D54" s="428"/>
      <c r="E54" s="428"/>
      <c r="F54" s="416"/>
      <c r="G54" s="416"/>
      <c r="H54" s="416"/>
      <c r="I54" s="568"/>
      <c r="J54" s="568"/>
      <c r="K54" s="568"/>
      <c r="L54" s="568"/>
      <c r="M54" s="708"/>
      <c r="N54" s="708"/>
      <c r="O54" s="708"/>
      <c r="P54" s="708"/>
      <c r="Q54" s="708"/>
      <c r="R54" s="708"/>
      <c r="S54" s="708"/>
      <c r="T54" s="708"/>
      <c r="U54" s="708"/>
      <c r="V54" s="708"/>
      <c r="W54" s="810"/>
    </row>
    <row r="55" spans="1:23" s="248" customFormat="1" ht="19.5" x14ac:dyDescent="0.2">
      <c r="A55" s="415"/>
      <c r="B55" s="415"/>
      <c r="C55" s="415"/>
      <c r="D55" s="428"/>
      <c r="E55" s="428"/>
      <c r="F55" s="416"/>
      <c r="G55" s="416"/>
      <c r="H55" s="416"/>
      <c r="I55" s="568"/>
      <c r="J55" s="568"/>
      <c r="K55" s="568"/>
      <c r="L55" s="568"/>
      <c r="M55" s="708"/>
      <c r="N55" s="708"/>
      <c r="O55" s="708"/>
      <c r="P55" s="708"/>
      <c r="Q55" s="708"/>
      <c r="R55" s="708"/>
      <c r="S55" s="708"/>
      <c r="T55" s="708"/>
      <c r="U55" s="708"/>
      <c r="V55" s="708"/>
      <c r="W55" s="810"/>
    </row>
    <row r="56" spans="1:23" s="248" customFormat="1" ht="19.5" x14ac:dyDescent="0.2">
      <c r="A56" s="415"/>
      <c r="B56" s="415"/>
      <c r="C56" s="415"/>
      <c r="D56" s="428"/>
      <c r="E56" s="428"/>
      <c r="F56" s="416"/>
      <c r="G56" s="416"/>
      <c r="H56" s="416"/>
      <c r="I56" s="568"/>
      <c r="J56" s="568"/>
      <c r="K56" s="568"/>
      <c r="L56" s="568"/>
      <c r="M56" s="708"/>
      <c r="N56" s="708"/>
      <c r="O56" s="708"/>
      <c r="P56" s="708"/>
      <c r="Q56" s="708"/>
      <c r="R56" s="708"/>
      <c r="S56" s="708"/>
      <c r="T56" s="708"/>
      <c r="U56" s="708"/>
      <c r="V56" s="708"/>
      <c r="W56" s="810"/>
    </row>
    <row r="57" spans="1:23" s="248" customFormat="1" ht="19.5" x14ac:dyDescent="0.2">
      <c r="A57" s="415"/>
      <c r="B57" s="415"/>
      <c r="C57" s="415"/>
      <c r="D57" s="428"/>
      <c r="E57" s="428"/>
      <c r="F57" s="416"/>
      <c r="G57" s="416"/>
      <c r="H57" s="416"/>
      <c r="I57" s="568"/>
      <c r="J57" s="568"/>
      <c r="K57" s="568"/>
      <c r="L57" s="568"/>
      <c r="M57" s="708"/>
      <c r="N57" s="708"/>
      <c r="O57" s="708"/>
      <c r="P57" s="708"/>
      <c r="Q57" s="708"/>
      <c r="R57" s="708"/>
      <c r="S57" s="708"/>
      <c r="T57" s="708"/>
      <c r="U57" s="708"/>
      <c r="V57" s="708"/>
      <c r="W57" s="810"/>
    </row>
    <row r="58" spans="1:23" s="248" customFormat="1" ht="19.5" x14ac:dyDescent="0.2">
      <c r="A58" s="415"/>
      <c r="B58" s="415"/>
      <c r="C58" s="415"/>
      <c r="D58" s="428"/>
      <c r="E58" s="428"/>
      <c r="F58" s="416"/>
      <c r="G58" s="416"/>
      <c r="H58" s="416"/>
      <c r="I58" s="568"/>
      <c r="J58" s="568"/>
      <c r="K58" s="568"/>
      <c r="L58" s="568"/>
      <c r="M58" s="708"/>
      <c r="N58" s="708"/>
      <c r="O58" s="708"/>
      <c r="P58" s="708"/>
      <c r="Q58" s="708"/>
      <c r="R58" s="708"/>
      <c r="S58" s="708"/>
      <c r="T58" s="708"/>
      <c r="U58" s="708"/>
      <c r="V58" s="708"/>
      <c r="W58" s="810"/>
    </row>
    <row r="59" spans="1:23" s="248" customFormat="1" ht="19.5" x14ac:dyDescent="0.2">
      <c r="A59" s="415"/>
      <c r="B59" s="415"/>
      <c r="C59" s="415"/>
      <c r="D59" s="428"/>
      <c r="E59" s="428"/>
      <c r="F59" s="416"/>
      <c r="G59" s="416"/>
      <c r="H59" s="416"/>
      <c r="I59" s="568"/>
      <c r="J59" s="568"/>
      <c r="K59" s="568"/>
      <c r="L59" s="568"/>
      <c r="M59" s="708"/>
      <c r="N59" s="708"/>
      <c r="O59" s="708"/>
      <c r="P59" s="708"/>
      <c r="Q59" s="708"/>
      <c r="R59" s="708"/>
      <c r="S59" s="708"/>
      <c r="T59" s="708"/>
      <c r="U59" s="708"/>
      <c r="V59" s="708"/>
      <c r="W59" s="810"/>
    </row>
    <row r="60" spans="1:23" s="248" customFormat="1" ht="19.5" x14ac:dyDescent="0.2">
      <c r="A60" s="415"/>
      <c r="B60" s="415"/>
      <c r="C60" s="415"/>
      <c r="D60" s="428"/>
      <c r="E60" s="428"/>
      <c r="F60" s="416"/>
      <c r="G60" s="416"/>
      <c r="H60" s="416"/>
      <c r="I60" s="568"/>
      <c r="J60" s="568"/>
      <c r="K60" s="568"/>
      <c r="L60" s="568"/>
      <c r="M60" s="708"/>
      <c r="N60" s="708"/>
      <c r="O60" s="708"/>
      <c r="P60" s="708"/>
      <c r="Q60" s="708"/>
      <c r="R60" s="708"/>
      <c r="S60" s="708"/>
      <c r="T60" s="708"/>
      <c r="U60" s="708"/>
      <c r="V60" s="708"/>
      <c r="W60" s="810"/>
    </row>
    <row r="61" spans="1:23" s="248" customFormat="1" ht="19.5" x14ac:dyDescent="0.2">
      <c r="A61" s="415"/>
      <c r="B61" s="415"/>
      <c r="C61" s="415"/>
      <c r="D61" s="428"/>
      <c r="E61" s="428"/>
      <c r="F61" s="416"/>
      <c r="G61" s="416"/>
      <c r="H61" s="416"/>
      <c r="I61" s="568"/>
      <c r="J61" s="568"/>
      <c r="K61" s="568"/>
      <c r="L61" s="568"/>
      <c r="M61" s="708"/>
      <c r="N61" s="708"/>
      <c r="O61" s="708"/>
      <c r="P61" s="708"/>
      <c r="Q61" s="708"/>
      <c r="R61" s="708"/>
      <c r="S61" s="708"/>
      <c r="T61" s="708"/>
      <c r="U61" s="708"/>
      <c r="V61" s="708"/>
      <c r="W61" s="810"/>
    </row>
    <row r="62" spans="1:23" s="248" customFormat="1" ht="19.5" x14ac:dyDescent="0.2">
      <c r="A62" s="415"/>
      <c r="B62" s="415"/>
      <c r="C62" s="415"/>
      <c r="D62" s="428"/>
      <c r="E62" s="428"/>
      <c r="F62" s="416"/>
      <c r="G62" s="416"/>
      <c r="H62" s="416"/>
      <c r="I62" s="568"/>
      <c r="J62" s="568"/>
      <c r="K62" s="568"/>
      <c r="L62" s="568"/>
      <c r="M62" s="708"/>
      <c r="N62" s="708"/>
      <c r="O62" s="708"/>
      <c r="P62" s="708"/>
      <c r="Q62" s="708"/>
      <c r="R62" s="708"/>
      <c r="S62" s="708"/>
      <c r="T62" s="708"/>
      <c r="U62" s="708"/>
      <c r="V62" s="708"/>
      <c r="W62" s="810"/>
    </row>
    <row r="63" spans="1:23" s="248" customFormat="1" ht="19.5" x14ac:dyDescent="0.2">
      <c r="A63" s="415"/>
      <c r="B63" s="415"/>
      <c r="C63" s="415"/>
      <c r="D63" s="428"/>
      <c r="E63" s="428"/>
      <c r="F63" s="416"/>
      <c r="G63" s="416"/>
      <c r="H63" s="416"/>
      <c r="I63" s="568"/>
      <c r="J63" s="568"/>
      <c r="K63" s="568"/>
      <c r="L63" s="568"/>
      <c r="M63" s="708"/>
      <c r="N63" s="708"/>
      <c r="O63" s="708"/>
      <c r="P63" s="708"/>
      <c r="Q63" s="708"/>
      <c r="R63" s="708"/>
      <c r="S63" s="708"/>
      <c r="T63" s="708"/>
      <c r="U63" s="708"/>
      <c r="V63" s="708"/>
      <c r="W63" s="810"/>
    </row>
    <row r="64" spans="1:23" s="248" customFormat="1" ht="19.5" x14ac:dyDescent="0.2">
      <c r="A64" s="415"/>
      <c r="B64" s="415"/>
      <c r="C64" s="415"/>
      <c r="D64" s="428"/>
      <c r="E64" s="428"/>
      <c r="F64" s="416"/>
      <c r="G64" s="416"/>
      <c r="H64" s="416"/>
      <c r="I64" s="568"/>
      <c r="J64" s="568"/>
      <c r="K64" s="568"/>
      <c r="L64" s="568"/>
      <c r="M64" s="708"/>
      <c r="N64" s="708"/>
      <c r="O64" s="708"/>
      <c r="P64" s="708"/>
      <c r="Q64" s="708"/>
      <c r="R64" s="708"/>
      <c r="S64" s="708"/>
      <c r="T64" s="708"/>
      <c r="U64" s="708"/>
      <c r="V64" s="708"/>
      <c r="W64" s="810"/>
    </row>
    <row r="65" spans="1:23" s="248" customFormat="1" ht="19.5" x14ac:dyDescent="0.2">
      <c r="A65" s="415"/>
      <c r="B65" s="415"/>
      <c r="C65" s="415"/>
      <c r="D65" s="428"/>
      <c r="E65" s="428"/>
      <c r="F65" s="416"/>
      <c r="G65" s="416"/>
      <c r="H65" s="416"/>
      <c r="I65" s="568"/>
      <c r="J65" s="568"/>
      <c r="K65" s="568"/>
      <c r="L65" s="568"/>
      <c r="M65" s="708"/>
      <c r="N65" s="708"/>
      <c r="O65" s="708"/>
      <c r="P65" s="708"/>
      <c r="Q65" s="708"/>
      <c r="R65" s="708"/>
      <c r="S65" s="708"/>
      <c r="T65" s="708"/>
      <c r="U65" s="708"/>
      <c r="V65" s="708"/>
      <c r="W65" s="810"/>
    </row>
    <row r="66" spans="1:23" s="248" customFormat="1" ht="19.5" x14ac:dyDescent="0.2">
      <c r="A66" s="415"/>
      <c r="B66" s="415"/>
      <c r="C66" s="415"/>
      <c r="D66" s="428"/>
      <c r="E66" s="428"/>
      <c r="F66" s="416"/>
      <c r="G66" s="416"/>
      <c r="H66" s="416"/>
      <c r="I66" s="568"/>
      <c r="J66" s="568"/>
      <c r="K66" s="568"/>
      <c r="L66" s="568"/>
      <c r="M66" s="708"/>
      <c r="N66" s="708"/>
      <c r="O66" s="708"/>
      <c r="P66" s="708"/>
      <c r="Q66" s="708"/>
      <c r="R66" s="708"/>
      <c r="S66" s="708"/>
      <c r="T66" s="708"/>
      <c r="U66" s="708"/>
      <c r="V66" s="708"/>
      <c r="W66" s="810"/>
    </row>
    <row r="67" spans="1:23" s="248" customFormat="1" ht="19.5" x14ac:dyDescent="0.2">
      <c r="A67" s="415"/>
      <c r="B67" s="415"/>
      <c r="C67" s="415"/>
      <c r="D67" s="428"/>
      <c r="E67" s="428"/>
      <c r="F67" s="416"/>
      <c r="G67" s="416"/>
      <c r="H67" s="416"/>
      <c r="I67" s="568"/>
      <c r="J67" s="568"/>
      <c r="K67" s="568"/>
      <c r="L67" s="568"/>
      <c r="M67" s="708"/>
      <c r="N67" s="708"/>
      <c r="O67" s="708"/>
      <c r="P67" s="708"/>
      <c r="Q67" s="708"/>
      <c r="R67" s="708"/>
      <c r="S67" s="708"/>
      <c r="T67" s="708"/>
      <c r="U67" s="708"/>
      <c r="V67" s="708"/>
      <c r="W67" s="810"/>
    </row>
    <row r="68" spans="1:23" s="248" customFormat="1" ht="19.5" x14ac:dyDescent="0.2">
      <c r="A68" s="415"/>
      <c r="B68" s="415"/>
      <c r="C68" s="415"/>
      <c r="D68" s="428"/>
      <c r="E68" s="428"/>
      <c r="F68" s="416"/>
      <c r="G68" s="416"/>
      <c r="H68" s="416"/>
      <c r="I68" s="568"/>
      <c r="J68" s="568"/>
      <c r="K68" s="568"/>
      <c r="L68" s="568"/>
      <c r="M68" s="708"/>
      <c r="N68" s="708"/>
      <c r="O68" s="708"/>
      <c r="P68" s="708"/>
      <c r="Q68" s="708"/>
      <c r="R68" s="708"/>
      <c r="S68" s="708"/>
      <c r="T68" s="708"/>
      <c r="U68" s="708"/>
      <c r="V68" s="708"/>
      <c r="W68" s="810"/>
    </row>
    <row r="69" spans="1:23" s="248" customFormat="1" ht="19.5" x14ac:dyDescent="0.2">
      <c r="A69" s="415"/>
      <c r="B69" s="415"/>
      <c r="C69" s="415"/>
      <c r="D69" s="428"/>
      <c r="E69" s="428"/>
      <c r="F69" s="416"/>
      <c r="G69" s="416"/>
      <c r="H69" s="416"/>
      <c r="I69" s="568"/>
      <c r="J69" s="568"/>
      <c r="K69" s="568"/>
      <c r="L69" s="568"/>
      <c r="M69" s="708"/>
      <c r="N69" s="708"/>
      <c r="O69" s="708"/>
      <c r="P69" s="708"/>
      <c r="Q69" s="708"/>
      <c r="R69" s="708"/>
      <c r="S69" s="708"/>
      <c r="T69" s="708"/>
      <c r="U69" s="708"/>
      <c r="V69" s="708"/>
      <c r="W69" s="810"/>
    </row>
    <row r="70" spans="1:23" s="248" customFormat="1" ht="19.5" x14ac:dyDescent="0.2">
      <c r="A70" s="415"/>
      <c r="B70" s="415"/>
      <c r="C70" s="415"/>
      <c r="D70" s="428"/>
      <c r="E70" s="428"/>
      <c r="F70" s="416"/>
      <c r="G70" s="416"/>
      <c r="H70" s="416"/>
      <c r="I70" s="568"/>
      <c r="J70" s="568"/>
      <c r="K70" s="568"/>
      <c r="L70" s="568"/>
      <c r="M70" s="708"/>
      <c r="N70" s="708"/>
      <c r="O70" s="708"/>
      <c r="P70" s="708"/>
      <c r="Q70" s="708"/>
      <c r="R70" s="708"/>
      <c r="S70" s="708"/>
      <c r="T70" s="708"/>
      <c r="U70" s="708"/>
      <c r="V70" s="708"/>
      <c r="W70" s="810"/>
    </row>
    <row r="71" spans="1:23" s="248" customFormat="1" ht="19.5" x14ac:dyDescent="0.2">
      <c r="A71" s="415"/>
      <c r="B71" s="415"/>
      <c r="C71" s="415"/>
      <c r="D71" s="428"/>
      <c r="E71" s="428"/>
      <c r="F71" s="416"/>
      <c r="G71" s="416"/>
      <c r="H71" s="416"/>
      <c r="I71" s="568"/>
      <c r="J71" s="568"/>
      <c r="K71" s="568"/>
      <c r="L71" s="568"/>
      <c r="M71" s="708"/>
      <c r="N71" s="708"/>
      <c r="O71" s="708"/>
      <c r="P71" s="708"/>
      <c r="Q71" s="708"/>
      <c r="R71" s="708"/>
      <c r="S71" s="708"/>
      <c r="T71" s="708"/>
      <c r="U71" s="708"/>
      <c r="V71" s="708"/>
      <c r="W71" s="810"/>
    </row>
    <row r="72" spans="1:23" s="248" customFormat="1" ht="19.5" x14ac:dyDescent="0.2">
      <c r="A72" s="415"/>
      <c r="B72" s="415"/>
      <c r="C72" s="415"/>
      <c r="D72" s="428"/>
      <c r="E72" s="428"/>
      <c r="F72" s="416"/>
      <c r="G72" s="416"/>
      <c r="H72" s="416"/>
      <c r="I72" s="568"/>
      <c r="J72" s="568"/>
      <c r="K72" s="568"/>
      <c r="L72" s="568"/>
      <c r="M72" s="708"/>
      <c r="N72" s="708"/>
      <c r="O72" s="708"/>
      <c r="P72" s="708"/>
      <c r="Q72" s="708"/>
      <c r="R72" s="708"/>
      <c r="S72" s="708"/>
      <c r="T72" s="708"/>
      <c r="U72" s="708"/>
      <c r="V72" s="708"/>
      <c r="W72" s="810"/>
    </row>
    <row r="73" spans="1:23" s="248" customFormat="1" ht="19.5" x14ac:dyDescent="0.2">
      <c r="A73" s="415"/>
      <c r="B73" s="415"/>
      <c r="C73" s="415"/>
      <c r="D73" s="428"/>
      <c r="E73" s="428"/>
      <c r="F73" s="416"/>
      <c r="G73" s="416"/>
      <c r="H73" s="416"/>
      <c r="I73" s="568"/>
      <c r="J73" s="568"/>
      <c r="K73" s="568"/>
      <c r="L73" s="568"/>
      <c r="M73" s="708"/>
      <c r="N73" s="708"/>
      <c r="O73" s="708"/>
      <c r="P73" s="708"/>
      <c r="Q73" s="708"/>
      <c r="R73" s="708"/>
      <c r="S73" s="708"/>
      <c r="T73" s="708"/>
      <c r="U73" s="708"/>
      <c r="V73" s="708"/>
      <c r="W73" s="810"/>
    </row>
    <row r="74" spans="1:23" s="248" customFormat="1" ht="19.5" x14ac:dyDescent="0.2">
      <c r="A74" s="415"/>
      <c r="B74" s="415"/>
      <c r="C74" s="415"/>
      <c r="D74" s="428"/>
      <c r="E74" s="428"/>
      <c r="F74" s="416"/>
      <c r="G74" s="416"/>
      <c r="H74" s="416"/>
      <c r="I74" s="568"/>
      <c r="J74" s="568"/>
      <c r="K74" s="568"/>
      <c r="L74" s="568"/>
      <c r="M74" s="708"/>
      <c r="N74" s="708"/>
      <c r="O74" s="708"/>
      <c r="P74" s="708"/>
      <c r="Q74" s="708"/>
      <c r="R74" s="708"/>
      <c r="S74" s="708"/>
      <c r="T74" s="708"/>
      <c r="U74" s="708"/>
      <c r="V74" s="708"/>
      <c r="W74" s="810"/>
    </row>
    <row r="75" spans="1:23" s="248" customFormat="1" ht="19.5" x14ac:dyDescent="0.2">
      <c r="A75" s="415"/>
      <c r="B75" s="415"/>
      <c r="C75" s="415"/>
      <c r="D75" s="428"/>
      <c r="E75" s="428"/>
      <c r="F75" s="416"/>
      <c r="G75" s="416"/>
      <c r="H75" s="416"/>
      <c r="I75" s="568"/>
      <c r="J75" s="568"/>
      <c r="K75" s="568"/>
      <c r="L75" s="568"/>
      <c r="M75" s="708"/>
      <c r="N75" s="708"/>
      <c r="O75" s="708"/>
      <c r="P75" s="708"/>
      <c r="Q75" s="708"/>
      <c r="R75" s="708"/>
      <c r="S75" s="708"/>
      <c r="T75" s="708"/>
      <c r="U75" s="708"/>
      <c r="V75" s="708"/>
      <c r="W75" s="810"/>
    </row>
    <row r="76" spans="1:23" s="248" customFormat="1" ht="19.5" x14ac:dyDescent="0.2">
      <c r="A76" s="415"/>
      <c r="B76" s="415"/>
      <c r="C76" s="415"/>
      <c r="D76" s="428"/>
      <c r="E76" s="428"/>
      <c r="F76" s="416"/>
      <c r="G76" s="416"/>
      <c r="H76" s="416"/>
      <c r="I76" s="568"/>
      <c r="J76" s="568"/>
      <c r="K76" s="568"/>
      <c r="L76" s="568"/>
      <c r="M76" s="708"/>
      <c r="N76" s="708"/>
      <c r="O76" s="708"/>
      <c r="P76" s="708"/>
      <c r="Q76" s="708"/>
      <c r="R76" s="708"/>
      <c r="S76" s="708"/>
      <c r="T76" s="708"/>
      <c r="U76" s="708"/>
      <c r="V76" s="708"/>
      <c r="W76" s="810"/>
    </row>
    <row r="77" spans="1:23" s="248" customFormat="1" ht="19.5" x14ac:dyDescent="0.2">
      <c r="A77" s="415"/>
      <c r="B77" s="415"/>
      <c r="C77" s="415"/>
      <c r="D77" s="428"/>
      <c r="E77" s="428"/>
      <c r="F77" s="416"/>
      <c r="G77" s="416"/>
      <c r="H77" s="416"/>
      <c r="I77" s="568"/>
      <c r="J77" s="568"/>
      <c r="K77" s="568"/>
      <c r="L77" s="568"/>
      <c r="M77" s="708"/>
      <c r="N77" s="708"/>
      <c r="O77" s="708"/>
      <c r="P77" s="708"/>
      <c r="Q77" s="708"/>
      <c r="R77" s="708"/>
      <c r="S77" s="708"/>
      <c r="T77" s="708"/>
      <c r="U77" s="708"/>
      <c r="V77" s="708"/>
      <c r="W77" s="810"/>
    </row>
    <row r="78" spans="1:23" s="248" customFormat="1" ht="19.5" x14ac:dyDescent="0.2">
      <c r="A78" s="415"/>
      <c r="B78" s="415"/>
      <c r="C78" s="415"/>
      <c r="D78" s="428"/>
      <c r="E78" s="428"/>
      <c r="F78" s="416"/>
      <c r="G78" s="416"/>
      <c r="H78" s="416"/>
      <c r="I78" s="568"/>
      <c r="J78" s="568"/>
      <c r="K78" s="568"/>
      <c r="L78" s="568"/>
      <c r="M78" s="708"/>
      <c r="N78" s="708"/>
      <c r="O78" s="708"/>
      <c r="P78" s="708"/>
      <c r="Q78" s="708"/>
      <c r="R78" s="708"/>
      <c r="S78" s="708"/>
      <c r="T78" s="708"/>
      <c r="U78" s="708"/>
      <c r="V78" s="708"/>
      <c r="W78" s="810"/>
    </row>
    <row r="79" spans="1:23" s="248" customFormat="1" ht="19.5" x14ac:dyDescent="0.2">
      <c r="A79" s="415"/>
      <c r="B79" s="415"/>
      <c r="C79" s="415"/>
      <c r="D79" s="428"/>
      <c r="E79" s="428"/>
      <c r="F79" s="416"/>
      <c r="G79" s="416"/>
      <c r="H79" s="416"/>
      <c r="I79" s="568"/>
      <c r="J79" s="568"/>
      <c r="K79" s="568"/>
      <c r="L79" s="568"/>
      <c r="M79" s="708"/>
      <c r="N79" s="708"/>
      <c r="O79" s="708"/>
      <c r="P79" s="708"/>
      <c r="Q79" s="708"/>
      <c r="R79" s="708"/>
      <c r="S79" s="708"/>
      <c r="T79" s="708"/>
      <c r="U79" s="708"/>
      <c r="V79" s="708"/>
      <c r="W79" s="810"/>
    </row>
    <row r="80" spans="1:23" s="248" customFormat="1" ht="19.5" x14ac:dyDescent="0.2">
      <c r="A80" s="415"/>
      <c r="B80" s="415"/>
      <c r="C80" s="415"/>
      <c r="D80" s="428"/>
      <c r="E80" s="428"/>
      <c r="F80" s="416"/>
      <c r="G80" s="416"/>
      <c r="H80" s="416"/>
      <c r="I80" s="568"/>
      <c r="J80" s="568"/>
      <c r="K80" s="568"/>
      <c r="L80" s="568"/>
      <c r="M80" s="708"/>
      <c r="N80" s="708"/>
      <c r="O80" s="708"/>
      <c r="P80" s="708"/>
      <c r="Q80" s="708"/>
      <c r="R80" s="708"/>
      <c r="S80" s="708"/>
      <c r="T80" s="708"/>
      <c r="U80" s="708"/>
      <c r="V80" s="708"/>
      <c r="W80" s="810"/>
    </row>
    <row r="81" spans="1:23" s="248" customFormat="1" ht="19.5" x14ac:dyDescent="0.2">
      <c r="A81" s="415"/>
      <c r="B81" s="415"/>
      <c r="C81" s="415"/>
      <c r="D81" s="428"/>
      <c r="E81" s="428"/>
      <c r="F81" s="416"/>
      <c r="G81" s="416"/>
      <c r="H81" s="416"/>
      <c r="I81" s="568"/>
      <c r="J81" s="568"/>
      <c r="K81" s="568"/>
      <c r="L81" s="568"/>
      <c r="M81" s="708"/>
      <c r="N81" s="708"/>
      <c r="O81" s="708"/>
      <c r="P81" s="708"/>
      <c r="Q81" s="708"/>
      <c r="R81" s="708"/>
      <c r="S81" s="708"/>
      <c r="T81" s="708"/>
      <c r="U81" s="708"/>
      <c r="V81" s="708"/>
      <c r="W81" s="810"/>
    </row>
    <row r="82" spans="1:23" s="248" customFormat="1" ht="19.5" x14ac:dyDescent="0.2">
      <c r="A82" s="415"/>
      <c r="B82" s="415"/>
      <c r="C82" s="415"/>
      <c r="D82" s="428"/>
      <c r="E82" s="428"/>
      <c r="F82" s="416"/>
      <c r="G82" s="416"/>
      <c r="H82" s="416"/>
      <c r="I82" s="568"/>
      <c r="J82" s="568"/>
      <c r="K82" s="568"/>
      <c r="L82" s="568"/>
      <c r="M82" s="708"/>
      <c r="N82" s="708"/>
      <c r="O82" s="708"/>
      <c r="P82" s="708"/>
      <c r="Q82" s="708"/>
      <c r="R82" s="708"/>
      <c r="S82" s="708"/>
      <c r="T82" s="708"/>
      <c r="U82" s="708"/>
      <c r="V82" s="708"/>
      <c r="W82" s="810"/>
    </row>
    <row r="83" spans="1:23" s="248" customFormat="1" ht="19.5" x14ac:dyDescent="0.2">
      <c r="A83" s="415"/>
      <c r="B83" s="415"/>
      <c r="C83" s="415"/>
      <c r="D83" s="428"/>
      <c r="E83" s="428"/>
      <c r="F83" s="416"/>
      <c r="G83" s="416"/>
      <c r="H83" s="416"/>
      <c r="I83" s="568"/>
      <c r="J83" s="568"/>
      <c r="K83" s="568"/>
      <c r="L83" s="568"/>
      <c r="M83" s="708"/>
      <c r="N83" s="708"/>
      <c r="O83" s="708"/>
      <c r="P83" s="708"/>
      <c r="Q83" s="708"/>
      <c r="R83" s="708"/>
      <c r="S83" s="708"/>
      <c r="T83" s="708"/>
      <c r="U83" s="708"/>
      <c r="V83" s="708"/>
      <c r="W83" s="810"/>
    </row>
    <row r="84" spans="1:23" s="248" customFormat="1" ht="19.5" x14ac:dyDescent="0.2">
      <c r="A84" s="415"/>
      <c r="B84" s="415"/>
      <c r="C84" s="415"/>
      <c r="D84" s="428"/>
      <c r="E84" s="428"/>
      <c r="F84" s="416"/>
      <c r="G84" s="416"/>
      <c r="H84" s="416"/>
      <c r="I84" s="568"/>
      <c r="J84" s="568"/>
      <c r="K84" s="568"/>
      <c r="L84" s="568"/>
      <c r="M84" s="708"/>
      <c r="N84" s="708"/>
      <c r="O84" s="708"/>
      <c r="P84" s="708"/>
      <c r="Q84" s="708"/>
      <c r="R84" s="708"/>
      <c r="S84" s="708"/>
      <c r="T84" s="708"/>
      <c r="U84" s="708"/>
      <c r="V84" s="708"/>
      <c r="W84" s="810"/>
    </row>
    <row r="85" spans="1:23" s="248" customFormat="1" ht="19.5" x14ac:dyDescent="0.2">
      <c r="A85" s="415"/>
      <c r="B85" s="415"/>
      <c r="C85" s="415"/>
      <c r="D85" s="428"/>
      <c r="E85" s="428"/>
      <c r="F85" s="416"/>
      <c r="G85" s="416"/>
      <c r="H85" s="416"/>
      <c r="I85" s="568"/>
      <c r="J85" s="568"/>
      <c r="K85" s="568"/>
      <c r="L85" s="568"/>
      <c r="M85" s="708"/>
      <c r="N85" s="708"/>
      <c r="O85" s="708"/>
      <c r="P85" s="708"/>
      <c r="Q85" s="708"/>
      <c r="R85" s="708"/>
      <c r="S85" s="708"/>
      <c r="T85" s="708"/>
      <c r="U85" s="708"/>
      <c r="V85" s="708"/>
      <c r="W85" s="810"/>
    </row>
    <row r="86" spans="1:23" s="248" customFormat="1" ht="19.5" x14ac:dyDescent="0.2">
      <c r="A86" s="415"/>
      <c r="B86" s="415"/>
      <c r="C86" s="415"/>
      <c r="D86" s="428"/>
      <c r="E86" s="428"/>
      <c r="F86" s="416"/>
      <c r="G86" s="416"/>
      <c r="H86" s="416"/>
      <c r="I86" s="568"/>
      <c r="J86" s="568"/>
      <c r="K86" s="568"/>
      <c r="L86" s="568"/>
      <c r="M86" s="708"/>
      <c r="N86" s="708"/>
      <c r="O86" s="708"/>
      <c r="P86" s="708"/>
      <c r="Q86" s="708"/>
      <c r="R86" s="708"/>
      <c r="S86" s="708"/>
      <c r="T86" s="708"/>
      <c r="U86" s="708"/>
      <c r="V86" s="708"/>
      <c r="W86" s="810"/>
    </row>
    <row r="87" spans="1:23" s="248" customFormat="1" ht="19.5" x14ac:dyDescent="0.2">
      <c r="A87" s="415"/>
      <c r="B87" s="415"/>
      <c r="C87" s="415"/>
      <c r="D87" s="428"/>
      <c r="E87" s="428"/>
      <c r="F87" s="416"/>
      <c r="G87" s="416"/>
      <c r="H87" s="416"/>
      <c r="I87" s="568"/>
      <c r="J87" s="568"/>
      <c r="K87" s="568"/>
      <c r="L87" s="568"/>
      <c r="M87" s="708"/>
      <c r="N87" s="708"/>
      <c r="O87" s="708"/>
      <c r="P87" s="708"/>
      <c r="Q87" s="708"/>
      <c r="R87" s="708"/>
      <c r="S87" s="708"/>
      <c r="T87" s="708"/>
      <c r="U87" s="708"/>
      <c r="V87" s="708"/>
      <c r="W87" s="810"/>
    </row>
    <row r="88" spans="1:23" s="248" customFormat="1" ht="19.5" x14ac:dyDescent="0.2">
      <c r="A88" s="415"/>
      <c r="B88" s="415"/>
      <c r="C88" s="415"/>
      <c r="D88" s="428"/>
      <c r="E88" s="428"/>
      <c r="F88" s="416"/>
      <c r="G88" s="416"/>
      <c r="H88" s="416"/>
      <c r="I88" s="568"/>
      <c r="J88" s="568"/>
      <c r="K88" s="568"/>
      <c r="L88" s="568"/>
      <c r="M88" s="708"/>
      <c r="N88" s="708"/>
      <c r="O88" s="708"/>
      <c r="P88" s="708"/>
      <c r="Q88" s="708"/>
      <c r="R88" s="708"/>
      <c r="S88" s="708"/>
      <c r="T88" s="708"/>
      <c r="U88" s="708"/>
      <c r="V88" s="708"/>
      <c r="W88" s="810"/>
    </row>
    <row r="89" spans="1:23" s="248" customFormat="1" ht="19.5" x14ac:dyDescent="0.2">
      <c r="A89" s="415"/>
      <c r="B89" s="415"/>
      <c r="C89" s="415"/>
      <c r="D89" s="428"/>
      <c r="E89" s="428"/>
      <c r="F89" s="416"/>
      <c r="G89" s="416"/>
      <c r="H89" s="416"/>
      <c r="I89" s="568"/>
      <c r="J89" s="568"/>
      <c r="K89" s="568"/>
      <c r="L89" s="568"/>
      <c r="M89" s="708"/>
      <c r="N89" s="708"/>
      <c r="O89" s="708"/>
      <c r="P89" s="708"/>
      <c r="Q89" s="708"/>
      <c r="R89" s="708"/>
      <c r="S89" s="708"/>
      <c r="T89" s="708"/>
      <c r="U89" s="708"/>
      <c r="V89" s="708"/>
      <c r="W89" s="810"/>
    </row>
    <row r="90" spans="1:23" s="248" customFormat="1" ht="19.5" x14ac:dyDescent="0.2">
      <c r="A90" s="415"/>
      <c r="B90" s="415"/>
      <c r="C90" s="415"/>
      <c r="D90" s="428"/>
      <c r="E90" s="428"/>
      <c r="F90" s="416"/>
      <c r="G90" s="416"/>
      <c r="H90" s="416"/>
      <c r="I90" s="568"/>
      <c r="J90" s="568"/>
      <c r="K90" s="568"/>
      <c r="L90" s="568"/>
      <c r="M90" s="708"/>
      <c r="N90" s="708"/>
      <c r="O90" s="708"/>
      <c r="P90" s="708"/>
      <c r="Q90" s="708"/>
      <c r="R90" s="708"/>
      <c r="S90" s="708"/>
      <c r="T90" s="708"/>
      <c r="U90" s="708"/>
      <c r="V90" s="708"/>
      <c r="W90" s="810"/>
    </row>
    <row r="91" spans="1:23" s="248" customFormat="1" ht="19.5" x14ac:dyDescent="0.2">
      <c r="A91" s="415"/>
      <c r="B91" s="415"/>
      <c r="C91" s="415"/>
      <c r="D91" s="428"/>
      <c r="E91" s="428"/>
      <c r="F91" s="416"/>
      <c r="G91" s="416"/>
      <c r="H91" s="416"/>
      <c r="I91" s="568"/>
      <c r="J91" s="568"/>
      <c r="K91" s="568"/>
      <c r="L91" s="568"/>
      <c r="M91" s="708"/>
      <c r="N91" s="708"/>
      <c r="O91" s="708"/>
      <c r="P91" s="708"/>
      <c r="Q91" s="708"/>
      <c r="R91" s="708"/>
      <c r="S91" s="708"/>
      <c r="T91" s="708"/>
      <c r="U91" s="708"/>
      <c r="V91" s="708"/>
      <c r="W91" s="810"/>
    </row>
    <row r="92" spans="1:23" s="248" customFormat="1" ht="19.5" x14ac:dyDescent="0.2">
      <c r="A92" s="415"/>
      <c r="B92" s="415"/>
      <c r="C92" s="415"/>
      <c r="D92" s="428"/>
      <c r="E92" s="428"/>
      <c r="F92" s="416"/>
      <c r="G92" s="416"/>
      <c r="H92" s="416"/>
      <c r="I92" s="568"/>
      <c r="J92" s="568"/>
      <c r="K92" s="568"/>
      <c r="L92" s="568"/>
      <c r="M92" s="708"/>
      <c r="N92" s="708"/>
      <c r="O92" s="708"/>
      <c r="P92" s="708"/>
      <c r="Q92" s="708"/>
      <c r="R92" s="708"/>
      <c r="S92" s="708"/>
      <c r="T92" s="708"/>
      <c r="U92" s="708"/>
      <c r="V92" s="708"/>
      <c r="W92" s="810"/>
    </row>
    <row r="93" spans="1:23" s="248" customFormat="1" ht="19.5" x14ac:dyDescent="0.2">
      <c r="A93" s="415"/>
      <c r="B93" s="415"/>
      <c r="C93" s="415"/>
      <c r="D93" s="428"/>
      <c r="E93" s="428"/>
      <c r="F93" s="416"/>
      <c r="G93" s="416"/>
      <c r="H93" s="416"/>
      <c r="I93" s="568"/>
      <c r="J93" s="568"/>
      <c r="K93" s="568"/>
      <c r="L93" s="568"/>
      <c r="M93" s="708"/>
      <c r="N93" s="708"/>
      <c r="O93" s="708"/>
      <c r="P93" s="708"/>
      <c r="Q93" s="708"/>
      <c r="R93" s="708"/>
      <c r="S93" s="708"/>
      <c r="T93" s="708"/>
      <c r="U93" s="708"/>
      <c r="V93" s="708"/>
      <c r="W93" s="810"/>
    </row>
    <row r="94" spans="1:23" s="248" customFormat="1" ht="19.5" x14ac:dyDescent="0.2">
      <c r="A94" s="415"/>
      <c r="B94" s="415"/>
      <c r="C94" s="415"/>
      <c r="D94" s="428"/>
      <c r="E94" s="428"/>
      <c r="F94" s="416"/>
      <c r="G94" s="416"/>
      <c r="H94" s="416"/>
      <c r="I94" s="568"/>
      <c r="J94" s="568"/>
      <c r="K94" s="568"/>
      <c r="L94" s="568"/>
      <c r="M94" s="708"/>
      <c r="N94" s="708"/>
      <c r="O94" s="708"/>
      <c r="P94" s="708"/>
      <c r="Q94" s="708"/>
      <c r="R94" s="708"/>
      <c r="S94" s="708"/>
      <c r="T94" s="708"/>
      <c r="U94" s="708"/>
      <c r="V94" s="708"/>
      <c r="W94" s="810"/>
    </row>
    <row r="95" spans="1:23" s="248" customFormat="1" ht="19.5" x14ac:dyDescent="0.2">
      <c r="A95" s="415"/>
      <c r="B95" s="415"/>
      <c r="C95" s="415"/>
      <c r="D95" s="428"/>
      <c r="E95" s="428"/>
      <c r="F95" s="416"/>
      <c r="G95" s="416"/>
      <c r="H95" s="416"/>
      <c r="I95" s="568"/>
      <c r="J95" s="568"/>
      <c r="K95" s="568"/>
      <c r="L95" s="568"/>
      <c r="M95" s="708"/>
      <c r="N95" s="708"/>
      <c r="O95" s="708"/>
      <c r="P95" s="708"/>
      <c r="Q95" s="708"/>
      <c r="R95" s="708"/>
      <c r="S95" s="708"/>
      <c r="T95" s="708"/>
      <c r="U95" s="708"/>
      <c r="V95" s="708"/>
      <c r="W95" s="810"/>
    </row>
    <row r="96" spans="1:23" s="248" customFormat="1" ht="19.5" x14ac:dyDescent="0.2">
      <c r="A96" s="415"/>
      <c r="B96" s="415"/>
      <c r="C96" s="415"/>
      <c r="D96" s="428"/>
      <c r="E96" s="428"/>
      <c r="F96" s="416"/>
      <c r="G96" s="416"/>
      <c r="H96" s="416"/>
      <c r="I96" s="568"/>
      <c r="J96" s="568"/>
      <c r="K96" s="568"/>
      <c r="L96" s="568"/>
      <c r="M96" s="708"/>
      <c r="N96" s="708"/>
      <c r="O96" s="708"/>
      <c r="P96" s="708"/>
      <c r="Q96" s="708"/>
      <c r="R96" s="708"/>
      <c r="S96" s="708"/>
      <c r="T96" s="708"/>
      <c r="U96" s="708"/>
      <c r="V96" s="708"/>
      <c r="W96" s="810"/>
    </row>
    <row r="97" spans="1:23" s="248" customFormat="1" ht="19.5" x14ac:dyDescent="0.2">
      <c r="A97" s="415"/>
      <c r="B97" s="415"/>
      <c r="C97" s="415"/>
      <c r="D97" s="428"/>
      <c r="E97" s="428"/>
      <c r="F97" s="416"/>
      <c r="G97" s="416"/>
      <c r="H97" s="416"/>
      <c r="I97" s="568"/>
      <c r="J97" s="568"/>
      <c r="K97" s="568"/>
      <c r="L97" s="568"/>
      <c r="M97" s="708"/>
      <c r="N97" s="708"/>
      <c r="O97" s="708"/>
      <c r="P97" s="708"/>
      <c r="Q97" s="708"/>
      <c r="R97" s="708"/>
      <c r="S97" s="708"/>
      <c r="T97" s="708"/>
      <c r="U97" s="708"/>
      <c r="V97" s="708"/>
      <c r="W97" s="810"/>
    </row>
    <row r="98" spans="1:23" s="248" customFormat="1" ht="19.5" x14ac:dyDescent="0.2">
      <c r="A98" s="415"/>
      <c r="B98" s="415"/>
      <c r="C98" s="415"/>
      <c r="D98" s="428"/>
      <c r="E98" s="428"/>
      <c r="F98" s="416"/>
      <c r="G98" s="416"/>
      <c r="H98" s="416"/>
      <c r="I98" s="568"/>
      <c r="J98" s="568"/>
      <c r="K98" s="568"/>
      <c r="L98" s="568"/>
      <c r="M98" s="708"/>
      <c r="N98" s="708"/>
      <c r="O98" s="708"/>
      <c r="P98" s="708"/>
      <c r="Q98" s="708"/>
      <c r="R98" s="708"/>
      <c r="S98" s="708"/>
      <c r="T98" s="708"/>
      <c r="U98" s="708"/>
      <c r="V98" s="708"/>
      <c r="W98" s="810"/>
    </row>
    <row r="99" spans="1:23" s="248" customFormat="1" ht="19.5" x14ac:dyDescent="0.2">
      <c r="A99" s="415"/>
      <c r="B99" s="415"/>
      <c r="C99" s="415"/>
      <c r="D99" s="428"/>
      <c r="E99" s="428"/>
      <c r="F99" s="416"/>
      <c r="G99" s="416"/>
      <c r="H99" s="416"/>
      <c r="I99" s="568"/>
      <c r="J99" s="568"/>
      <c r="K99" s="568"/>
      <c r="L99" s="568"/>
      <c r="M99" s="708"/>
      <c r="N99" s="708"/>
      <c r="O99" s="708"/>
      <c r="P99" s="708"/>
      <c r="Q99" s="708"/>
      <c r="R99" s="708"/>
      <c r="S99" s="708"/>
      <c r="T99" s="708"/>
      <c r="U99" s="708"/>
      <c r="V99" s="708"/>
      <c r="W99" s="810"/>
    </row>
    <row r="100" spans="1:23" s="249" customFormat="1" x14ac:dyDescent="0.2">
      <c r="A100" s="254"/>
      <c r="B100" s="254"/>
      <c r="C100" s="254"/>
      <c r="D100" s="254"/>
      <c r="E100" s="254"/>
      <c r="F100" s="254"/>
      <c r="G100" s="254"/>
      <c r="H100" s="254"/>
      <c r="I100" s="254"/>
      <c r="J100" s="254"/>
      <c r="K100" s="254"/>
      <c r="L100" s="254"/>
      <c r="M100" s="825"/>
      <c r="N100" s="816"/>
      <c r="O100" s="816"/>
      <c r="P100" s="816"/>
      <c r="Q100" s="816"/>
      <c r="R100" s="816"/>
      <c r="S100" s="816"/>
      <c r="T100" s="816"/>
      <c r="U100" s="816"/>
      <c r="V100" s="816"/>
      <c r="W100" s="816"/>
    </row>
    <row r="101" spans="1:23" s="249" customFormat="1" x14ac:dyDescent="0.2">
      <c r="A101" s="254"/>
      <c r="B101" s="254"/>
      <c r="C101" s="254"/>
      <c r="D101" s="254"/>
      <c r="E101" s="254"/>
      <c r="F101" s="254"/>
      <c r="G101" s="254"/>
      <c r="H101" s="254"/>
      <c r="I101" s="254"/>
      <c r="J101" s="254"/>
      <c r="K101" s="254"/>
      <c r="L101" s="254"/>
      <c r="M101" s="825"/>
      <c r="N101" s="816"/>
      <c r="O101" s="816"/>
      <c r="P101" s="816"/>
      <c r="Q101" s="816"/>
      <c r="R101" s="816"/>
      <c r="S101" s="816"/>
      <c r="T101" s="816"/>
      <c r="U101" s="816"/>
      <c r="V101" s="816"/>
      <c r="W101" s="816"/>
    </row>
    <row r="102" spans="1:23" s="249" customFormat="1" x14ac:dyDescent="0.2">
      <c r="A102" s="254"/>
      <c r="B102" s="254"/>
      <c r="C102" s="254"/>
      <c r="D102" s="254"/>
      <c r="E102" s="254"/>
      <c r="F102" s="254"/>
      <c r="G102" s="254"/>
      <c r="H102" s="254"/>
      <c r="I102" s="254"/>
      <c r="J102" s="254"/>
      <c r="K102" s="254"/>
      <c r="L102" s="254"/>
      <c r="M102" s="825"/>
      <c r="N102" s="816"/>
      <c r="O102" s="816"/>
      <c r="P102" s="816"/>
      <c r="Q102" s="816"/>
      <c r="R102" s="816"/>
      <c r="S102" s="816"/>
      <c r="T102" s="816"/>
      <c r="U102" s="816"/>
      <c r="V102" s="816"/>
      <c r="W102" s="816"/>
    </row>
    <row r="103" spans="1:23" s="249" customFormat="1" x14ac:dyDescent="0.2">
      <c r="A103" s="254"/>
      <c r="B103" s="254"/>
      <c r="C103" s="254"/>
      <c r="D103" s="254"/>
      <c r="E103" s="254"/>
      <c r="F103" s="254"/>
      <c r="G103" s="254"/>
      <c r="H103" s="254"/>
      <c r="I103" s="254"/>
      <c r="J103" s="254"/>
      <c r="K103" s="254"/>
      <c r="L103" s="254"/>
      <c r="M103" s="825"/>
      <c r="N103" s="816"/>
      <c r="O103" s="816"/>
      <c r="P103" s="816"/>
      <c r="Q103" s="816"/>
      <c r="R103" s="816"/>
      <c r="S103" s="816"/>
      <c r="T103" s="816"/>
      <c r="U103" s="816"/>
      <c r="V103" s="816"/>
      <c r="W103" s="816"/>
    </row>
  </sheetData>
  <sheetProtection formatColumns="0" autoFilter="0"/>
  <dataConsolidate/>
  <customSheetViews>
    <customSheetView guid="{864452AF-FE8B-4AB5-A77B-41D8DD524B81}" scale="70" showPageBreaks="1" showGridLines="0" zeroValues="0" fitToPage="1" printArea="1">
      <pane ySplit="21" topLeftCell="A22" activePane="bottomLeft" state="frozen"/>
      <selection pane="bottomLeft" activeCell="I7" sqref="A5:I7"/>
      <pageMargins left="0.25" right="0.25" top="0.25" bottom="0.25" header="0.25" footer="0.25"/>
      <printOptions horizontalCentered="1"/>
      <pageSetup scale="58" fitToHeight="0" orientation="landscape" useFirstPageNumber="1" r:id="rId1"/>
      <headerFooter alignWithMargins="0">
        <oddFooter>&amp;L&amp;"Tahoma,Regular"&amp;12FMFW v1.18 - 2018</oddFooter>
      </headerFooter>
    </customSheetView>
  </customSheetViews>
  <mergeCells count="13">
    <mergeCell ref="A8:H8"/>
    <mergeCell ref="J3:L3"/>
    <mergeCell ref="J4:L4"/>
    <mergeCell ref="A1:L1"/>
    <mergeCell ref="A3:H3"/>
    <mergeCell ref="A4:H4"/>
    <mergeCell ref="J5:L5"/>
    <mergeCell ref="J6:L6"/>
    <mergeCell ref="J7:L7"/>
    <mergeCell ref="A5:H5"/>
    <mergeCell ref="A6:H6"/>
    <mergeCell ref="A7:H7"/>
    <mergeCell ref="A2:L2"/>
  </mergeCells>
  <conditionalFormatting sqref="I4:I5">
    <cfRule type="notContainsBlanks" dxfId="135" priority="4">
      <formula>LEN(TRIM(I4))&gt;0</formula>
    </cfRule>
  </conditionalFormatting>
  <dataValidations xWindow="1429" yWindow="515" count="11">
    <dataValidation allowBlank="1" showInputMessage="1" showErrorMessage="1" promptTitle="Cal OES ONLY" prompt="For Cal OES use only.  Do not enter." sqref="K8:L8" xr:uid="{00000000-0002-0000-0D00-000000000000}"/>
    <dataValidation type="whole" operator="greaterThan" allowBlank="1" showInputMessage="1" showErrorMessage="1" errorTitle="Request Number" error="Please enter the sequential Request Number for this request." promptTitle="Request Number" prompt="Please enter the request number.  Each request type (Modification and Reimbursement) will have its own sequence that must be followed in order. " sqref="J5:L5" xr:uid="{00000000-0002-0000-0D00-000001000000}">
      <formula1>0</formula1>
    </dataValidation>
    <dataValidation type="list" allowBlank="1" showInputMessage="1" showErrorMessage="1" sqref="A12:A99" xr:uid="{00000000-0002-0000-0D00-000002000000}">
      <formula1>SOURCE_ProjectLetter</formula1>
    </dataValidation>
    <dataValidation showInputMessage="1" showErrorMessage="1" sqref="C12:C99" xr:uid="{00000000-0002-0000-0D00-000003000000}"/>
    <dataValidation type="list" allowBlank="1" showInputMessage="1" showErrorMessage="1" sqref="F12:F99" xr:uid="{00000000-0002-0000-0D00-000004000000}">
      <formula1>SOURCE_SolutionAreaPersonnel</formula1>
    </dataValidation>
    <dataValidation type="whole" operator="greaterThan" allowBlank="1" showInputMessage="1" showErrorMessage="1" errorTitle="TOTAL COST" error="Enter the Total Cost for this project, rounded DOWN to the nearest dollar." sqref="L12:L99" xr:uid="{00000000-0002-0000-0D00-000005000000}">
      <formula1>0</formula1>
    </dataValidation>
    <dataValidation type="whole" operator="greaterThan" allowBlank="1" showInputMessage="1" showErrorMessage="1" errorTitle="TOTAL SALARY &amp; BENEFITS" error="Enter the Total Salary and Benefits for this project, rounded DOWN to the nearest dollar." sqref="I12:I99" xr:uid="{00000000-0002-0000-0D00-000006000000}">
      <formula1>0</formula1>
    </dataValidation>
    <dataValidation type="list" allowBlank="1" showInputMessage="1" showErrorMessage="1" sqref="G12:G99" xr:uid="{00000000-0002-0000-0D00-000007000000}">
      <formula1>INDIRECT(VLOOKUP(F12,Source_PersonnelNameLookup,2,0))</formula1>
    </dataValidation>
    <dataValidation type="list" allowBlank="1" showInputMessage="1" showErrorMessage="1" sqref="J3:L3" xr:uid="{00000000-0002-0000-0D00-000008000000}">
      <formula1>"Initial Application, Modification, Advance, Reimbursement, Final Reimbursement"</formula1>
    </dataValidation>
    <dataValidation type="list" allowBlank="1" showInputMessage="1" showErrorMessage="1" sqref="D12:D99" xr:uid="{00000000-0002-0000-0D00-000009000000}">
      <formula1>"EMPG"</formula1>
    </dataValidation>
    <dataValidation type="list" allowBlank="1" showInputMessage="1" showErrorMessage="1" sqref="E12:E99" xr:uid="{00000000-0002-0000-0D00-00000A000000}">
      <formula1>"EMG"</formula1>
    </dataValidation>
  </dataValidations>
  <printOptions horizontalCentered="1"/>
  <pageMargins left="0.15" right="0.15" top="0.5" bottom="0.5" header="0.25" footer="0.25"/>
  <pageSetup scale="38" fitToHeight="0" orientation="landscape" r:id="rId2"/>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drawing r:id="rId3"/>
  <legacyDrawing r:id="rId4"/>
  <tableParts count="1">
    <tablePart r:id="rId5"/>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tabColor theme="8" tint="-0.249977111117893"/>
    <pageSetUpPr fitToPage="1"/>
  </sheetPr>
  <dimension ref="A1:Y100"/>
  <sheetViews>
    <sheetView showGridLines="0" showZeros="0" zoomScale="65" zoomScaleNormal="65" zoomScaleSheetLayoutView="65" workbookViewId="0">
      <pane ySplit="10" topLeftCell="A69" activePane="bottomLeft" state="frozen"/>
      <selection sqref="A1:Q1"/>
      <selection pane="bottomLeft" sqref="A1:Q1"/>
    </sheetView>
  </sheetViews>
  <sheetFormatPr defaultColWidth="9.140625" defaultRowHeight="12.75" x14ac:dyDescent="0.2"/>
  <cols>
    <col min="1" max="1" width="10.85546875" style="252" customWidth="1"/>
    <col min="2" max="2" width="15" style="252" customWidth="1"/>
    <col min="3" max="3" width="30.7109375" style="251" customWidth="1"/>
    <col min="4" max="4" width="65.28515625" style="251" customWidth="1"/>
    <col min="5" max="5" width="16.28515625" style="251" customWidth="1"/>
    <col min="6" max="6" width="24.140625" style="253" customWidth="1"/>
    <col min="7" max="7" width="27.85546875" style="253" customWidth="1"/>
    <col min="8" max="8" width="14.85546875" style="253" customWidth="1"/>
    <col min="9" max="15" width="20.7109375" style="254" customWidth="1"/>
    <col min="16" max="16" width="14.7109375" style="765" hidden="1" customWidth="1"/>
    <col min="17" max="25" width="9.140625" style="765" hidden="1" customWidth="1"/>
    <col min="26" max="26" width="9.140625" style="254" customWidth="1"/>
    <col min="27" max="16384" width="9.140625" style="254"/>
  </cols>
  <sheetData>
    <row r="1" spans="1:25" s="240" customFormat="1" ht="30" customHeight="1" x14ac:dyDescent="0.2">
      <c r="A1" s="1214" t="s">
        <v>582</v>
      </c>
      <c r="B1" s="1214"/>
      <c r="C1" s="1214"/>
      <c r="D1" s="1214"/>
      <c r="E1" s="1215"/>
      <c r="F1" s="1214"/>
      <c r="G1" s="1214"/>
      <c r="H1" s="1214"/>
      <c r="I1" s="1214"/>
      <c r="J1" s="1214"/>
      <c r="K1" s="1214"/>
      <c r="L1" s="1214"/>
      <c r="M1" s="1214"/>
      <c r="N1" s="1214"/>
      <c r="O1" s="1214"/>
      <c r="P1" s="758"/>
      <c r="Q1" s="758"/>
      <c r="R1" s="758"/>
      <c r="S1" s="758"/>
      <c r="T1" s="758"/>
      <c r="U1" s="758"/>
      <c r="V1" s="758"/>
      <c r="W1" s="758"/>
      <c r="X1" s="758"/>
      <c r="Y1" s="758"/>
    </row>
    <row r="2" spans="1:25" s="242" customFormat="1" ht="20.100000000000001" customHeight="1" x14ac:dyDescent="0.2">
      <c r="A2" s="1165" t="s">
        <v>1425</v>
      </c>
      <c r="B2" s="1165"/>
      <c r="C2" s="1165"/>
      <c r="D2" s="1165"/>
      <c r="E2" s="1165"/>
      <c r="F2" s="1165"/>
      <c r="G2" s="1165"/>
      <c r="H2" s="1165"/>
      <c r="I2" s="1165"/>
      <c r="J2" s="1165"/>
      <c r="K2" s="1165"/>
      <c r="L2" s="1165"/>
      <c r="M2" s="1165"/>
      <c r="N2" s="1165"/>
      <c r="O2" s="1165"/>
      <c r="P2" s="822"/>
      <c r="Q2" s="795"/>
      <c r="R2" s="760"/>
      <c r="S2" s="760"/>
      <c r="T2" s="760"/>
      <c r="U2" s="760"/>
      <c r="V2" s="760"/>
      <c r="W2" s="760"/>
      <c r="X2" s="760"/>
      <c r="Y2" s="760"/>
    </row>
    <row r="3" spans="1:25" s="242" customFormat="1" ht="24.95" customHeight="1" x14ac:dyDescent="0.2">
      <c r="A3" s="1066">
        <f>SubrecipientName</f>
        <v>0</v>
      </c>
      <c r="B3" s="1067"/>
      <c r="C3" s="1067"/>
      <c r="D3" s="1067"/>
      <c r="E3" s="1067"/>
      <c r="F3" s="1067"/>
      <c r="G3" s="1067"/>
      <c r="H3" s="1067"/>
      <c r="I3" s="1067"/>
      <c r="J3" s="1067"/>
      <c r="K3" s="1068"/>
      <c r="L3" s="890" t="s">
        <v>48</v>
      </c>
      <c r="M3" s="1216"/>
      <c r="N3" s="1217"/>
      <c r="O3" s="1217"/>
      <c r="P3" s="760"/>
      <c r="Q3" s="760"/>
      <c r="R3" s="760"/>
      <c r="S3" s="760"/>
      <c r="T3" s="760"/>
      <c r="U3" s="760"/>
      <c r="V3" s="760"/>
      <c r="W3" s="760"/>
      <c r="X3" s="760"/>
      <c r="Y3" s="760"/>
    </row>
    <row r="4" spans="1:25" s="242" customFormat="1" ht="24.95" customHeight="1" x14ac:dyDescent="0.25">
      <c r="A4" s="1075">
        <f>FIPSNumber</f>
        <v>0</v>
      </c>
      <c r="B4" s="1075"/>
      <c r="C4" s="1075"/>
      <c r="D4" s="1075"/>
      <c r="E4" s="1075"/>
      <c r="F4" s="1075"/>
      <c r="G4" s="1075"/>
      <c r="H4" s="1075"/>
      <c r="I4" s="1075"/>
      <c r="J4" s="1075"/>
      <c r="K4" s="1075"/>
      <c r="L4" s="892" t="s">
        <v>10</v>
      </c>
      <c r="M4" s="1218"/>
      <c r="N4" s="1218"/>
      <c r="O4" s="1218"/>
      <c r="P4" s="760"/>
      <c r="Q4" s="760"/>
      <c r="R4" s="760"/>
      <c r="S4" s="760"/>
      <c r="T4" s="760"/>
      <c r="U4" s="760"/>
      <c r="V4" s="760"/>
      <c r="W4" s="760"/>
      <c r="X4" s="760"/>
      <c r="Y4" s="760"/>
    </row>
    <row r="5" spans="1:25" s="242" customFormat="1" ht="24.95" customHeight="1" x14ac:dyDescent="0.2">
      <c r="A5" s="1219">
        <f>SubawardNumber</f>
        <v>0</v>
      </c>
      <c r="B5" s="1219"/>
      <c r="C5" s="1219"/>
      <c r="D5" s="1219"/>
      <c r="E5" s="1219"/>
      <c r="F5" s="1219"/>
      <c r="G5" s="1219"/>
      <c r="H5" s="1219"/>
      <c r="I5" s="1219"/>
      <c r="J5" s="1219"/>
      <c r="K5" s="1219"/>
      <c r="L5" s="893" t="s">
        <v>854</v>
      </c>
      <c r="M5" s="1211"/>
      <c r="N5" s="1211"/>
      <c r="O5" s="1211"/>
      <c r="P5" s="760"/>
      <c r="Q5" s="760"/>
      <c r="R5" s="760"/>
      <c r="S5" s="760"/>
      <c r="T5" s="760"/>
      <c r="U5" s="760"/>
      <c r="V5" s="760"/>
      <c r="W5" s="760"/>
      <c r="X5" s="760"/>
      <c r="Y5" s="760"/>
    </row>
    <row r="6" spans="1:25" s="242" customFormat="1" ht="24.95" customHeight="1" x14ac:dyDescent="0.3">
      <c r="A6" s="1220"/>
      <c r="B6" s="1220"/>
      <c r="C6" s="1220"/>
      <c r="D6" s="1220"/>
      <c r="E6" s="1220"/>
      <c r="F6" s="1220"/>
      <c r="G6" s="1220"/>
      <c r="H6" s="1220"/>
      <c r="I6" s="1220"/>
      <c r="J6" s="1220"/>
      <c r="K6" s="1221"/>
      <c r="L6" s="239" t="s">
        <v>1027</v>
      </c>
      <c r="M6" s="1212">
        <f>StartDate</f>
        <v>44013</v>
      </c>
      <c r="N6" s="1213"/>
      <c r="O6" s="1213"/>
      <c r="P6" s="760"/>
      <c r="Q6" s="760"/>
      <c r="R6" s="760"/>
      <c r="S6" s="760"/>
      <c r="T6" s="760"/>
      <c r="U6" s="760"/>
      <c r="V6" s="760"/>
      <c r="W6" s="760"/>
      <c r="X6" s="760"/>
      <c r="Y6" s="760"/>
    </row>
    <row r="7" spans="1:25" s="242" customFormat="1" ht="24.95" customHeight="1" x14ac:dyDescent="0.3">
      <c r="A7" s="1220"/>
      <c r="B7" s="1220"/>
      <c r="C7" s="1220"/>
      <c r="D7" s="1220"/>
      <c r="E7" s="1220"/>
      <c r="F7" s="1220"/>
      <c r="G7" s="1220"/>
      <c r="H7" s="1220"/>
      <c r="I7" s="1220"/>
      <c r="J7" s="1220"/>
      <c r="K7" s="1221"/>
      <c r="L7" s="239" t="s">
        <v>1028</v>
      </c>
      <c r="M7" s="1212">
        <f>EndDate</f>
        <v>44742</v>
      </c>
      <c r="N7" s="1213"/>
      <c r="O7" s="1213"/>
      <c r="P7" s="760"/>
      <c r="Q7" s="760"/>
      <c r="R7" s="760"/>
      <c r="S7" s="760"/>
      <c r="T7" s="760"/>
      <c r="U7" s="760"/>
      <c r="V7" s="760"/>
      <c r="W7" s="760"/>
      <c r="X7" s="760"/>
      <c r="Y7" s="760"/>
    </row>
    <row r="8" spans="1:25" s="242" customFormat="1" ht="39.950000000000003" customHeight="1" x14ac:dyDescent="0.3">
      <c r="A8" s="1209"/>
      <c r="B8" s="1209"/>
      <c r="C8" s="1209"/>
      <c r="D8" s="1209"/>
      <c r="E8" s="1209"/>
      <c r="F8" s="1209"/>
      <c r="G8" s="1209"/>
      <c r="H8" s="1209"/>
      <c r="I8" s="1209"/>
      <c r="J8" s="1209"/>
      <c r="K8" s="1210"/>
      <c r="L8" s="851" t="s">
        <v>999</v>
      </c>
      <c r="M8" s="852" t="s">
        <v>1001</v>
      </c>
      <c r="N8" s="853"/>
      <c r="O8" s="754"/>
      <c r="P8" s="760"/>
      <c r="Q8" s="760"/>
      <c r="R8" s="760"/>
      <c r="S8" s="760"/>
      <c r="T8" s="760"/>
      <c r="U8" s="760"/>
      <c r="V8" s="760"/>
      <c r="W8" s="760"/>
      <c r="X8" s="760"/>
      <c r="Y8" s="760"/>
    </row>
    <row r="9" spans="1:25" s="256" customFormat="1" ht="50.1" customHeight="1" x14ac:dyDescent="0.2">
      <c r="A9" s="854" t="s">
        <v>215</v>
      </c>
      <c r="B9" s="855" t="s">
        <v>996</v>
      </c>
      <c r="C9" s="855" t="s">
        <v>1000</v>
      </c>
      <c r="D9" s="855" t="s">
        <v>885</v>
      </c>
      <c r="E9" s="855" t="s">
        <v>325</v>
      </c>
      <c r="F9" s="855" t="s">
        <v>1064</v>
      </c>
      <c r="G9" s="855" t="s">
        <v>998</v>
      </c>
      <c r="H9" s="855" t="s">
        <v>1098</v>
      </c>
      <c r="I9" s="855" t="s">
        <v>1157</v>
      </c>
      <c r="J9" s="855" t="s">
        <v>1156</v>
      </c>
      <c r="K9" s="855" t="s">
        <v>1099</v>
      </c>
      <c r="L9" s="855" t="s">
        <v>1405</v>
      </c>
      <c r="M9" s="856" t="s">
        <v>1082</v>
      </c>
      <c r="N9" s="855" t="s">
        <v>1030</v>
      </c>
      <c r="O9" s="855" t="s">
        <v>1083</v>
      </c>
      <c r="P9" s="857" t="s">
        <v>1371</v>
      </c>
      <c r="Q9" s="857" t="s">
        <v>1372</v>
      </c>
      <c r="R9" s="857" t="s">
        <v>1373</v>
      </c>
      <c r="S9" s="857" t="s">
        <v>1374</v>
      </c>
      <c r="T9" s="858" t="s">
        <v>1375</v>
      </c>
      <c r="U9" s="857" t="s">
        <v>1376</v>
      </c>
      <c r="V9" s="857" t="s">
        <v>1377</v>
      </c>
      <c r="W9" s="857" t="s">
        <v>1378</v>
      </c>
      <c r="X9" s="857" t="s">
        <v>1379</v>
      </c>
      <c r="Y9" s="859" t="s">
        <v>1380</v>
      </c>
    </row>
    <row r="10" spans="1:25" s="272" customFormat="1" ht="20.25" x14ac:dyDescent="0.2">
      <c r="A10" s="860">
        <v>0</v>
      </c>
      <c r="B10" s="505"/>
      <c r="C10" s="505"/>
      <c r="D10" s="505"/>
      <c r="E10" s="505"/>
      <c r="F10" s="506"/>
      <c r="G10" s="506"/>
      <c r="H10" s="507"/>
      <c r="I10" s="464">
        <f>SUM(RangeCost)</f>
        <v>0</v>
      </c>
      <c r="J10" s="464">
        <f>SUM(RangePrevious)</f>
        <v>0</v>
      </c>
      <c r="K10" s="542">
        <f>SUM(RangeThisRequest)</f>
        <v>0</v>
      </c>
      <c r="L10" s="896"/>
      <c r="M10" s="542">
        <f>SUM(RangeApproved)</f>
        <v>0</v>
      </c>
      <c r="N10" s="464">
        <f>SUM(RangeBalance)</f>
        <v>0</v>
      </c>
      <c r="O10" s="724">
        <f>IFERROR(TotalApproved/TotalCost,0)</f>
        <v>0</v>
      </c>
      <c r="P10" s="717"/>
      <c r="Q10" s="718"/>
      <c r="R10" s="718"/>
      <c r="S10" s="718"/>
      <c r="T10" s="718"/>
      <c r="U10" s="718"/>
      <c r="V10" s="718"/>
      <c r="W10" s="718"/>
      <c r="X10" s="718"/>
      <c r="Y10" s="861"/>
    </row>
    <row r="11" spans="1:25" s="259" customFormat="1" ht="0.2" customHeight="1" x14ac:dyDescent="0.2">
      <c r="A11" s="862" t="s">
        <v>1325</v>
      </c>
      <c r="B11" s="431" t="s">
        <v>1325</v>
      </c>
      <c r="C11" s="431" t="s">
        <v>1325</v>
      </c>
      <c r="D11" s="431" t="s">
        <v>1325</v>
      </c>
      <c r="E11" s="431" t="s">
        <v>1325</v>
      </c>
      <c r="F11" s="431" t="s">
        <v>1325</v>
      </c>
      <c r="G11" s="432" t="s">
        <v>1325</v>
      </c>
      <c r="H11" s="431" t="s">
        <v>1325</v>
      </c>
      <c r="I11" s="433" t="s">
        <v>1325</v>
      </c>
      <c r="J11" s="434" t="s">
        <v>1325</v>
      </c>
      <c r="K11" s="434" t="s">
        <v>1325</v>
      </c>
      <c r="L11" s="435" t="s">
        <v>1325</v>
      </c>
      <c r="M11" s="436" t="s">
        <v>1325</v>
      </c>
      <c r="N11" s="436" t="s">
        <v>1325</v>
      </c>
      <c r="O11" s="725" t="s">
        <v>1325</v>
      </c>
      <c r="P11" s="863" t="s">
        <v>1325</v>
      </c>
      <c r="Q11" s="863" t="s">
        <v>1325</v>
      </c>
      <c r="R11" s="863" t="s">
        <v>1325</v>
      </c>
      <c r="S11" s="863" t="s">
        <v>1325</v>
      </c>
      <c r="T11" s="863" t="s">
        <v>1325</v>
      </c>
      <c r="U11" s="863" t="s">
        <v>1325</v>
      </c>
      <c r="V11" s="863" t="s">
        <v>1325</v>
      </c>
      <c r="W11" s="863" t="s">
        <v>1325</v>
      </c>
      <c r="X11" s="863" t="s">
        <v>1325</v>
      </c>
      <c r="Y11" s="849" t="s">
        <v>1325</v>
      </c>
    </row>
    <row r="12" spans="1:25" s="248" customFormat="1" ht="19.5" x14ac:dyDescent="0.2">
      <c r="A12" s="415"/>
      <c r="B12" s="415"/>
      <c r="C12" s="415"/>
      <c r="D12" s="415"/>
      <c r="E12" s="428"/>
      <c r="F12" s="398"/>
      <c r="G12" s="398"/>
      <c r="H12" s="398"/>
      <c r="I12" s="575"/>
      <c r="J12" s="576"/>
      <c r="K12" s="563"/>
      <c r="L12" s="560"/>
      <c r="M12" s="585">
        <f t="shared" ref="M12:M43" si="0">K12+J12</f>
        <v>0</v>
      </c>
      <c r="N12" s="585">
        <f t="shared" ref="N12:N43" si="1">I12-M12</f>
        <v>0</v>
      </c>
      <c r="O12" s="564">
        <f t="shared" ref="O12:O43" si="2">IFERROR(M12/I12, 0)</f>
        <v>0</v>
      </c>
      <c r="P12" s="716"/>
      <c r="Q12" s="703"/>
      <c r="R12" s="703"/>
      <c r="S12" s="703"/>
      <c r="T12" s="703"/>
      <c r="U12" s="703"/>
      <c r="V12" s="703"/>
      <c r="W12" s="703"/>
      <c r="X12" s="703"/>
      <c r="Y12" s="864"/>
    </row>
    <row r="13" spans="1:25" s="248" customFormat="1" ht="19.5" x14ac:dyDescent="0.2">
      <c r="A13" s="415"/>
      <c r="B13" s="415"/>
      <c r="C13" s="415"/>
      <c r="D13" s="415"/>
      <c r="E13" s="428"/>
      <c r="F13" s="398"/>
      <c r="G13" s="398"/>
      <c r="H13" s="398"/>
      <c r="I13" s="575"/>
      <c r="J13" s="576"/>
      <c r="K13" s="563"/>
      <c r="L13" s="560"/>
      <c r="M13" s="585">
        <f t="shared" si="0"/>
        <v>0</v>
      </c>
      <c r="N13" s="585">
        <f t="shared" si="1"/>
        <v>0</v>
      </c>
      <c r="O13" s="564">
        <f t="shared" si="2"/>
        <v>0</v>
      </c>
      <c r="P13" s="716"/>
      <c r="Q13" s="703"/>
      <c r="R13" s="703"/>
      <c r="S13" s="703"/>
      <c r="T13" s="703"/>
      <c r="U13" s="703"/>
      <c r="V13" s="703"/>
      <c r="W13" s="703"/>
      <c r="X13" s="703"/>
      <c r="Y13" s="864"/>
    </row>
    <row r="14" spans="1:25" s="248" customFormat="1" ht="19.5" x14ac:dyDescent="0.2">
      <c r="A14" s="415"/>
      <c r="B14" s="415"/>
      <c r="C14" s="415"/>
      <c r="D14" s="415"/>
      <c r="E14" s="428"/>
      <c r="F14" s="398"/>
      <c r="G14" s="398"/>
      <c r="H14" s="398"/>
      <c r="I14" s="575"/>
      <c r="J14" s="576"/>
      <c r="K14" s="563"/>
      <c r="L14" s="560"/>
      <c r="M14" s="585">
        <f t="shared" si="0"/>
        <v>0</v>
      </c>
      <c r="N14" s="585">
        <f t="shared" si="1"/>
        <v>0</v>
      </c>
      <c r="O14" s="564">
        <f t="shared" si="2"/>
        <v>0</v>
      </c>
      <c r="P14" s="716"/>
      <c r="Q14" s="703"/>
      <c r="R14" s="703"/>
      <c r="S14" s="703"/>
      <c r="T14" s="703"/>
      <c r="U14" s="703"/>
      <c r="V14" s="703"/>
      <c r="W14" s="703"/>
      <c r="X14" s="703"/>
      <c r="Y14" s="864"/>
    </row>
    <row r="15" spans="1:25" s="248" customFormat="1" ht="19.5" x14ac:dyDescent="0.2">
      <c r="A15" s="415"/>
      <c r="B15" s="415"/>
      <c r="C15" s="415"/>
      <c r="D15" s="415"/>
      <c r="E15" s="428"/>
      <c r="F15" s="398"/>
      <c r="G15" s="398"/>
      <c r="H15" s="398"/>
      <c r="I15" s="575"/>
      <c r="J15" s="576"/>
      <c r="K15" s="563"/>
      <c r="L15" s="560"/>
      <c r="M15" s="585">
        <f t="shared" si="0"/>
        <v>0</v>
      </c>
      <c r="N15" s="585">
        <f t="shared" si="1"/>
        <v>0</v>
      </c>
      <c r="O15" s="564">
        <f t="shared" si="2"/>
        <v>0</v>
      </c>
      <c r="P15" s="716"/>
      <c r="Q15" s="703"/>
      <c r="R15" s="703"/>
      <c r="S15" s="703"/>
      <c r="T15" s="703"/>
      <c r="U15" s="703"/>
      <c r="V15" s="703"/>
      <c r="W15" s="703"/>
      <c r="X15" s="703"/>
      <c r="Y15" s="864"/>
    </row>
    <row r="16" spans="1:25" s="248" customFormat="1" ht="19.5" x14ac:dyDescent="0.2">
      <c r="A16" s="415"/>
      <c r="B16" s="415"/>
      <c r="C16" s="415"/>
      <c r="D16" s="415"/>
      <c r="E16" s="428"/>
      <c r="F16" s="398"/>
      <c r="G16" s="398"/>
      <c r="H16" s="398"/>
      <c r="I16" s="575"/>
      <c r="J16" s="576"/>
      <c r="K16" s="563"/>
      <c r="L16" s="560"/>
      <c r="M16" s="585">
        <f t="shared" si="0"/>
        <v>0</v>
      </c>
      <c r="N16" s="585">
        <f t="shared" si="1"/>
        <v>0</v>
      </c>
      <c r="O16" s="564">
        <f t="shared" si="2"/>
        <v>0</v>
      </c>
      <c r="P16" s="716"/>
      <c r="Q16" s="703"/>
      <c r="R16" s="703"/>
      <c r="S16" s="703"/>
      <c r="T16" s="703"/>
      <c r="U16" s="703"/>
      <c r="V16" s="703"/>
      <c r="W16" s="703"/>
      <c r="X16" s="703"/>
      <c r="Y16" s="864"/>
    </row>
    <row r="17" spans="1:25" s="248" customFormat="1" ht="19.5" x14ac:dyDescent="0.2">
      <c r="A17" s="415"/>
      <c r="B17" s="415"/>
      <c r="C17" s="415"/>
      <c r="D17" s="415"/>
      <c r="E17" s="428"/>
      <c r="F17" s="398"/>
      <c r="G17" s="398"/>
      <c r="H17" s="398"/>
      <c r="I17" s="575"/>
      <c r="J17" s="576"/>
      <c r="K17" s="563"/>
      <c r="L17" s="560"/>
      <c r="M17" s="585">
        <f t="shared" si="0"/>
        <v>0</v>
      </c>
      <c r="N17" s="585">
        <f t="shared" si="1"/>
        <v>0</v>
      </c>
      <c r="O17" s="564">
        <f t="shared" si="2"/>
        <v>0</v>
      </c>
      <c r="P17" s="716"/>
      <c r="Q17" s="703"/>
      <c r="R17" s="703"/>
      <c r="S17" s="703"/>
      <c r="T17" s="703"/>
      <c r="U17" s="703"/>
      <c r="V17" s="703"/>
      <c r="W17" s="703"/>
      <c r="X17" s="703"/>
      <c r="Y17" s="864"/>
    </row>
    <row r="18" spans="1:25" s="248" customFormat="1" ht="19.5" x14ac:dyDescent="0.2">
      <c r="A18" s="415"/>
      <c r="B18" s="415"/>
      <c r="C18" s="415"/>
      <c r="D18" s="415"/>
      <c r="E18" s="428"/>
      <c r="F18" s="398"/>
      <c r="G18" s="398"/>
      <c r="H18" s="398"/>
      <c r="I18" s="575"/>
      <c r="J18" s="576"/>
      <c r="K18" s="563"/>
      <c r="L18" s="560"/>
      <c r="M18" s="585">
        <f t="shared" si="0"/>
        <v>0</v>
      </c>
      <c r="N18" s="585">
        <f t="shared" si="1"/>
        <v>0</v>
      </c>
      <c r="O18" s="564">
        <f t="shared" si="2"/>
        <v>0</v>
      </c>
      <c r="P18" s="716"/>
      <c r="Q18" s="703"/>
      <c r="R18" s="703"/>
      <c r="S18" s="703"/>
      <c r="T18" s="703"/>
      <c r="U18" s="703"/>
      <c r="V18" s="703"/>
      <c r="W18" s="703"/>
      <c r="X18" s="703"/>
      <c r="Y18" s="864"/>
    </row>
    <row r="19" spans="1:25" s="248" customFormat="1" ht="19.5" x14ac:dyDescent="0.2">
      <c r="A19" s="415"/>
      <c r="B19" s="415"/>
      <c r="C19" s="415"/>
      <c r="D19" s="415"/>
      <c r="E19" s="428"/>
      <c r="F19" s="398"/>
      <c r="G19" s="398"/>
      <c r="H19" s="398"/>
      <c r="I19" s="575"/>
      <c r="J19" s="576"/>
      <c r="K19" s="563"/>
      <c r="L19" s="560"/>
      <c r="M19" s="585">
        <f t="shared" si="0"/>
        <v>0</v>
      </c>
      <c r="N19" s="585">
        <f t="shared" si="1"/>
        <v>0</v>
      </c>
      <c r="O19" s="564">
        <f t="shared" si="2"/>
        <v>0</v>
      </c>
      <c r="P19" s="716"/>
      <c r="Q19" s="703"/>
      <c r="R19" s="703"/>
      <c r="S19" s="703"/>
      <c r="T19" s="703"/>
      <c r="U19" s="703"/>
      <c r="V19" s="703"/>
      <c r="W19" s="703"/>
      <c r="X19" s="703"/>
      <c r="Y19" s="864"/>
    </row>
    <row r="20" spans="1:25" s="248" customFormat="1" ht="19.5" x14ac:dyDescent="0.2">
      <c r="A20" s="415"/>
      <c r="B20" s="415"/>
      <c r="C20" s="415"/>
      <c r="D20" s="415"/>
      <c r="E20" s="428"/>
      <c r="F20" s="398"/>
      <c r="G20" s="398"/>
      <c r="H20" s="398"/>
      <c r="I20" s="575"/>
      <c r="J20" s="576"/>
      <c r="K20" s="563"/>
      <c r="L20" s="560"/>
      <c r="M20" s="585">
        <f t="shared" si="0"/>
        <v>0</v>
      </c>
      <c r="N20" s="585">
        <f t="shared" si="1"/>
        <v>0</v>
      </c>
      <c r="O20" s="564">
        <f t="shared" si="2"/>
        <v>0</v>
      </c>
      <c r="P20" s="716"/>
      <c r="Q20" s="703"/>
      <c r="R20" s="703"/>
      <c r="S20" s="703"/>
      <c r="T20" s="703"/>
      <c r="U20" s="703"/>
      <c r="V20" s="703"/>
      <c r="W20" s="703"/>
      <c r="X20" s="703"/>
      <c r="Y20" s="864"/>
    </row>
    <row r="21" spans="1:25" s="248" customFormat="1" ht="19.5" x14ac:dyDescent="0.2">
      <c r="A21" s="415"/>
      <c r="B21" s="415"/>
      <c r="C21" s="415"/>
      <c r="D21" s="415"/>
      <c r="E21" s="428"/>
      <c r="F21" s="398"/>
      <c r="G21" s="398"/>
      <c r="H21" s="398"/>
      <c r="I21" s="575"/>
      <c r="J21" s="576"/>
      <c r="K21" s="563"/>
      <c r="L21" s="560"/>
      <c r="M21" s="585">
        <f t="shared" si="0"/>
        <v>0</v>
      </c>
      <c r="N21" s="585">
        <f t="shared" si="1"/>
        <v>0</v>
      </c>
      <c r="O21" s="564">
        <f t="shared" si="2"/>
        <v>0</v>
      </c>
      <c r="P21" s="716"/>
      <c r="Q21" s="703"/>
      <c r="R21" s="703"/>
      <c r="S21" s="703"/>
      <c r="T21" s="703"/>
      <c r="U21" s="703"/>
      <c r="V21" s="703"/>
      <c r="W21" s="703"/>
      <c r="X21" s="703"/>
      <c r="Y21" s="864"/>
    </row>
    <row r="22" spans="1:25" s="248" customFormat="1" ht="19.5" x14ac:dyDescent="0.2">
      <c r="A22" s="415"/>
      <c r="B22" s="415"/>
      <c r="C22" s="415"/>
      <c r="D22" s="415"/>
      <c r="E22" s="428"/>
      <c r="F22" s="398"/>
      <c r="G22" s="398"/>
      <c r="H22" s="398"/>
      <c r="I22" s="575"/>
      <c r="J22" s="576"/>
      <c r="K22" s="563"/>
      <c r="L22" s="560"/>
      <c r="M22" s="585">
        <f t="shared" si="0"/>
        <v>0</v>
      </c>
      <c r="N22" s="585">
        <f t="shared" si="1"/>
        <v>0</v>
      </c>
      <c r="O22" s="564">
        <f t="shared" si="2"/>
        <v>0</v>
      </c>
      <c r="P22" s="716"/>
      <c r="Q22" s="703"/>
      <c r="R22" s="703"/>
      <c r="S22" s="703"/>
      <c r="T22" s="703"/>
      <c r="U22" s="703"/>
      <c r="V22" s="703"/>
      <c r="W22" s="703"/>
      <c r="X22" s="703"/>
      <c r="Y22" s="864"/>
    </row>
    <row r="23" spans="1:25" s="248" customFormat="1" ht="19.5" x14ac:dyDescent="0.2">
      <c r="A23" s="415"/>
      <c r="B23" s="415"/>
      <c r="C23" s="415"/>
      <c r="D23" s="415"/>
      <c r="E23" s="428"/>
      <c r="F23" s="398"/>
      <c r="G23" s="398"/>
      <c r="H23" s="398"/>
      <c r="I23" s="575"/>
      <c r="J23" s="576"/>
      <c r="K23" s="563"/>
      <c r="L23" s="560"/>
      <c r="M23" s="585">
        <f t="shared" si="0"/>
        <v>0</v>
      </c>
      <c r="N23" s="585">
        <f t="shared" si="1"/>
        <v>0</v>
      </c>
      <c r="O23" s="564">
        <f t="shared" si="2"/>
        <v>0</v>
      </c>
      <c r="P23" s="716"/>
      <c r="Q23" s="703"/>
      <c r="R23" s="703"/>
      <c r="S23" s="703"/>
      <c r="T23" s="703"/>
      <c r="U23" s="703"/>
      <c r="V23" s="703"/>
      <c r="W23" s="703"/>
      <c r="X23" s="703"/>
      <c r="Y23" s="864"/>
    </row>
    <row r="24" spans="1:25" s="248" customFormat="1" ht="19.5" x14ac:dyDescent="0.2">
      <c r="A24" s="415"/>
      <c r="B24" s="415"/>
      <c r="C24" s="415"/>
      <c r="D24" s="415"/>
      <c r="E24" s="428"/>
      <c r="F24" s="398"/>
      <c r="G24" s="398"/>
      <c r="H24" s="398"/>
      <c r="I24" s="575"/>
      <c r="J24" s="576"/>
      <c r="K24" s="563"/>
      <c r="L24" s="560"/>
      <c r="M24" s="585">
        <f t="shared" si="0"/>
        <v>0</v>
      </c>
      <c r="N24" s="585">
        <f t="shared" si="1"/>
        <v>0</v>
      </c>
      <c r="O24" s="564">
        <f t="shared" si="2"/>
        <v>0</v>
      </c>
      <c r="P24" s="716"/>
      <c r="Q24" s="703"/>
      <c r="R24" s="703"/>
      <c r="S24" s="703"/>
      <c r="T24" s="703"/>
      <c r="U24" s="703"/>
      <c r="V24" s="703"/>
      <c r="W24" s="703"/>
      <c r="X24" s="703"/>
      <c r="Y24" s="864"/>
    </row>
    <row r="25" spans="1:25" s="248" customFormat="1" ht="19.5" x14ac:dyDescent="0.2">
      <c r="A25" s="415"/>
      <c r="B25" s="415"/>
      <c r="C25" s="415"/>
      <c r="D25" s="415"/>
      <c r="E25" s="428"/>
      <c r="F25" s="398"/>
      <c r="G25" s="398"/>
      <c r="H25" s="398"/>
      <c r="I25" s="575"/>
      <c r="J25" s="576"/>
      <c r="K25" s="563"/>
      <c r="L25" s="560"/>
      <c r="M25" s="585">
        <f t="shared" si="0"/>
        <v>0</v>
      </c>
      <c r="N25" s="585">
        <f t="shared" si="1"/>
        <v>0</v>
      </c>
      <c r="O25" s="564">
        <f t="shared" si="2"/>
        <v>0</v>
      </c>
      <c r="P25" s="716"/>
      <c r="Q25" s="703"/>
      <c r="R25" s="703"/>
      <c r="S25" s="703"/>
      <c r="T25" s="703"/>
      <c r="U25" s="703"/>
      <c r="V25" s="703"/>
      <c r="W25" s="703"/>
      <c r="X25" s="703"/>
      <c r="Y25" s="864"/>
    </row>
    <row r="26" spans="1:25" s="248" customFormat="1" ht="19.5" x14ac:dyDescent="0.2">
      <c r="A26" s="415"/>
      <c r="B26" s="415"/>
      <c r="C26" s="415"/>
      <c r="D26" s="415"/>
      <c r="E26" s="428"/>
      <c r="F26" s="398"/>
      <c r="G26" s="398"/>
      <c r="H26" s="398"/>
      <c r="I26" s="575"/>
      <c r="J26" s="576"/>
      <c r="K26" s="563"/>
      <c r="L26" s="560"/>
      <c r="M26" s="585">
        <f t="shared" si="0"/>
        <v>0</v>
      </c>
      <c r="N26" s="585">
        <f t="shared" si="1"/>
        <v>0</v>
      </c>
      <c r="O26" s="564">
        <f t="shared" si="2"/>
        <v>0</v>
      </c>
      <c r="P26" s="716"/>
      <c r="Q26" s="703"/>
      <c r="R26" s="703"/>
      <c r="S26" s="703"/>
      <c r="T26" s="703"/>
      <c r="U26" s="703"/>
      <c r="V26" s="703"/>
      <c r="W26" s="703"/>
      <c r="X26" s="703"/>
      <c r="Y26" s="864"/>
    </row>
    <row r="27" spans="1:25" s="248" customFormat="1" ht="19.5" x14ac:dyDescent="0.2">
      <c r="A27" s="415"/>
      <c r="B27" s="415"/>
      <c r="C27" s="415"/>
      <c r="D27" s="415"/>
      <c r="E27" s="428"/>
      <c r="F27" s="398"/>
      <c r="G27" s="398"/>
      <c r="H27" s="398"/>
      <c r="I27" s="575"/>
      <c r="J27" s="576"/>
      <c r="K27" s="563"/>
      <c r="L27" s="560"/>
      <c r="M27" s="585">
        <f t="shared" si="0"/>
        <v>0</v>
      </c>
      <c r="N27" s="585">
        <f t="shared" si="1"/>
        <v>0</v>
      </c>
      <c r="O27" s="564">
        <f t="shared" si="2"/>
        <v>0</v>
      </c>
      <c r="P27" s="716"/>
      <c r="Q27" s="703"/>
      <c r="R27" s="703"/>
      <c r="S27" s="703"/>
      <c r="T27" s="703"/>
      <c r="U27" s="703"/>
      <c r="V27" s="703"/>
      <c r="W27" s="703"/>
      <c r="X27" s="703"/>
      <c r="Y27" s="864"/>
    </row>
    <row r="28" spans="1:25" s="248" customFormat="1" ht="19.5" x14ac:dyDescent="0.2">
      <c r="A28" s="415"/>
      <c r="B28" s="415"/>
      <c r="C28" s="415"/>
      <c r="D28" s="415"/>
      <c r="E28" s="428"/>
      <c r="F28" s="398"/>
      <c r="G28" s="398"/>
      <c r="H28" s="398"/>
      <c r="I28" s="575"/>
      <c r="J28" s="576"/>
      <c r="K28" s="563"/>
      <c r="L28" s="560"/>
      <c r="M28" s="585">
        <f t="shared" si="0"/>
        <v>0</v>
      </c>
      <c r="N28" s="585">
        <f t="shared" si="1"/>
        <v>0</v>
      </c>
      <c r="O28" s="564">
        <f t="shared" si="2"/>
        <v>0</v>
      </c>
      <c r="P28" s="716"/>
      <c r="Q28" s="703"/>
      <c r="R28" s="703"/>
      <c r="S28" s="703"/>
      <c r="T28" s="703"/>
      <c r="U28" s="703"/>
      <c r="V28" s="703"/>
      <c r="W28" s="703"/>
      <c r="X28" s="703"/>
      <c r="Y28" s="864"/>
    </row>
    <row r="29" spans="1:25" s="248" customFormat="1" ht="19.5" x14ac:dyDescent="0.2">
      <c r="A29" s="415"/>
      <c r="B29" s="415"/>
      <c r="C29" s="415"/>
      <c r="D29" s="415"/>
      <c r="E29" s="428"/>
      <c r="F29" s="398"/>
      <c r="G29" s="398"/>
      <c r="H29" s="398"/>
      <c r="I29" s="575"/>
      <c r="J29" s="576"/>
      <c r="K29" s="563"/>
      <c r="L29" s="560"/>
      <c r="M29" s="585">
        <f t="shared" si="0"/>
        <v>0</v>
      </c>
      <c r="N29" s="585">
        <f t="shared" si="1"/>
        <v>0</v>
      </c>
      <c r="O29" s="564">
        <f t="shared" si="2"/>
        <v>0</v>
      </c>
      <c r="P29" s="716"/>
      <c r="Q29" s="703"/>
      <c r="R29" s="703"/>
      <c r="S29" s="703"/>
      <c r="T29" s="703"/>
      <c r="U29" s="703"/>
      <c r="V29" s="703"/>
      <c r="W29" s="703"/>
      <c r="X29" s="703"/>
      <c r="Y29" s="864"/>
    </row>
    <row r="30" spans="1:25" s="248" customFormat="1" ht="19.5" x14ac:dyDescent="0.2">
      <c r="A30" s="415"/>
      <c r="B30" s="415"/>
      <c r="C30" s="415"/>
      <c r="D30" s="415"/>
      <c r="E30" s="428"/>
      <c r="F30" s="398"/>
      <c r="G30" s="398"/>
      <c r="H30" s="398"/>
      <c r="I30" s="575"/>
      <c r="J30" s="576"/>
      <c r="K30" s="563"/>
      <c r="L30" s="560"/>
      <c r="M30" s="585">
        <f t="shared" si="0"/>
        <v>0</v>
      </c>
      <c r="N30" s="585">
        <f t="shared" si="1"/>
        <v>0</v>
      </c>
      <c r="O30" s="564">
        <f t="shared" si="2"/>
        <v>0</v>
      </c>
      <c r="P30" s="716"/>
      <c r="Q30" s="703"/>
      <c r="R30" s="703"/>
      <c r="S30" s="703"/>
      <c r="T30" s="703"/>
      <c r="U30" s="703"/>
      <c r="V30" s="703"/>
      <c r="W30" s="703"/>
      <c r="X30" s="703"/>
      <c r="Y30" s="864"/>
    </row>
    <row r="31" spans="1:25" s="248" customFormat="1" ht="19.5" x14ac:dyDescent="0.2">
      <c r="A31" s="415"/>
      <c r="B31" s="415"/>
      <c r="C31" s="415"/>
      <c r="D31" s="415"/>
      <c r="E31" s="428"/>
      <c r="F31" s="398"/>
      <c r="G31" s="398"/>
      <c r="H31" s="398"/>
      <c r="I31" s="575"/>
      <c r="J31" s="576"/>
      <c r="K31" s="563"/>
      <c r="L31" s="560"/>
      <c r="M31" s="585">
        <f t="shared" si="0"/>
        <v>0</v>
      </c>
      <c r="N31" s="585">
        <f t="shared" si="1"/>
        <v>0</v>
      </c>
      <c r="O31" s="564">
        <f t="shared" si="2"/>
        <v>0</v>
      </c>
      <c r="P31" s="716"/>
      <c r="Q31" s="703"/>
      <c r="R31" s="703"/>
      <c r="S31" s="703"/>
      <c r="T31" s="703"/>
      <c r="U31" s="703"/>
      <c r="V31" s="703"/>
      <c r="W31" s="703"/>
      <c r="X31" s="703"/>
      <c r="Y31" s="864"/>
    </row>
    <row r="32" spans="1:25" s="248" customFormat="1" ht="19.5" x14ac:dyDescent="0.2">
      <c r="A32" s="415"/>
      <c r="B32" s="415"/>
      <c r="C32" s="415"/>
      <c r="D32" s="415"/>
      <c r="E32" s="428"/>
      <c r="F32" s="398"/>
      <c r="G32" s="398"/>
      <c r="H32" s="398"/>
      <c r="I32" s="575"/>
      <c r="J32" s="576"/>
      <c r="K32" s="563"/>
      <c r="L32" s="560"/>
      <c r="M32" s="585">
        <f t="shared" si="0"/>
        <v>0</v>
      </c>
      <c r="N32" s="585">
        <f t="shared" si="1"/>
        <v>0</v>
      </c>
      <c r="O32" s="564">
        <f t="shared" si="2"/>
        <v>0</v>
      </c>
      <c r="P32" s="716"/>
      <c r="Q32" s="703"/>
      <c r="R32" s="703"/>
      <c r="S32" s="703"/>
      <c r="T32" s="703"/>
      <c r="U32" s="703"/>
      <c r="V32" s="703"/>
      <c r="W32" s="703"/>
      <c r="X32" s="703"/>
      <c r="Y32" s="864"/>
    </row>
    <row r="33" spans="1:25" s="248" customFormat="1" ht="19.5" x14ac:dyDescent="0.2">
      <c r="A33" s="415"/>
      <c r="B33" s="415"/>
      <c r="C33" s="415"/>
      <c r="D33" s="415"/>
      <c r="E33" s="428"/>
      <c r="F33" s="398"/>
      <c r="G33" s="398"/>
      <c r="H33" s="398"/>
      <c r="I33" s="575"/>
      <c r="J33" s="576"/>
      <c r="K33" s="563"/>
      <c r="L33" s="560"/>
      <c r="M33" s="585">
        <f t="shared" si="0"/>
        <v>0</v>
      </c>
      <c r="N33" s="585">
        <f t="shared" si="1"/>
        <v>0</v>
      </c>
      <c r="O33" s="564">
        <f t="shared" si="2"/>
        <v>0</v>
      </c>
      <c r="P33" s="716"/>
      <c r="Q33" s="703"/>
      <c r="R33" s="703"/>
      <c r="S33" s="703"/>
      <c r="T33" s="703"/>
      <c r="U33" s="703"/>
      <c r="V33" s="703"/>
      <c r="W33" s="703"/>
      <c r="X33" s="703"/>
      <c r="Y33" s="864"/>
    </row>
    <row r="34" spans="1:25" s="248" customFormat="1" ht="19.5" x14ac:dyDescent="0.2">
      <c r="A34" s="415"/>
      <c r="B34" s="415"/>
      <c r="C34" s="415"/>
      <c r="D34" s="415"/>
      <c r="E34" s="428"/>
      <c r="F34" s="398"/>
      <c r="G34" s="398"/>
      <c r="H34" s="398"/>
      <c r="I34" s="575"/>
      <c r="J34" s="576"/>
      <c r="K34" s="563"/>
      <c r="L34" s="560"/>
      <c r="M34" s="585">
        <f t="shared" si="0"/>
        <v>0</v>
      </c>
      <c r="N34" s="585">
        <f t="shared" si="1"/>
        <v>0</v>
      </c>
      <c r="O34" s="564">
        <f t="shared" si="2"/>
        <v>0</v>
      </c>
      <c r="P34" s="716"/>
      <c r="Q34" s="703"/>
      <c r="R34" s="703"/>
      <c r="S34" s="703"/>
      <c r="T34" s="703"/>
      <c r="U34" s="703"/>
      <c r="V34" s="703"/>
      <c r="W34" s="703"/>
      <c r="X34" s="703"/>
      <c r="Y34" s="864"/>
    </row>
    <row r="35" spans="1:25" s="248" customFormat="1" ht="19.5" x14ac:dyDescent="0.2">
      <c r="A35" s="415"/>
      <c r="B35" s="415"/>
      <c r="C35" s="415"/>
      <c r="D35" s="415"/>
      <c r="E35" s="428"/>
      <c r="F35" s="398"/>
      <c r="G35" s="398"/>
      <c r="H35" s="398"/>
      <c r="I35" s="575"/>
      <c r="J35" s="576"/>
      <c r="K35" s="563"/>
      <c r="L35" s="560"/>
      <c r="M35" s="585">
        <f t="shared" si="0"/>
        <v>0</v>
      </c>
      <c r="N35" s="585">
        <f t="shared" si="1"/>
        <v>0</v>
      </c>
      <c r="O35" s="564">
        <f t="shared" si="2"/>
        <v>0</v>
      </c>
      <c r="P35" s="716"/>
      <c r="Q35" s="703"/>
      <c r="R35" s="703"/>
      <c r="S35" s="703"/>
      <c r="T35" s="703"/>
      <c r="U35" s="703"/>
      <c r="V35" s="703"/>
      <c r="W35" s="703"/>
      <c r="X35" s="703"/>
      <c r="Y35" s="864"/>
    </row>
    <row r="36" spans="1:25" s="248" customFormat="1" ht="19.5" x14ac:dyDescent="0.2">
      <c r="A36" s="415"/>
      <c r="B36" s="415"/>
      <c r="C36" s="415"/>
      <c r="D36" s="415"/>
      <c r="E36" s="428"/>
      <c r="F36" s="398"/>
      <c r="G36" s="398"/>
      <c r="H36" s="398"/>
      <c r="I36" s="575"/>
      <c r="J36" s="576"/>
      <c r="K36" s="563"/>
      <c r="L36" s="560"/>
      <c r="M36" s="585">
        <f t="shared" si="0"/>
        <v>0</v>
      </c>
      <c r="N36" s="585">
        <f t="shared" si="1"/>
        <v>0</v>
      </c>
      <c r="O36" s="564">
        <f t="shared" si="2"/>
        <v>0</v>
      </c>
      <c r="P36" s="716"/>
      <c r="Q36" s="703"/>
      <c r="R36" s="703"/>
      <c r="S36" s="703"/>
      <c r="T36" s="703"/>
      <c r="U36" s="703"/>
      <c r="V36" s="703"/>
      <c r="W36" s="703"/>
      <c r="X36" s="703"/>
      <c r="Y36" s="864"/>
    </row>
    <row r="37" spans="1:25" s="248" customFormat="1" ht="19.5" x14ac:dyDescent="0.2">
      <c r="A37" s="415"/>
      <c r="B37" s="415"/>
      <c r="C37" s="415"/>
      <c r="D37" s="415"/>
      <c r="E37" s="428"/>
      <c r="F37" s="398"/>
      <c r="G37" s="398"/>
      <c r="H37" s="398"/>
      <c r="I37" s="575"/>
      <c r="J37" s="576"/>
      <c r="K37" s="563"/>
      <c r="L37" s="560"/>
      <c r="M37" s="585">
        <f t="shared" si="0"/>
        <v>0</v>
      </c>
      <c r="N37" s="585">
        <f t="shared" si="1"/>
        <v>0</v>
      </c>
      <c r="O37" s="564">
        <f t="shared" si="2"/>
        <v>0</v>
      </c>
      <c r="P37" s="716"/>
      <c r="Q37" s="703"/>
      <c r="R37" s="703"/>
      <c r="S37" s="703"/>
      <c r="T37" s="703"/>
      <c r="U37" s="703"/>
      <c r="V37" s="703"/>
      <c r="W37" s="703"/>
      <c r="X37" s="703"/>
      <c r="Y37" s="864"/>
    </row>
    <row r="38" spans="1:25" s="248" customFormat="1" ht="19.5" x14ac:dyDescent="0.2">
      <c r="A38" s="415"/>
      <c r="B38" s="415"/>
      <c r="C38" s="415"/>
      <c r="D38" s="415"/>
      <c r="E38" s="428"/>
      <c r="F38" s="398"/>
      <c r="G38" s="398"/>
      <c r="H38" s="398"/>
      <c r="I38" s="575"/>
      <c r="J38" s="576"/>
      <c r="K38" s="563"/>
      <c r="L38" s="560"/>
      <c r="M38" s="585">
        <f t="shared" si="0"/>
        <v>0</v>
      </c>
      <c r="N38" s="585">
        <f t="shared" si="1"/>
        <v>0</v>
      </c>
      <c r="O38" s="564">
        <f t="shared" si="2"/>
        <v>0</v>
      </c>
      <c r="P38" s="716"/>
      <c r="Q38" s="703"/>
      <c r="R38" s="703"/>
      <c r="S38" s="703"/>
      <c r="T38" s="703"/>
      <c r="U38" s="703"/>
      <c r="V38" s="703"/>
      <c r="W38" s="703"/>
      <c r="X38" s="703"/>
      <c r="Y38" s="864"/>
    </row>
    <row r="39" spans="1:25" s="248" customFormat="1" ht="19.5" x14ac:dyDescent="0.2">
      <c r="A39" s="415"/>
      <c r="B39" s="415"/>
      <c r="C39" s="415"/>
      <c r="D39" s="415"/>
      <c r="E39" s="428"/>
      <c r="F39" s="398"/>
      <c r="G39" s="398"/>
      <c r="H39" s="398"/>
      <c r="I39" s="575"/>
      <c r="J39" s="576"/>
      <c r="K39" s="563"/>
      <c r="L39" s="560"/>
      <c r="M39" s="585">
        <f t="shared" si="0"/>
        <v>0</v>
      </c>
      <c r="N39" s="585">
        <f t="shared" si="1"/>
        <v>0</v>
      </c>
      <c r="O39" s="564">
        <f t="shared" si="2"/>
        <v>0</v>
      </c>
      <c r="P39" s="716"/>
      <c r="Q39" s="703"/>
      <c r="R39" s="703"/>
      <c r="S39" s="703"/>
      <c r="T39" s="703"/>
      <c r="U39" s="703"/>
      <c r="V39" s="703"/>
      <c r="W39" s="703"/>
      <c r="X39" s="703"/>
      <c r="Y39" s="864"/>
    </row>
    <row r="40" spans="1:25" s="248" customFormat="1" ht="19.5" x14ac:dyDescent="0.2">
      <c r="A40" s="415"/>
      <c r="B40" s="415"/>
      <c r="C40" s="415"/>
      <c r="D40" s="415"/>
      <c r="E40" s="428"/>
      <c r="F40" s="398"/>
      <c r="G40" s="398"/>
      <c r="H40" s="398"/>
      <c r="I40" s="575"/>
      <c r="J40" s="576"/>
      <c r="K40" s="563"/>
      <c r="L40" s="560"/>
      <c r="M40" s="585">
        <f t="shared" si="0"/>
        <v>0</v>
      </c>
      <c r="N40" s="585">
        <f t="shared" si="1"/>
        <v>0</v>
      </c>
      <c r="O40" s="564">
        <f t="shared" si="2"/>
        <v>0</v>
      </c>
      <c r="P40" s="716"/>
      <c r="Q40" s="703"/>
      <c r="R40" s="703"/>
      <c r="S40" s="703"/>
      <c r="T40" s="703"/>
      <c r="U40" s="703"/>
      <c r="V40" s="703"/>
      <c r="W40" s="703"/>
      <c r="X40" s="703"/>
      <c r="Y40" s="864"/>
    </row>
    <row r="41" spans="1:25" s="248" customFormat="1" ht="19.5" x14ac:dyDescent="0.2">
      <c r="A41" s="415"/>
      <c r="B41" s="415"/>
      <c r="C41" s="415"/>
      <c r="D41" s="415"/>
      <c r="E41" s="428"/>
      <c r="F41" s="398"/>
      <c r="G41" s="398"/>
      <c r="H41" s="398"/>
      <c r="I41" s="575"/>
      <c r="J41" s="576"/>
      <c r="K41" s="563"/>
      <c r="L41" s="560"/>
      <c r="M41" s="585">
        <f t="shared" si="0"/>
        <v>0</v>
      </c>
      <c r="N41" s="585">
        <f t="shared" si="1"/>
        <v>0</v>
      </c>
      <c r="O41" s="564">
        <f t="shared" si="2"/>
        <v>0</v>
      </c>
      <c r="P41" s="716"/>
      <c r="Q41" s="703"/>
      <c r="R41" s="703"/>
      <c r="S41" s="703"/>
      <c r="T41" s="703"/>
      <c r="U41" s="703"/>
      <c r="V41" s="703"/>
      <c r="W41" s="703"/>
      <c r="X41" s="703"/>
      <c r="Y41" s="864"/>
    </row>
    <row r="42" spans="1:25" s="248" customFormat="1" ht="19.5" x14ac:dyDescent="0.2">
      <c r="A42" s="415"/>
      <c r="B42" s="415"/>
      <c r="C42" s="415"/>
      <c r="D42" s="415"/>
      <c r="E42" s="428"/>
      <c r="F42" s="398"/>
      <c r="G42" s="398"/>
      <c r="H42" s="398"/>
      <c r="I42" s="575"/>
      <c r="J42" s="576"/>
      <c r="K42" s="563"/>
      <c r="L42" s="560"/>
      <c r="M42" s="585">
        <f t="shared" si="0"/>
        <v>0</v>
      </c>
      <c r="N42" s="585">
        <f t="shared" si="1"/>
        <v>0</v>
      </c>
      <c r="O42" s="564">
        <f t="shared" si="2"/>
        <v>0</v>
      </c>
      <c r="P42" s="716"/>
      <c r="Q42" s="703"/>
      <c r="R42" s="703"/>
      <c r="S42" s="703"/>
      <c r="T42" s="703"/>
      <c r="U42" s="703"/>
      <c r="V42" s="703"/>
      <c r="W42" s="703"/>
      <c r="X42" s="703"/>
      <c r="Y42" s="864"/>
    </row>
    <row r="43" spans="1:25" s="248" customFormat="1" ht="19.5" x14ac:dyDescent="0.2">
      <c r="A43" s="415"/>
      <c r="B43" s="415"/>
      <c r="C43" s="415"/>
      <c r="D43" s="415"/>
      <c r="E43" s="428"/>
      <c r="F43" s="398"/>
      <c r="G43" s="398"/>
      <c r="H43" s="398"/>
      <c r="I43" s="575"/>
      <c r="J43" s="576"/>
      <c r="K43" s="563"/>
      <c r="L43" s="560"/>
      <c r="M43" s="585">
        <f t="shared" si="0"/>
        <v>0</v>
      </c>
      <c r="N43" s="585">
        <f t="shared" si="1"/>
        <v>0</v>
      </c>
      <c r="O43" s="564">
        <f t="shared" si="2"/>
        <v>0</v>
      </c>
      <c r="P43" s="716"/>
      <c r="Q43" s="703"/>
      <c r="R43" s="703"/>
      <c r="S43" s="703"/>
      <c r="T43" s="703"/>
      <c r="U43" s="703"/>
      <c r="V43" s="703"/>
      <c r="W43" s="703"/>
      <c r="X43" s="703"/>
      <c r="Y43" s="864"/>
    </row>
    <row r="44" spans="1:25" s="248" customFormat="1" ht="19.5" x14ac:dyDescent="0.2">
      <c r="A44" s="415"/>
      <c r="B44" s="415"/>
      <c r="C44" s="415"/>
      <c r="D44" s="415"/>
      <c r="E44" s="428"/>
      <c r="F44" s="398"/>
      <c r="G44" s="398"/>
      <c r="H44" s="398"/>
      <c r="I44" s="575"/>
      <c r="J44" s="576"/>
      <c r="K44" s="563"/>
      <c r="L44" s="560"/>
      <c r="M44" s="585">
        <f t="shared" ref="M44:M75" si="3">K44+J44</f>
        <v>0</v>
      </c>
      <c r="N44" s="585">
        <f t="shared" ref="N44:N75" si="4">I44-M44</f>
        <v>0</v>
      </c>
      <c r="O44" s="564">
        <f t="shared" ref="O44:O75" si="5">IFERROR(M44/I44, 0)</f>
        <v>0</v>
      </c>
      <c r="P44" s="716"/>
      <c r="Q44" s="703"/>
      <c r="R44" s="703"/>
      <c r="S44" s="703"/>
      <c r="T44" s="703"/>
      <c r="U44" s="703"/>
      <c r="V44" s="703"/>
      <c r="W44" s="703"/>
      <c r="X44" s="703"/>
      <c r="Y44" s="864"/>
    </row>
    <row r="45" spans="1:25" s="248" customFormat="1" ht="19.5" x14ac:dyDescent="0.2">
      <c r="A45" s="415"/>
      <c r="B45" s="415"/>
      <c r="C45" s="415"/>
      <c r="D45" s="415"/>
      <c r="E45" s="428"/>
      <c r="F45" s="398"/>
      <c r="G45" s="398"/>
      <c r="H45" s="398"/>
      <c r="I45" s="575"/>
      <c r="J45" s="576"/>
      <c r="K45" s="563"/>
      <c r="L45" s="560"/>
      <c r="M45" s="585">
        <f t="shared" si="3"/>
        <v>0</v>
      </c>
      <c r="N45" s="585">
        <f t="shared" si="4"/>
        <v>0</v>
      </c>
      <c r="O45" s="564">
        <f t="shared" si="5"/>
        <v>0</v>
      </c>
      <c r="P45" s="716"/>
      <c r="Q45" s="703"/>
      <c r="R45" s="703"/>
      <c r="S45" s="703"/>
      <c r="T45" s="703"/>
      <c r="U45" s="703"/>
      <c r="V45" s="703"/>
      <c r="W45" s="703"/>
      <c r="X45" s="703"/>
      <c r="Y45" s="864"/>
    </row>
    <row r="46" spans="1:25" s="248" customFormat="1" ht="19.5" x14ac:dyDescent="0.2">
      <c r="A46" s="415"/>
      <c r="B46" s="415"/>
      <c r="C46" s="415"/>
      <c r="D46" s="415"/>
      <c r="E46" s="428"/>
      <c r="F46" s="398"/>
      <c r="G46" s="398"/>
      <c r="H46" s="398"/>
      <c r="I46" s="575"/>
      <c r="J46" s="576"/>
      <c r="K46" s="563"/>
      <c r="L46" s="560"/>
      <c r="M46" s="585">
        <f t="shared" si="3"/>
        <v>0</v>
      </c>
      <c r="N46" s="585">
        <f t="shared" si="4"/>
        <v>0</v>
      </c>
      <c r="O46" s="564">
        <f t="shared" si="5"/>
        <v>0</v>
      </c>
      <c r="P46" s="716"/>
      <c r="Q46" s="703"/>
      <c r="R46" s="703"/>
      <c r="S46" s="703"/>
      <c r="T46" s="703"/>
      <c r="U46" s="703"/>
      <c r="V46" s="703"/>
      <c r="W46" s="703"/>
      <c r="X46" s="703"/>
      <c r="Y46" s="864"/>
    </row>
    <row r="47" spans="1:25" s="248" customFormat="1" ht="19.5" x14ac:dyDescent="0.2">
      <c r="A47" s="415"/>
      <c r="B47" s="415"/>
      <c r="C47" s="415"/>
      <c r="D47" s="415"/>
      <c r="E47" s="428"/>
      <c r="F47" s="398"/>
      <c r="G47" s="398"/>
      <c r="H47" s="398"/>
      <c r="I47" s="575"/>
      <c r="J47" s="576"/>
      <c r="K47" s="563"/>
      <c r="L47" s="560"/>
      <c r="M47" s="585">
        <f t="shared" si="3"/>
        <v>0</v>
      </c>
      <c r="N47" s="585">
        <f t="shared" si="4"/>
        <v>0</v>
      </c>
      <c r="O47" s="564">
        <f t="shared" si="5"/>
        <v>0</v>
      </c>
      <c r="P47" s="716"/>
      <c r="Q47" s="703"/>
      <c r="R47" s="703"/>
      <c r="S47" s="703"/>
      <c r="T47" s="703"/>
      <c r="U47" s="703"/>
      <c r="V47" s="703"/>
      <c r="W47" s="703"/>
      <c r="X47" s="703"/>
      <c r="Y47" s="864"/>
    </row>
    <row r="48" spans="1:25" s="248" customFormat="1" ht="19.5" x14ac:dyDescent="0.2">
      <c r="A48" s="415"/>
      <c r="B48" s="415"/>
      <c r="C48" s="415"/>
      <c r="D48" s="415"/>
      <c r="E48" s="428"/>
      <c r="F48" s="398"/>
      <c r="G48" s="398"/>
      <c r="H48" s="398"/>
      <c r="I48" s="575"/>
      <c r="J48" s="576"/>
      <c r="K48" s="563"/>
      <c r="L48" s="560"/>
      <c r="M48" s="585">
        <f t="shared" si="3"/>
        <v>0</v>
      </c>
      <c r="N48" s="585">
        <f t="shared" si="4"/>
        <v>0</v>
      </c>
      <c r="O48" s="564">
        <f t="shared" si="5"/>
        <v>0</v>
      </c>
      <c r="P48" s="716"/>
      <c r="Q48" s="703"/>
      <c r="R48" s="703"/>
      <c r="S48" s="703"/>
      <c r="T48" s="703"/>
      <c r="U48" s="703"/>
      <c r="V48" s="703"/>
      <c r="W48" s="703"/>
      <c r="X48" s="703"/>
      <c r="Y48" s="864"/>
    </row>
    <row r="49" spans="1:25" s="248" customFormat="1" ht="19.5" x14ac:dyDescent="0.2">
      <c r="A49" s="415"/>
      <c r="B49" s="415"/>
      <c r="C49" s="415"/>
      <c r="D49" s="415"/>
      <c r="E49" s="428"/>
      <c r="F49" s="398"/>
      <c r="G49" s="398"/>
      <c r="H49" s="398"/>
      <c r="I49" s="575"/>
      <c r="J49" s="576"/>
      <c r="K49" s="563"/>
      <c r="L49" s="560"/>
      <c r="M49" s="585">
        <f t="shared" si="3"/>
        <v>0</v>
      </c>
      <c r="N49" s="585">
        <f t="shared" si="4"/>
        <v>0</v>
      </c>
      <c r="O49" s="564">
        <f t="shared" si="5"/>
        <v>0</v>
      </c>
      <c r="P49" s="716"/>
      <c r="Q49" s="703"/>
      <c r="R49" s="703"/>
      <c r="S49" s="703"/>
      <c r="T49" s="703"/>
      <c r="U49" s="703"/>
      <c r="V49" s="703"/>
      <c r="W49" s="703"/>
      <c r="X49" s="703"/>
      <c r="Y49" s="864"/>
    </row>
    <row r="50" spans="1:25" s="248" customFormat="1" ht="19.5" x14ac:dyDescent="0.2">
      <c r="A50" s="415"/>
      <c r="B50" s="415"/>
      <c r="C50" s="415"/>
      <c r="D50" s="415"/>
      <c r="E50" s="428"/>
      <c r="F50" s="398"/>
      <c r="G50" s="398"/>
      <c r="H50" s="398"/>
      <c r="I50" s="575"/>
      <c r="J50" s="576"/>
      <c r="K50" s="563"/>
      <c r="L50" s="560"/>
      <c r="M50" s="585">
        <f t="shared" si="3"/>
        <v>0</v>
      </c>
      <c r="N50" s="585">
        <f t="shared" si="4"/>
        <v>0</v>
      </c>
      <c r="O50" s="564">
        <f t="shared" si="5"/>
        <v>0</v>
      </c>
      <c r="P50" s="716"/>
      <c r="Q50" s="703"/>
      <c r="R50" s="703"/>
      <c r="S50" s="703"/>
      <c r="T50" s="703"/>
      <c r="U50" s="703"/>
      <c r="V50" s="703"/>
      <c r="W50" s="703"/>
      <c r="X50" s="703"/>
      <c r="Y50" s="864"/>
    </row>
    <row r="51" spans="1:25" s="248" customFormat="1" ht="19.5" x14ac:dyDescent="0.2">
      <c r="A51" s="415"/>
      <c r="B51" s="415"/>
      <c r="C51" s="415"/>
      <c r="D51" s="415"/>
      <c r="E51" s="428"/>
      <c r="F51" s="398"/>
      <c r="G51" s="398"/>
      <c r="H51" s="398"/>
      <c r="I51" s="575"/>
      <c r="J51" s="576"/>
      <c r="K51" s="563"/>
      <c r="L51" s="560"/>
      <c r="M51" s="585">
        <f t="shared" si="3"/>
        <v>0</v>
      </c>
      <c r="N51" s="585">
        <f t="shared" si="4"/>
        <v>0</v>
      </c>
      <c r="O51" s="564">
        <f t="shared" si="5"/>
        <v>0</v>
      </c>
      <c r="P51" s="716"/>
      <c r="Q51" s="703"/>
      <c r="R51" s="703"/>
      <c r="S51" s="703"/>
      <c r="T51" s="703"/>
      <c r="U51" s="703"/>
      <c r="V51" s="703"/>
      <c r="W51" s="703"/>
      <c r="X51" s="703"/>
      <c r="Y51" s="864"/>
    </row>
    <row r="52" spans="1:25" s="248" customFormat="1" ht="19.5" x14ac:dyDescent="0.2">
      <c r="A52" s="415"/>
      <c r="B52" s="415"/>
      <c r="C52" s="415"/>
      <c r="D52" s="415"/>
      <c r="E52" s="428"/>
      <c r="F52" s="398"/>
      <c r="G52" s="398"/>
      <c r="H52" s="398"/>
      <c r="I52" s="575"/>
      <c r="J52" s="576"/>
      <c r="K52" s="563"/>
      <c r="L52" s="560"/>
      <c r="M52" s="585">
        <f t="shared" si="3"/>
        <v>0</v>
      </c>
      <c r="N52" s="585">
        <f t="shared" si="4"/>
        <v>0</v>
      </c>
      <c r="O52" s="564">
        <f t="shared" si="5"/>
        <v>0</v>
      </c>
      <c r="P52" s="716"/>
      <c r="Q52" s="703"/>
      <c r="R52" s="703"/>
      <c r="S52" s="703"/>
      <c r="T52" s="703"/>
      <c r="U52" s="703"/>
      <c r="V52" s="703"/>
      <c r="W52" s="703"/>
      <c r="X52" s="703"/>
      <c r="Y52" s="864"/>
    </row>
    <row r="53" spans="1:25" s="248" customFormat="1" ht="19.5" x14ac:dyDescent="0.2">
      <c r="A53" s="415"/>
      <c r="B53" s="415"/>
      <c r="C53" s="415"/>
      <c r="D53" s="415"/>
      <c r="E53" s="428"/>
      <c r="F53" s="398"/>
      <c r="G53" s="398"/>
      <c r="H53" s="398"/>
      <c r="I53" s="575"/>
      <c r="J53" s="576"/>
      <c r="K53" s="563"/>
      <c r="L53" s="560"/>
      <c r="M53" s="585">
        <f t="shared" si="3"/>
        <v>0</v>
      </c>
      <c r="N53" s="585">
        <f t="shared" si="4"/>
        <v>0</v>
      </c>
      <c r="O53" s="564">
        <f t="shared" si="5"/>
        <v>0</v>
      </c>
      <c r="P53" s="716"/>
      <c r="Q53" s="703"/>
      <c r="R53" s="703"/>
      <c r="S53" s="703"/>
      <c r="T53" s="703"/>
      <c r="U53" s="703"/>
      <c r="V53" s="703"/>
      <c r="W53" s="703"/>
      <c r="X53" s="703"/>
      <c r="Y53" s="864"/>
    </row>
    <row r="54" spans="1:25" s="248" customFormat="1" ht="19.5" x14ac:dyDescent="0.2">
      <c r="A54" s="415"/>
      <c r="B54" s="415"/>
      <c r="C54" s="415"/>
      <c r="D54" s="415"/>
      <c r="E54" s="428"/>
      <c r="F54" s="398"/>
      <c r="G54" s="398"/>
      <c r="H54" s="398"/>
      <c r="I54" s="575"/>
      <c r="J54" s="576"/>
      <c r="K54" s="563"/>
      <c r="L54" s="560"/>
      <c r="M54" s="585">
        <f t="shared" si="3"/>
        <v>0</v>
      </c>
      <c r="N54" s="585">
        <f t="shared" si="4"/>
        <v>0</v>
      </c>
      <c r="O54" s="564">
        <f t="shared" si="5"/>
        <v>0</v>
      </c>
      <c r="P54" s="716"/>
      <c r="Q54" s="703"/>
      <c r="R54" s="703"/>
      <c r="S54" s="703"/>
      <c r="T54" s="703"/>
      <c r="U54" s="703"/>
      <c r="V54" s="703"/>
      <c r="W54" s="703"/>
      <c r="X54" s="703"/>
      <c r="Y54" s="864"/>
    </row>
    <row r="55" spans="1:25" s="248" customFormat="1" ht="19.5" x14ac:dyDescent="0.2">
      <c r="A55" s="415"/>
      <c r="B55" s="415"/>
      <c r="C55" s="415"/>
      <c r="D55" s="415"/>
      <c r="E55" s="428"/>
      <c r="F55" s="398"/>
      <c r="G55" s="398"/>
      <c r="H55" s="398"/>
      <c r="I55" s="575"/>
      <c r="J55" s="576"/>
      <c r="K55" s="563"/>
      <c r="L55" s="560"/>
      <c r="M55" s="585">
        <f t="shared" si="3"/>
        <v>0</v>
      </c>
      <c r="N55" s="585">
        <f t="shared" si="4"/>
        <v>0</v>
      </c>
      <c r="O55" s="564">
        <f t="shared" si="5"/>
        <v>0</v>
      </c>
      <c r="P55" s="716"/>
      <c r="Q55" s="703"/>
      <c r="R55" s="703"/>
      <c r="S55" s="703"/>
      <c r="T55" s="703"/>
      <c r="U55" s="703"/>
      <c r="V55" s="703"/>
      <c r="W55" s="703"/>
      <c r="X55" s="703"/>
      <c r="Y55" s="864"/>
    </row>
    <row r="56" spans="1:25" s="248" customFormat="1" ht="19.5" x14ac:dyDescent="0.2">
      <c r="A56" s="415"/>
      <c r="B56" s="415"/>
      <c r="C56" s="415"/>
      <c r="D56" s="415"/>
      <c r="E56" s="428"/>
      <c r="F56" s="398"/>
      <c r="G56" s="398"/>
      <c r="H56" s="398"/>
      <c r="I56" s="575"/>
      <c r="J56" s="576"/>
      <c r="K56" s="563"/>
      <c r="L56" s="560"/>
      <c r="M56" s="585">
        <f t="shared" si="3"/>
        <v>0</v>
      </c>
      <c r="N56" s="585">
        <f t="shared" si="4"/>
        <v>0</v>
      </c>
      <c r="O56" s="564">
        <f t="shared" si="5"/>
        <v>0</v>
      </c>
      <c r="P56" s="716"/>
      <c r="Q56" s="703"/>
      <c r="R56" s="703"/>
      <c r="S56" s="703"/>
      <c r="T56" s="703"/>
      <c r="U56" s="703"/>
      <c r="V56" s="703"/>
      <c r="W56" s="703"/>
      <c r="X56" s="703"/>
      <c r="Y56" s="864"/>
    </row>
    <row r="57" spans="1:25" s="248" customFormat="1" ht="19.5" x14ac:dyDescent="0.2">
      <c r="A57" s="415"/>
      <c r="B57" s="415"/>
      <c r="C57" s="415"/>
      <c r="D57" s="415"/>
      <c r="E57" s="428"/>
      <c r="F57" s="398"/>
      <c r="G57" s="398"/>
      <c r="H57" s="398"/>
      <c r="I57" s="575"/>
      <c r="J57" s="576"/>
      <c r="K57" s="563"/>
      <c r="L57" s="560"/>
      <c r="M57" s="585">
        <f t="shared" si="3"/>
        <v>0</v>
      </c>
      <c r="N57" s="585">
        <f t="shared" si="4"/>
        <v>0</v>
      </c>
      <c r="O57" s="564">
        <f t="shared" si="5"/>
        <v>0</v>
      </c>
      <c r="P57" s="716"/>
      <c r="Q57" s="703"/>
      <c r="R57" s="703"/>
      <c r="S57" s="703"/>
      <c r="T57" s="703"/>
      <c r="U57" s="703"/>
      <c r="V57" s="703"/>
      <c r="W57" s="703"/>
      <c r="X57" s="703"/>
      <c r="Y57" s="864"/>
    </row>
    <row r="58" spans="1:25" s="248" customFormat="1" ht="19.5" x14ac:dyDescent="0.2">
      <c r="A58" s="415"/>
      <c r="B58" s="415"/>
      <c r="C58" s="415"/>
      <c r="D58" s="415"/>
      <c r="E58" s="428"/>
      <c r="F58" s="398"/>
      <c r="G58" s="398"/>
      <c r="H58" s="398"/>
      <c r="I58" s="575"/>
      <c r="J58" s="576"/>
      <c r="K58" s="563"/>
      <c r="L58" s="560"/>
      <c r="M58" s="585">
        <f t="shared" si="3"/>
        <v>0</v>
      </c>
      <c r="N58" s="585">
        <f t="shared" si="4"/>
        <v>0</v>
      </c>
      <c r="O58" s="564">
        <f t="shared" si="5"/>
        <v>0</v>
      </c>
      <c r="P58" s="716"/>
      <c r="Q58" s="703"/>
      <c r="R58" s="703"/>
      <c r="S58" s="703"/>
      <c r="T58" s="703"/>
      <c r="U58" s="703"/>
      <c r="V58" s="703"/>
      <c r="W58" s="703"/>
      <c r="X58" s="703"/>
      <c r="Y58" s="864"/>
    </row>
    <row r="59" spans="1:25" s="248" customFormat="1" ht="19.5" x14ac:dyDescent="0.2">
      <c r="A59" s="415"/>
      <c r="B59" s="415"/>
      <c r="C59" s="415"/>
      <c r="D59" s="415"/>
      <c r="E59" s="428"/>
      <c r="F59" s="398"/>
      <c r="G59" s="398"/>
      <c r="H59" s="398"/>
      <c r="I59" s="575"/>
      <c r="J59" s="576"/>
      <c r="K59" s="563"/>
      <c r="L59" s="560"/>
      <c r="M59" s="585">
        <f t="shared" si="3"/>
        <v>0</v>
      </c>
      <c r="N59" s="585">
        <f t="shared" si="4"/>
        <v>0</v>
      </c>
      <c r="O59" s="564">
        <f t="shared" si="5"/>
        <v>0</v>
      </c>
      <c r="P59" s="716"/>
      <c r="Q59" s="703"/>
      <c r="R59" s="703"/>
      <c r="S59" s="703"/>
      <c r="T59" s="703"/>
      <c r="U59" s="703"/>
      <c r="V59" s="703"/>
      <c r="W59" s="703"/>
      <c r="X59" s="703"/>
      <c r="Y59" s="864"/>
    </row>
    <row r="60" spans="1:25" s="248" customFormat="1" ht="19.5" x14ac:dyDescent="0.2">
      <c r="A60" s="415"/>
      <c r="B60" s="415"/>
      <c r="C60" s="415"/>
      <c r="D60" s="415"/>
      <c r="E60" s="428"/>
      <c r="F60" s="398"/>
      <c r="G60" s="398"/>
      <c r="H60" s="398"/>
      <c r="I60" s="575"/>
      <c r="J60" s="576"/>
      <c r="K60" s="563"/>
      <c r="L60" s="560"/>
      <c r="M60" s="585">
        <f t="shared" si="3"/>
        <v>0</v>
      </c>
      <c r="N60" s="585">
        <f t="shared" si="4"/>
        <v>0</v>
      </c>
      <c r="O60" s="564">
        <f t="shared" si="5"/>
        <v>0</v>
      </c>
      <c r="P60" s="716"/>
      <c r="Q60" s="703"/>
      <c r="R60" s="703"/>
      <c r="S60" s="703"/>
      <c r="T60" s="703"/>
      <c r="U60" s="703"/>
      <c r="V60" s="703"/>
      <c r="W60" s="703"/>
      <c r="X60" s="703"/>
      <c r="Y60" s="864"/>
    </row>
    <row r="61" spans="1:25" s="248" customFormat="1" ht="19.5" x14ac:dyDescent="0.2">
      <c r="A61" s="415"/>
      <c r="B61" s="415"/>
      <c r="C61" s="415"/>
      <c r="D61" s="415"/>
      <c r="E61" s="428"/>
      <c r="F61" s="398"/>
      <c r="G61" s="398"/>
      <c r="H61" s="398"/>
      <c r="I61" s="575"/>
      <c r="J61" s="576"/>
      <c r="K61" s="563"/>
      <c r="L61" s="560"/>
      <c r="M61" s="585">
        <f t="shared" si="3"/>
        <v>0</v>
      </c>
      <c r="N61" s="585">
        <f t="shared" si="4"/>
        <v>0</v>
      </c>
      <c r="O61" s="564">
        <f t="shared" si="5"/>
        <v>0</v>
      </c>
      <c r="P61" s="716"/>
      <c r="Q61" s="703"/>
      <c r="R61" s="703"/>
      <c r="S61" s="703"/>
      <c r="T61" s="703"/>
      <c r="U61" s="703"/>
      <c r="V61" s="703"/>
      <c r="W61" s="703"/>
      <c r="X61" s="703"/>
      <c r="Y61" s="864"/>
    </row>
    <row r="62" spans="1:25" s="248" customFormat="1" ht="19.5" x14ac:dyDescent="0.2">
      <c r="A62" s="415"/>
      <c r="B62" s="415"/>
      <c r="C62" s="415"/>
      <c r="D62" s="415"/>
      <c r="E62" s="428"/>
      <c r="F62" s="398"/>
      <c r="G62" s="398"/>
      <c r="H62" s="398"/>
      <c r="I62" s="575"/>
      <c r="J62" s="576"/>
      <c r="K62" s="563"/>
      <c r="L62" s="560"/>
      <c r="M62" s="585">
        <f t="shared" si="3"/>
        <v>0</v>
      </c>
      <c r="N62" s="585">
        <f t="shared" si="4"/>
        <v>0</v>
      </c>
      <c r="O62" s="564">
        <f t="shared" si="5"/>
        <v>0</v>
      </c>
      <c r="P62" s="716"/>
      <c r="Q62" s="703"/>
      <c r="R62" s="703"/>
      <c r="S62" s="703"/>
      <c r="T62" s="703"/>
      <c r="U62" s="703"/>
      <c r="V62" s="703"/>
      <c r="W62" s="703"/>
      <c r="X62" s="703"/>
      <c r="Y62" s="864"/>
    </row>
    <row r="63" spans="1:25" s="248" customFormat="1" ht="19.5" x14ac:dyDescent="0.2">
      <c r="A63" s="415"/>
      <c r="B63" s="415"/>
      <c r="C63" s="415"/>
      <c r="D63" s="415"/>
      <c r="E63" s="428"/>
      <c r="F63" s="398"/>
      <c r="G63" s="398"/>
      <c r="H63" s="398"/>
      <c r="I63" s="575"/>
      <c r="J63" s="576"/>
      <c r="K63" s="563"/>
      <c r="L63" s="560"/>
      <c r="M63" s="585">
        <f t="shared" si="3"/>
        <v>0</v>
      </c>
      <c r="N63" s="585">
        <f t="shared" si="4"/>
        <v>0</v>
      </c>
      <c r="O63" s="564">
        <f t="shared" si="5"/>
        <v>0</v>
      </c>
      <c r="P63" s="716"/>
      <c r="Q63" s="703"/>
      <c r="R63" s="703"/>
      <c r="S63" s="703"/>
      <c r="T63" s="703"/>
      <c r="U63" s="703"/>
      <c r="V63" s="703"/>
      <c r="W63" s="703"/>
      <c r="X63" s="703"/>
      <c r="Y63" s="864"/>
    </row>
    <row r="64" spans="1:25" s="248" customFormat="1" ht="19.5" x14ac:dyDescent="0.2">
      <c r="A64" s="415"/>
      <c r="B64" s="415"/>
      <c r="C64" s="415"/>
      <c r="D64" s="415"/>
      <c r="E64" s="428"/>
      <c r="F64" s="398"/>
      <c r="G64" s="398"/>
      <c r="H64" s="398"/>
      <c r="I64" s="575"/>
      <c r="J64" s="576"/>
      <c r="K64" s="563"/>
      <c r="L64" s="560"/>
      <c r="M64" s="585">
        <f t="shared" si="3"/>
        <v>0</v>
      </c>
      <c r="N64" s="585">
        <f t="shared" si="4"/>
        <v>0</v>
      </c>
      <c r="O64" s="564">
        <f t="shared" si="5"/>
        <v>0</v>
      </c>
      <c r="P64" s="716"/>
      <c r="Q64" s="703"/>
      <c r="R64" s="703"/>
      <c r="S64" s="703"/>
      <c r="T64" s="703"/>
      <c r="U64" s="703"/>
      <c r="V64" s="703"/>
      <c r="W64" s="703"/>
      <c r="X64" s="703"/>
      <c r="Y64" s="864"/>
    </row>
    <row r="65" spans="1:25" s="248" customFormat="1" ht="19.5" x14ac:dyDescent="0.2">
      <c r="A65" s="415"/>
      <c r="B65" s="415"/>
      <c r="C65" s="415"/>
      <c r="D65" s="415"/>
      <c r="E65" s="428"/>
      <c r="F65" s="398"/>
      <c r="G65" s="398"/>
      <c r="H65" s="398"/>
      <c r="I65" s="575"/>
      <c r="J65" s="576"/>
      <c r="K65" s="563"/>
      <c r="L65" s="560"/>
      <c r="M65" s="585">
        <f t="shared" si="3"/>
        <v>0</v>
      </c>
      <c r="N65" s="585">
        <f t="shared" si="4"/>
        <v>0</v>
      </c>
      <c r="O65" s="564">
        <f t="shared" si="5"/>
        <v>0</v>
      </c>
      <c r="P65" s="716"/>
      <c r="Q65" s="703"/>
      <c r="R65" s="703"/>
      <c r="S65" s="703"/>
      <c r="T65" s="703"/>
      <c r="U65" s="703"/>
      <c r="V65" s="703"/>
      <c r="W65" s="703"/>
      <c r="X65" s="703"/>
      <c r="Y65" s="864"/>
    </row>
    <row r="66" spans="1:25" s="248" customFormat="1" ht="19.5" x14ac:dyDescent="0.2">
      <c r="A66" s="415"/>
      <c r="B66" s="415"/>
      <c r="C66" s="415"/>
      <c r="D66" s="415"/>
      <c r="E66" s="428"/>
      <c r="F66" s="398"/>
      <c r="G66" s="398"/>
      <c r="H66" s="398"/>
      <c r="I66" s="575"/>
      <c r="J66" s="576"/>
      <c r="K66" s="563"/>
      <c r="L66" s="560"/>
      <c r="M66" s="585">
        <f t="shared" si="3"/>
        <v>0</v>
      </c>
      <c r="N66" s="585">
        <f t="shared" si="4"/>
        <v>0</v>
      </c>
      <c r="O66" s="564">
        <f t="shared" si="5"/>
        <v>0</v>
      </c>
      <c r="P66" s="716"/>
      <c r="Q66" s="703"/>
      <c r="R66" s="703"/>
      <c r="S66" s="703"/>
      <c r="T66" s="703"/>
      <c r="U66" s="703"/>
      <c r="V66" s="703"/>
      <c r="W66" s="703"/>
      <c r="X66" s="703"/>
      <c r="Y66" s="864"/>
    </row>
    <row r="67" spans="1:25" s="248" customFormat="1" ht="19.5" x14ac:dyDescent="0.2">
      <c r="A67" s="415"/>
      <c r="B67" s="415"/>
      <c r="C67" s="415"/>
      <c r="D67" s="415"/>
      <c r="E67" s="428"/>
      <c r="F67" s="398"/>
      <c r="G67" s="398"/>
      <c r="H67" s="398"/>
      <c r="I67" s="575"/>
      <c r="J67" s="576"/>
      <c r="K67" s="563"/>
      <c r="L67" s="560"/>
      <c r="M67" s="585">
        <f t="shared" si="3"/>
        <v>0</v>
      </c>
      <c r="N67" s="585">
        <f t="shared" si="4"/>
        <v>0</v>
      </c>
      <c r="O67" s="564">
        <f t="shared" si="5"/>
        <v>0</v>
      </c>
      <c r="P67" s="716"/>
      <c r="Q67" s="703"/>
      <c r="R67" s="703"/>
      <c r="S67" s="703"/>
      <c r="T67" s="703"/>
      <c r="U67" s="703"/>
      <c r="V67" s="703"/>
      <c r="W67" s="703"/>
      <c r="X67" s="703"/>
      <c r="Y67" s="864"/>
    </row>
    <row r="68" spans="1:25" s="248" customFormat="1" ht="19.5" x14ac:dyDescent="0.2">
      <c r="A68" s="415"/>
      <c r="B68" s="415"/>
      <c r="C68" s="415"/>
      <c r="D68" s="415"/>
      <c r="E68" s="428"/>
      <c r="F68" s="398"/>
      <c r="G68" s="398"/>
      <c r="H68" s="398"/>
      <c r="I68" s="575"/>
      <c r="J68" s="576"/>
      <c r="K68" s="563"/>
      <c r="L68" s="560"/>
      <c r="M68" s="585">
        <f t="shared" si="3"/>
        <v>0</v>
      </c>
      <c r="N68" s="585">
        <f t="shared" si="4"/>
        <v>0</v>
      </c>
      <c r="O68" s="564">
        <f t="shared" si="5"/>
        <v>0</v>
      </c>
      <c r="P68" s="716"/>
      <c r="Q68" s="703"/>
      <c r="R68" s="703"/>
      <c r="S68" s="703"/>
      <c r="T68" s="703"/>
      <c r="U68" s="703"/>
      <c r="V68" s="703"/>
      <c r="W68" s="703"/>
      <c r="X68" s="703"/>
      <c r="Y68" s="864"/>
    </row>
    <row r="69" spans="1:25" s="248" customFormat="1" ht="19.5" x14ac:dyDescent="0.2">
      <c r="A69" s="415"/>
      <c r="B69" s="415"/>
      <c r="C69" s="415"/>
      <c r="D69" s="415"/>
      <c r="E69" s="428"/>
      <c r="F69" s="398"/>
      <c r="G69" s="398"/>
      <c r="H69" s="398"/>
      <c r="I69" s="575"/>
      <c r="J69" s="576"/>
      <c r="K69" s="563"/>
      <c r="L69" s="560"/>
      <c r="M69" s="585">
        <f t="shared" si="3"/>
        <v>0</v>
      </c>
      <c r="N69" s="585">
        <f t="shared" si="4"/>
        <v>0</v>
      </c>
      <c r="O69" s="564">
        <f t="shared" si="5"/>
        <v>0</v>
      </c>
      <c r="P69" s="716"/>
      <c r="Q69" s="703"/>
      <c r="R69" s="703"/>
      <c r="S69" s="703"/>
      <c r="T69" s="703"/>
      <c r="U69" s="703"/>
      <c r="V69" s="703"/>
      <c r="W69" s="703"/>
      <c r="X69" s="703"/>
      <c r="Y69" s="864"/>
    </row>
    <row r="70" spans="1:25" s="248" customFormat="1" ht="19.5" x14ac:dyDescent="0.2">
      <c r="A70" s="415"/>
      <c r="B70" s="415"/>
      <c r="C70" s="415"/>
      <c r="D70" s="415"/>
      <c r="E70" s="428"/>
      <c r="F70" s="398"/>
      <c r="G70" s="398"/>
      <c r="H70" s="398"/>
      <c r="I70" s="575"/>
      <c r="J70" s="576"/>
      <c r="K70" s="563"/>
      <c r="L70" s="560"/>
      <c r="M70" s="585">
        <f t="shared" si="3"/>
        <v>0</v>
      </c>
      <c r="N70" s="585">
        <f t="shared" si="4"/>
        <v>0</v>
      </c>
      <c r="O70" s="564">
        <f t="shared" si="5"/>
        <v>0</v>
      </c>
      <c r="P70" s="716"/>
      <c r="Q70" s="703"/>
      <c r="R70" s="703"/>
      <c r="S70" s="703"/>
      <c r="T70" s="703"/>
      <c r="U70" s="703"/>
      <c r="V70" s="703"/>
      <c r="W70" s="703"/>
      <c r="X70" s="703"/>
      <c r="Y70" s="864"/>
    </row>
    <row r="71" spans="1:25" s="248" customFormat="1" ht="19.5" x14ac:dyDescent="0.2">
      <c r="A71" s="415"/>
      <c r="B71" s="415"/>
      <c r="C71" s="415"/>
      <c r="D71" s="415"/>
      <c r="E71" s="428"/>
      <c r="F71" s="398"/>
      <c r="G71" s="398"/>
      <c r="H71" s="398"/>
      <c r="I71" s="575"/>
      <c r="J71" s="576"/>
      <c r="K71" s="563"/>
      <c r="L71" s="560"/>
      <c r="M71" s="585">
        <f t="shared" si="3"/>
        <v>0</v>
      </c>
      <c r="N71" s="585">
        <f t="shared" si="4"/>
        <v>0</v>
      </c>
      <c r="O71" s="564">
        <f t="shared" si="5"/>
        <v>0</v>
      </c>
      <c r="P71" s="716"/>
      <c r="Q71" s="703"/>
      <c r="R71" s="703"/>
      <c r="S71" s="703"/>
      <c r="T71" s="703"/>
      <c r="U71" s="703"/>
      <c r="V71" s="703"/>
      <c r="W71" s="703"/>
      <c r="X71" s="703"/>
      <c r="Y71" s="864"/>
    </row>
    <row r="72" spans="1:25" s="248" customFormat="1" ht="19.5" x14ac:dyDescent="0.2">
      <c r="A72" s="415"/>
      <c r="B72" s="415"/>
      <c r="C72" s="415"/>
      <c r="D72" s="415"/>
      <c r="E72" s="428"/>
      <c r="F72" s="398"/>
      <c r="G72" s="398"/>
      <c r="H72" s="398"/>
      <c r="I72" s="575"/>
      <c r="J72" s="576"/>
      <c r="K72" s="563"/>
      <c r="L72" s="560"/>
      <c r="M72" s="585">
        <f t="shared" si="3"/>
        <v>0</v>
      </c>
      <c r="N72" s="585">
        <f t="shared" si="4"/>
        <v>0</v>
      </c>
      <c r="O72" s="564">
        <f t="shared" si="5"/>
        <v>0</v>
      </c>
      <c r="P72" s="716"/>
      <c r="Q72" s="703"/>
      <c r="R72" s="703"/>
      <c r="S72" s="703"/>
      <c r="T72" s="703"/>
      <c r="U72" s="703"/>
      <c r="V72" s="703"/>
      <c r="W72" s="703"/>
      <c r="X72" s="703"/>
      <c r="Y72" s="864"/>
    </row>
    <row r="73" spans="1:25" s="248" customFormat="1" ht="19.5" x14ac:dyDescent="0.2">
      <c r="A73" s="415"/>
      <c r="B73" s="415"/>
      <c r="C73" s="415"/>
      <c r="D73" s="415"/>
      <c r="E73" s="428"/>
      <c r="F73" s="398"/>
      <c r="G73" s="398"/>
      <c r="H73" s="398"/>
      <c r="I73" s="575"/>
      <c r="J73" s="576"/>
      <c r="K73" s="563"/>
      <c r="L73" s="560"/>
      <c r="M73" s="585">
        <f t="shared" si="3"/>
        <v>0</v>
      </c>
      <c r="N73" s="585">
        <f t="shared" si="4"/>
        <v>0</v>
      </c>
      <c r="O73" s="564">
        <f t="shared" si="5"/>
        <v>0</v>
      </c>
      <c r="P73" s="716"/>
      <c r="Q73" s="703"/>
      <c r="R73" s="703"/>
      <c r="S73" s="703"/>
      <c r="T73" s="703"/>
      <c r="U73" s="703"/>
      <c r="V73" s="703"/>
      <c r="W73" s="703"/>
      <c r="X73" s="703"/>
      <c r="Y73" s="864"/>
    </row>
    <row r="74" spans="1:25" s="248" customFormat="1" ht="19.5" x14ac:dyDescent="0.2">
      <c r="A74" s="415"/>
      <c r="B74" s="415"/>
      <c r="C74" s="415"/>
      <c r="D74" s="415"/>
      <c r="E74" s="428"/>
      <c r="F74" s="398"/>
      <c r="G74" s="398"/>
      <c r="H74" s="398"/>
      <c r="I74" s="575"/>
      <c r="J74" s="576"/>
      <c r="K74" s="563"/>
      <c r="L74" s="560"/>
      <c r="M74" s="585">
        <f t="shared" si="3"/>
        <v>0</v>
      </c>
      <c r="N74" s="585">
        <f t="shared" si="4"/>
        <v>0</v>
      </c>
      <c r="O74" s="564">
        <f t="shared" si="5"/>
        <v>0</v>
      </c>
      <c r="P74" s="716"/>
      <c r="Q74" s="703"/>
      <c r="R74" s="703"/>
      <c r="S74" s="703"/>
      <c r="T74" s="703"/>
      <c r="U74" s="703"/>
      <c r="V74" s="703"/>
      <c r="W74" s="703"/>
      <c r="X74" s="703"/>
      <c r="Y74" s="864"/>
    </row>
    <row r="75" spans="1:25" s="248" customFormat="1" ht="19.5" x14ac:dyDescent="0.2">
      <c r="A75" s="415"/>
      <c r="B75" s="415"/>
      <c r="C75" s="415"/>
      <c r="D75" s="415"/>
      <c r="E75" s="428"/>
      <c r="F75" s="398"/>
      <c r="G75" s="398"/>
      <c r="H75" s="398"/>
      <c r="I75" s="575"/>
      <c r="J75" s="576"/>
      <c r="K75" s="563"/>
      <c r="L75" s="560"/>
      <c r="M75" s="585">
        <f t="shared" si="3"/>
        <v>0</v>
      </c>
      <c r="N75" s="585">
        <f t="shared" si="4"/>
        <v>0</v>
      </c>
      <c r="O75" s="564">
        <f t="shared" si="5"/>
        <v>0</v>
      </c>
      <c r="P75" s="716"/>
      <c r="Q75" s="703"/>
      <c r="R75" s="703"/>
      <c r="S75" s="703"/>
      <c r="T75" s="703"/>
      <c r="U75" s="703"/>
      <c r="V75" s="703"/>
      <c r="W75" s="703"/>
      <c r="X75" s="703"/>
      <c r="Y75" s="864"/>
    </row>
    <row r="76" spans="1:25" s="248" customFormat="1" ht="19.5" x14ac:dyDescent="0.2">
      <c r="A76" s="415"/>
      <c r="B76" s="415"/>
      <c r="C76" s="415"/>
      <c r="D76" s="415"/>
      <c r="E76" s="428"/>
      <c r="F76" s="398"/>
      <c r="G76" s="398"/>
      <c r="H76" s="398"/>
      <c r="I76" s="575"/>
      <c r="J76" s="576"/>
      <c r="K76" s="563"/>
      <c r="L76" s="560"/>
      <c r="M76" s="585">
        <f t="shared" ref="M76:M99" si="6">K76+J76</f>
        <v>0</v>
      </c>
      <c r="N76" s="585">
        <f t="shared" ref="N76:N99" si="7">I76-M76</f>
        <v>0</v>
      </c>
      <c r="O76" s="564">
        <f t="shared" ref="O76:O99" si="8">IFERROR(M76/I76, 0)</f>
        <v>0</v>
      </c>
      <c r="P76" s="716"/>
      <c r="Q76" s="703"/>
      <c r="R76" s="703"/>
      <c r="S76" s="703"/>
      <c r="T76" s="703"/>
      <c r="U76" s="703"/>
      <c r="V76" s="703"/>
      <c r="W76" s="703"/>
      <c r="X76" s="703"/>
      <c r="Y76" s="864"/>
    </row>
    <row r="77" spans="1:25" s="248" customFormat="1" ht="19.5" x14ac:dyDescent="0.2">
      <c r="A77" s="415"/>
      <c r="B77" s="415"/>
      <c r="C77" s="415"/>
      <c r="D77" s="415"/>
      <c r="E77" s="428"/>
      <c r="F77" s="398"/>
      <c r="G77" s="398"/>
      <c r="H77" s="398"/>
      <c r="I77" s="575"/>
      <c r="J77" s="576"/>
      <c r="K77" s="563"/>
      <c r="L77" s="560"/>
      <c r="M77" s="585">
        <f t="shared" si="6"/>
        <v>0</v>
      </c>
      <c r="N77" s="585">
        <f t="shared" si="7"/>
        <v>0</v>
      </c>
      <c r="O77" s="564">
        <f t="shared" si="8"/>
        <v>0</v>
      </c>
      <c r="P77" s="716"/>
      <c r="Q77" s="703"/>
      <c r="R77" s="703"/>
      <c r="S77" s="703"/>
      <c r="T77" s="703"/>
      <c r="U77" s="703"/>
      <c r="V77" s="703"/>
      <c r="W77" s="703"/>
      <c r="X77" s="703"/>
      <c r="Y77" s="864"/>
    </row>
    <row r="78" spans="1:25" s="248" customFormat="1" ht="19.5" x14ac:dyDescent="0.2">
      <c r="A78" s="415"/>
      <c r="B78" s="415"/>
      <c r="C78" s="415"/>
      <c r="D78" s="415"/>
      <c r="E78" s="428"/>
      <c r="F78" s="398"/>
      <c r="G78" s="398"/>
      <c r="H78" s="398"/>
      <c r="I78" s="575"/>
      <c r="J78" s="576"/>
      <c r="K78" s="563"/>
      <c r="L78" s="560"/>
      <c r="M78" s="585">
        <f t="shared" si="6"/>
        <v>0</v>
      </c>
      <c r="N78" s="585">
        <f t="shared" si="7"/>
        <v>0</v>
      </c>
      <c r="O78" s="564">
        <f t="shared" si="8"/>
        <v>0</v>
      </c>
      <c r="P78" s="716"/>
      <c r="Q78" s="703"/>
      <c r="R78" s="703"/>
      <c r="S78" s="703"/>
      <c r="T78" s="703"/>
      <c r="U78" s="703"/>
      <c r="V78" s="703"/>
      <c r="W78" s="703"/>
      <c r="X78" s="703"/>
      <c r="Y78" s="864"/>
    </row>
    <row r="79" spans="1:25" s="248" customFormat="1" ht="19.5" x14ac:dyDescent="0.2">
      <c r="A79" s="415"/>
      <c r="B79" s="415"/>
      <c r="C79" s="415"/>
      <c r="D79" s="415"/>
      <c r="E79" s="428"/>
      <c r="F79" s="398"/>
      <c r="G79" s="398"/>
      <c r="H79" s="398"/>
      <c r="I79" s="575"/>
      <c r="J79" s="576"/>
      <c r="K79" s="563"/>
      <c r="L79" s="560"/>
      <c r="M79" s="585">
        <f t="shared" si="6"/>
        <v>0</v>
      </c>
      <c r="N79" s="585">
        <f t="shared" si="7"/>
        <v>0</v>
      </c>
      <c r="O79" s="564">
        <f t="shared" si="8"/>
        <v>0</v>
      </c>
      <c r="P79" s="716"/>
      <c r="Q79" s="703"/>
      <c r="R79" s="703"/>
      <c r="S79" s="703"/>
      <c r="T79" s="703"/>
      <c r="U79" s="703"/>
      <c r="V79" s="703"/>
      <c r="W79" s="703"/>
      <c r="X79" s="703"/>
      <c r="Y79" s="864"/>
    </row>
    <row r="80" spans="1:25" s="248" customFormat="1" ht="19.5" x14ac:dyDescent="0.2">
      <c r="A80" s="415"/>
      <c r="B80" s="415"/>
      <c r="C80" s="415"/>
      <c r="D80" s="415"/>
      <c r="E80" s="428"/>
      <c r="F80" s="398"/>
      <c r="G80" s="398"/>
      <c r="H80" s="398"/>
      <c r="I80" s="575"/>
      <c r="J80" s="576"/>
      <c r="K80" s="563"/>
      <c r="L80" s="560"/>
      <c r="M80" s="585">
        <f t="shared" si="6"/>
        <v>0</v>
      </c>
      <c r="N80" s="585">
        <f t="shared" si="7"/>
        <v>0</v>
      </c>
      <c r="O80" s="564">
        <f t="shared" si="8"/>
        <v>0</v>
      </c>
      <c r="P80" s="716"/>
      <c r="Q80" s="703"/>
      <c r="R80" s="703"/>
      <c r="S80" s="703"/>
      <c r="T80" s="703"/>
      <c r="U80" s="703"/>
      <c r="V80" s="703"/>
      <c r="W80" s="703"/>
      <c r="X80" s="703"/>
      <c r="Y80" s="864"/>
    </row>
    <row r="81" spans="1:25" s="248" customFormat="1" ht="19.5" x14ac:dyDescent="0.2">
      <c r="A81" s="415"/>
      <c r="B81" s="415"/>
      <c r="C81" s="415"/>
      <c r="D81" s="415"/>
      <c r="E81" s="428"/>
      <c r="F81" s="398"/>
      <c r="G81" s="398"/>
      <c r="H81" s="398"/>
      <c r="I81" s="575"/>
      <c r="J81" s="576"/>
      <c r="K81" s="563"/>
      <c r="L81" s="560"/>
      <c r="M81" s="585">
        <f t="shared" si="6"/>
        <v>0</v>
      </c>
      <c r="N81" s="585">
        <f t="shared" si="7"/>
        <v>0</v>
      </c>
      <c r="O81" s="564">
        <f t="shared" si="8"/>
        <v>0</v>
      </c>
      <c r="P81" s="716"/>
      <c r="Q81" s="703"/>
      <c r="R81" s="703"/>
      <c r="S81" s="703"/>
      <c r="T81" s="703"/>
      <c r="U81" s="703"/>
      <c r="V81" s="703"/>
      <c r="W81" s="703"/>
      <c r="X81" s="703"/>
      <c r="Y81" s="864"/>
    </row>
    <row r="82" spans="1:25" s="248" customFormat="1" ht="19.5" x14ac:dyDescent="0.2">
      <c r="A82" s="415"/>
      <c r="B82" s="415"/>
      <c r="C82" s="415"/>
      <c r="D82" s="415"/>
      <c r="E82" s="428"/>
      <c r="F82" s="398"/>
      <c r="G82" s="398"/>
      <c r="H82" s="398"/>
      <c r="I82" s="575"/>
      <c r="J82" s="576"/>
      <c r="K82" s="563"/>
      <c r="L82" s="560"/>
      <c r="M82" s="585">
        <f t="shared" si="6"/>
        <v>0</v>
      </c>
      <c r="N82" s="585">
        <f t="shared" si="7"/>
        <v>0</v>
      </c>
      <c r="O82" s="564">
        <f t="shared" si="8"/>
        <v>0</v>
      </c>
      <c r="P82" s="716"/>
      <c r="Q82" s="703"/>
      <c r="R82" s="703"/>
      <c r="S82" s="703"/>
      <c r="T82" s="703"/>
      <c r="U82" s="703"/>
      <c r="V82" s="703"/>
      <c r="W82" s="703"/>
      <c r="X82" s="703"/>
      <c r="Y82" s="864"/>
    </row>
    <row r="83" spans="1:25" s="248" customFormat="1" ht="19.5" x14ac:dyDescent="0.2">
      <c r="A83" s="415"/>
      <c r="B83" s="415"/>
      <c r="C83" s="415"/>
      <c r="D83" s="415"/>
      <c r="E83" s="428"/>
      <c r="F83" s="398"/>
      <c r="G83" s="398"/>
      <c r="H83" s="398"/>
      <c r="I83" s="575"/>
      <c r="J83" s="576"/>
      <c r="K83" s="563"/>
      <c r="L83" s="560"/>
      <c r="M83" s="585">
        <f t="shared" si="6"/>
        <v>0</v>
      </c>
      <c r="N83" s="585">
        <f t="shared" si="7"/>
        <v>0</v>
      </c>
      <c r="O83" s="564">
        <f t="shared" si="8"/>
        <v>0</v>
      </c>
      <c r="P83" s="716"/>
      <c r="Q83" s="703"/>
      <c r="R83" s="703"/>
      <c r="S83" s="703"/>
      <c r="T83" s="703"/>
      <c r="U83" s="703"/>
      <c r="V83" s="703"/>
      <c r="W83" s="703"/>
      <c r="X83" s="703"/>
      <c r="Y83" s="864"/>
    </row>
    <row r="84" spans="1:25" s="248" customFormat="1" ht="19.5" x14ac:dyDescent="0.2">
      <c r="A84" s="415"/>
      <c r="B84" s="415"/>
      <c r="C84" s="415"/>
      <c r="D84" s="415"/>
      <c r="E84" s="428"/>
      <c r="F84" s="398"/>
      <c r="G84" s="398"/>
      <c r="H84" s="398"/>
      <c r="I84" s="575"/>
      <c r="J84" s="576"/>
      <c r="K84" s="563"/>
      <c r="L84" s="560"/>
      <c r="M84" s="585">
        <f t="shared" si="6"/>
        <v>0</v>
      </c>
      <c r="N84" s="585">
        <f t="shared" si="7"/>
        <v>0</v>
      </c>
      <c r="O84" s="564">
        <f t="shared" si="8"/>
        <v>0</v>
      </c>
      <c r="P84" s="716"/>
      <c r="Q84" s="703"/>
      <c r="R84" s="703"/>
      <c r="S84" s="703"/>
      <c r="T84" s="703"/>
      <c r="U84" s="703"/>
      <c r="V84" s="703"/>
      <c r="W84" s="703"/>
      <c r="X84" s="703"/>
      <c r="Y84" s="864"/>
    </row>
    <row r="85" spans="1:25" s="248" customFormat="1" ht="19.5" x14ac:dyDescent="0.2">
      <c r="A85" s="415"/>
      <c r="B85" s="415"/>
      <c r="C85" s="415"/>
      <c r="D85" s="415"/>
      <c r="E85" s="428"/>
      <c r="F85" s="398"/>
      <c r="G85" s="398"/>
      <c r="H85" s="398"/>
      <c r="I85" s="575"/>
      <c r="J85" s="576"/>
      <c r="K85" s="563"/>
      <c r="L85" s="560"/>
      <c r="M85" s="585">
        <f t="shared" si="6"/>
        <v>0</v>
      </c>
      <c r="N85" s="585">
        <f t="shared" si="7"/>
        <v>0</v>
      </c>
      <c r="O85" s="564">
        <f t="shared" si="8"/>
        <v>0</v>
      </c>
      <c r="P85" s="716"/>
      <c r="Q85" s="703"/>
      <c r="R85" s="703"/>
      <c r="S85" s="703"/>
      <c r="T85" s="703"/>
      <c r="U85" s="703"/>
      <c r="V85" s="703"/>
      <c r="W85" s="703"/>
      <c r="X85" s="703"/>
      <c r="Y85" s="864"/>
    </row>
    <row r="86" spans="1:25" s="248" customFormat="1" ht="19.5" x14ac:dyDescent="0.2">
      <c r="A86" s="415"/>
      <c r="B86" s="415"/>
      <c r="C86" s="415"/>
      <c r="D86" s="415"/>
      <c r="E86" s="428"/>
      <c r="F86" s="398"/>
      <c r="G86" s="398"/>
      <c r="H86" s="398"/>
      <c r="I86" s="575"/>
      <c r="J86" s="576"/>
      <c r="K86" s="563"/>
      <c r="L86" s="560"/>
      <c r="M86" s="585">
        <f t="shared" si="6"/>
        <v>0</v>
      </c>
      <c r="N86" s="585">
        <f t="shared" si="7"/>
        <v>0</v>
      </c>
      <c r="O86" s="564">
        <f t="shared" si="8"/>
        <v>0</v>
      </c>
      <c r="P86" s="716"/>
      <c r="Q86" s="703"/>
      <c r="R86" s="703"/>
      <c r="S86" s="703"/>
      <c r="T86" s="703"/>
      <c r="U86" s="703"/>
      <c r="V86" s="703"/>
      <c r="W86" s="703"/>
      <c r="X86" s="703"/>
      <c r="Y86" s="864"/>
    </row>
    <row r="87" spans="1:25" s="248" customFormat="1" ht="19.5" x14ac:dyDescent="0.2">
      <c r="A87" s="415"/>
      <c r="B87" s="415"/>
      <c r="C87" s="415"/>
      <c r="D87" s="415"/>
      <c r="E87" s="428"/>
      <c r="F87" s="398"/>
      <c r="G87" s="398"/>
      <c r="H87" s="398"/>
      <c r="I87" s="575"/>
      <c r="J87" s="576"/>
      <c r="K87" s="563"/>
      <c r="L87" s="560"/>
      <c r="M87" s="585">
        <f t="shared" si="6"/>
        <v>0</v>
      </c>
      <c r="N87" s="585">
        <f t="shared" si="7"/>
        <v>0</v>
      </c>
      <c r="O87" s="564">
        <f t="shared" si="8"/>
        <v>0</v>
      </c>
      <c r="P87" s="716"/>
      <c r="Q87" s="703"/>
      <c r="R87" s="703"/>
      <c r="S87" s="703"/>
      <c r="T87" s="703"/>
      <c r="U87" s="703"/>
      <c r="V87" s="703"/>
      <c r="W87" s="703"/>
      <c r="X87" s="703"/>
      <c r="Y87" s="864"/>
    </row>
    <row r="88" spans="1:25" s="248" customFormat="1" ht="19.5" x14ac:dyDescent="0.2">
      <c r="A88" s="415"/>
      <c r="B88" s="415"/>
      <c r="C88" s="415"/>
      <c r="D88" s="415"/>
      <c r="E88" s="428"/>
      <c r="F88" s="398"/>
      <c r="G88" s="398"/>
      <c r="H88" s="398"/>
      <c r="I88" s="575"/>
      <c r="J88" s="576"/>
      <c r="K88" s="563"/>
      <c r="L88" s="560"/>
      <c r="M88" s="585">
        <f t="shared" si="6"/>
        <v>0</v>
      </c>
      <c r="N88" s="585">
        <f t="shared" si="7"/>
        <v>0</v>
      </c>
      <c r="O88" s="564">
        <f t="shared" si="8"/>
        <v>0</v>
      </c>
      <c r="P88" s="716"/>
      <c r="Q88" s="703"/>
      <c r="R88" s="703"/>
      <c r="S88" s="703"/>
      <c r="T88" s="703"/>
      <c r="U88" s="703"/>
      <c r="V88" s="703"/>
      <c r="W88" s="703"/>
      <c r="X88" s="703"/>
      <c r="Y88" s="864"/>
    </row>
    <row r="89" spans="1:25" s="248" customFormat="1" ht="19.5" x14ac:dyDescent="0.2">
      <c r="A89" s="415"/>
      <c r="B89" s="415"/>
      <c r="C89" s="415"/>
      <c r="D89" s="415"/>
      <c r="E89" s="428"/>
      <c r="F89" s="398"/>
      <c r="G89" s="398"/>
      <c r="H89" s="398"/>
      <c r="I89" s="575"/>
      <c r="J89" s="576"/>
      <c r="K89" s="563"/>
      <c r="L89" s="560"/>
      <c r="M89" s="585">
        <f t="shared" si="6"/>
        <v>0</v>
      </c>
      <c r="N89" s="585">
        <f t="shared" si="7"/>
        <v>0</v>
      </c>
      <c r="O89" s="564">
        <f t="shared" si="8"/>
        <v>0</v>
      </c>
      <c r="P89" s="716"/>
      <c r="Q89" s="703"/>
      <c r="R89" s="703"/>
      <c r="S89" s="703"/>
      <c r="T89" s="703"/>
      <c r="U89" s="703"/>
      <c r="V89" s="703"/>
      <c r="W89" s="703"/>
      <c r="X89" s="703"/>
      <c r="Y89" s="864"/>
    </row>
    <row r="90" spans="1:25" s="248" customFormat="1" ht="19.5" x14ac:dyDescent="0.2">
      <c r="A90" s="415"/>
      <c r="B90" s="415"/>
      <c r="C90" s="415"/>
      <c r="D90" s="415"/>
      <c r="E90" s="428"/>
      <c r="F90" s="398"/>
      <c r="G90" s="398"/>
      <c r="H90" s="398"/>
      <c r="I90" s="575"/>
      <c r="J90" s="576"/>
      <c r="K90" s="563"/>
      <c r="L90" s="560"/>
      <c r="M90" s="585">
        <f t="shared" si="6"/>
        <v>0</v>
      </c>
      <c r="N90" s="585">
        <f t="shared" si="7"/>
        <v>0</v>
      </c>
      <c r="O90" s="564">
        <f t="shared" si="8"/>
        <v>0</v>
      </c>
      <c r="P90" s="716"/>
      <c r="Q90" s="703"/>
      <c r="R90" s="703"/>
      <c r="S90" s="703"/>
      <c r="T90" s="703"/>
      <c r="U90" s="703"/>
      <c r="V90" s="703"/>
      <c r="W90" s="703"/>
      <c r="X90" s="703"/>
      <c r="Y90" s="864"/>
    </row>
    <row r="91" spans="1:25" s="248" customFormat="1" ht="19.5" x14ac:dyDescent="0.2">
      <c r="A91" s="415"/>
      <c r="B91" s="415"/>
      <c r="C91" s="415"/>
      <c r="D91" s="415"/>
      <c r="E91" s="428"/>
      <c r="F91" s="398"/>
      <c r="G91" s="398"/>
      <c r="H91" s="398"/>
      <c r="I91" s="575"/>
      <c r="J91" s="576"/>
      <c r="K91" s="563"/>
      <c r="L91" s="560"/>
      <c r="M91" s="585">
        <f t="shared" si="6"/>
        <v>0</v>
      </c>
      <c r="N91" s="585">
        <f t="shared" si="7"/>
        <v>0</v>
      </c>
      <c r="O91" s="564">
        <f t="shared" si="8"/>
        <v>0</v>
      </c>
      <c r="P91" s="716"/>
      <c r="Q91" s="703"/>
      <c r="R91" s="703"/>
      <c r="S91" s="703"/>
      <c r="T91" s="703"/>
      <c r="U91" s="703"/>
      <c r="V91" s="703"/>
      <c r="W91" s="703"/>
      <c r="X91" s="703"/>
      <c r="Y91" s="864"/>
    </row>
    <row r="92" spans="1:25" s="248" customFormat="1" ht="19.5" x14ac:dyDescent="0.2">
      <c r="A92" s="415"/>
      <c r="B92" s="415"/>
      <c r="C92" s="415"/>
      <c r="D92" s="415"/>
      <c r="E92" s="428"/>
      <c r="F92" s="398"/>
      <c r="G92" s="398"/>
      <c r="H92" s="398"/>
      <c r="I92" s="575"/>
      <c r="J92" s="576"/>
      <c r="K92" s="563"/>
      <c r="L92" s="560"/>
      <c r="M92" s="585">
        <f t="shared" si="6"/>
        <v>0</v>
      </c>
      <c r="N92" s="585">
        <f t="shared" si="7"/>
        <v>0</v>
      </c>
      <c r="O92" s="564">
        <f t="shared" si="8"/>
        <v>0</v>
      </c>
      <c r="P92" s="716"/>
      <c r="Q92" s="703"/>
      <c r="R92" s="703"/>
      <c r="S92" s="703"/>
      <c r="T92" s="703"/>
      <c r="U92" s="703"/>
      <c r="V92" s="703"/>
      <c r="W92" s="703"/>
      <c r="X92" s="703"/>
      <c r="Y92" s="864"/>
    </row>
    <row r="93" spans="1:25" s="248" customFormat="1" ht="19.5" x14ac:dyDescent="0.2">
      <c r="A93" s="415"/>
      <c r="B93" s="415"/>
      <c r="C93" s="415"/>
      <c r="D93" s="415"/>
      <c r="E93" s="428"/>
      <c r="F93" s="398"/>
      <c r="G93" s="398"/>
      <c r="H93" s="398"/>
      <c r="I93" s="575"/>
      <c r="J93" s="576"/>
      <c r="K93" s="563"/>
      <c r="L93" s="560"/>
      <c r="M93" s="585">
        <f t="shared" si="6"/>
        <v>0</v>
      </c>
      <c r="N93" s="585">
        <f t="shared" si="7"/>
        <v>0</v>
      </c>
      <c r="O93" s="564">
        <f t="shared" si="8"/>
        <v>0</v>
      </c>
      <c r="P93" s="716"/>
      <c r="Q93" s="703"/>
      <c r="R93" s="703"/>
      <c r="S93" s="703"/>
      <c r="T93" s="703"/>
      <c r="U93" s="703"/>
      <c r="V93" s="703"/>
      <c r="W93" s="703"/>
      <c r="X93" s="703"/>
      <c r="Y93" s="864"/>
    </row>
    <row r="94" spans="1:25" s="248" customFormat="1" ht="19.5" x14ac:dyDescent="0.2">
      <c r="A94" s="415"/>
      <c r="B94" s="415"/>
      <c r="C94" s="415"/>
      <c r="D94" s="415"/>
      <c r="E94" s="428"/>
      <c r="F94" s="398"/>
      <c r="G94" s="398"/>
      <c r="H94" s="398"/>
      <c r="I94" s="575"/>
      <c r="J94" s="576"/>
      <c r="K94" s="563"/>
      <c r="L94" s="560"/>
      <c r="M94" s="585">
        <f t="shared" si="6"/>
        <v>0</v>
      </c>
      <c r="N94" s="585">
        <f t="shared" si="7"/>
        <v>0</v>
      </c>
      <c r="O94" s="564">
        <f t="shared" si="8"/>
        <v>0</v>
      </c>
      <c r="P94" s="716"/>
      <c r="Q94" s="703"/>
      <c r="R94" s="703"/>
      <c r="S94" s="703"/>
      <c r="T94" s="703"/>
      <c r="U94" s="703"/>
      <c r="V94" s="703"/>
      <c r="W94" s="703"/>
      <c r="X94" s="703"/>
      <c r="Y94" s="864"/>
    </row>
    <row r="95" spans="1:25" s="248" customFormat="1" ht="19.5" x14ac:dyDescent="0.2">
      <c r="A95" s="415"/>
      <c r="B95" s="415"/>
      <c r="C95" s="415"/>
      <c r="D95" s="415"/>
      <c r="E95" s="428"/>
      <c r="F95" s="398"/>
      <c r="G95" s="398"/>
      <c r="H95" s="398"/>
      <c r="I95" s="575"/>
      <c r="J95" s="576"/>
      <c r="K95" s="563"/>
      <c r="L95" s="560"/>
      <c r="M95" s="585">
        <f t="shared" si="6"/>
        <v>0</v>
      </c>
      <c r="N95" s="585">
        <f t="shared" si="7"/>
        <v>0</v>
      </c>
      <c r="O95" s="564">
        <f t="shared" si="8"/>
        <v>0</v>
      </c>
      <c r="P95" s="716"/>
      <c r="Q95" s="703"/>
      <c r="R95" s="703"/>
      <c r="S95" s="703"/>
      <c r="T95" s="703"/>
      <c r="U95" s="703"/>
      <c r="V95" s="703"/>
      <c r="W95" s="703"/>
      <c r="X95" s="703"/>
      <c r="Y95" s="864"/>
    </row>
    <row r="96" spans="1:25" s="248" customFormat="1" ht="19.5" x14ac:dyDescent="0.2">
      <c r="A96" s="415"/>
      <c r="B96" s="415"/>
      <c r="C96" s="415"/>
      <c r="D96" s="415"/>
      <c r="E96" s="428"/>
      <c r="F96" s="398"/>
      <c r="G96" s="398"/>
      <c r="H96" s="398"/>
      <c r="I96" s="575"/>
      <c r="J96" s="576"/>
      <c r="K96" s="563"/>
      <c r="L96" s="560"/>
      <c r="M96" s="585">
        <f t="shared" si="6"/>
        <v>0</v>
      </c>
      <c r="N96" s="585">
        <f t="shared" si="7"/>
        <v>0</v>
      </c>
      <c r="O96" s="564">
        <f t="shared" si="8"/>
        <v>0</v>
      </c>
      <c r="P96" s="716"/>
      <c r="Q96" s="703"/>
      <c r="R96" s="703"/>
      <c r="S96" s="703"/>
      <c r="T96" s="703"/>
      <c r="U96" s="703"/>
      <c r="V96" s="703"/>
      <c r="W96" s="703"/>
      <c r="X96" s="703"/>
      <c r="Y96" s="864"/>
    </row>
    <row r="97" spans="1:25" s="248" customFormat="1" ht="19.5" x14ac:dyDescent="0.2">
      <c r="A97" s="415"/>
      <c r="B97" s="415"/>
      <c r="C97" s="415"/>
      <c r="D97" s="415"/>
      <c r="E97" s="428"/>
      <c r="F97" s="398"/>
      <c r="G97" s="398"/>
      <c r="H97" s="398"/>
      <c r="I97" s="575"/>
      <c r="J97" s="576"/>
      <c r="K97" s="563"/>
      <c r="L97" s="560"/>
      <c r="M97" s="585">
        <f t="shared" si="6"/>
        <v>0</v>
      </c>
      <c r="N97" s="585">
        <f t="shared" si="7"/>
        <v>0</v>
      </c>
      <c r="O97" s="564">
        <f t="shared" si="8"/>
        <v>0</v>
      </c>
      <c r="P97" s="716"/>
      <c r="Q97" s="703"/>
      <c r="R97" s="703"/>
      <c r="S97" s="703"/>
      <c r="T97" s="703"/>
      <c r="U97" s="703"/>
      <c r="V97" s="703"/>
      <c r="W97" s="703"/>
      <c r="X97" s="703"/>
      <c r="Y97" s="864"/>
    </row>
    <row r="98" spans="1:25" s="248" customFormat="1" ht="19.5" x14ac:dyDescent="0.2">
      <c r="A98" s="415"/>
      <c r="B98" s="415"/>
      <c r="C98" s="415"/>
      <c r="D98" s="415"/>
      <c r="E98" s="428"/>
      <c r="F98" s="398"/>
      <c r="G98" s="398"/>
      <c r="H98" s="398"/>
      <c r="I98" s="575"/>
      <c r="J98" s="576"/>
      <c r="K98" s="563"/>
      <c r="L98" s="560"/>
      <c r="M98" s="585">
        <f t="shared" si="6"/>
        <v>0</v>
      </c>
      <c r="N98" s="585">
        <f t="shared" si="7"/>
        <v>0</v>
      </c>
      <c r="O98" s="564">
        <f t="shared" si="8"/>
        <v>0</v>
      </c>
      <c r="P98" s="716"/>
      <c r="Q98" s="703"/>
      <c r="R98" s="703"/>
      <c r="S98" s="703"/>
      <c r="T98" s="703"/>
      <c r="U98" s="703"/>
      <c r="V98" s="703"/>
      <c r="W98" s="703"/>
      <c r="X98" s="703"/>
      <c r="Y98" s="864"/>
    </row>
    <row r="99" spans="1:25" s="248" customFormat="1" ht="19.5" x14ac:dyDescent="0.2">
      <c r="A99" s="415"/>
      <c r="B99" s="415"/>
      <c r="C99" s="415"/>
      <c r="D99" s="415"/>
      <c r="E99" s="428"/>
      <c r="F99" s="398"/>
      <c r="G99" s="398"/>
      <c r="H99" s="398"/>
      <c r="I99" s="575"/>
      <c r="J99" s="576"/>
      <c r="K99" s="563"/>
      <c r="L99" s="560"/>
      <c r="M99" s="585">
        <f t="shared" si="6"/>
        <v>0</v>
      </c>
      <c r="N99" s="585">
        <f t="shared" si="7"/>
        <v>0</v>
      </c>
      <c r="O99" s="564">
        <f t="shared" si="8"/>
        <v>0</v>
      </c>
      <c r="P99" s="716"/>
      <c r="Q99" s="703"/>
      <c r="R99" s="703"/>
      <c r="S99" s="703"/>
      <c r="T99" s="703"/>
      <c r="U99" s="703"/>
      <c r="V99" s="703"/>
      <c r="W99" s="703"/>
      <c r="X99" s="703"/>
      <c r="Y99" s="864"/>
    </row>
    <row r="100" spans="1:25" s="249" customFormat="1" x14ac:dyDescent="0.2">
      <c r="A100" s="252"/>
      <c r="B100" s="252"/>
      <c r="C100" s="251"/>
      <c r="D100" s="251"/>
      <c r="E100" s="251"/>
      <c r="F100" s="253"/>
      <c r="G100" s="253"/>
      <c r="H100" s="253"/>
      <c r="I100" s="254"/>
      <c r="J100" s="254"/>
      <c r="K100" s="254"/>
      <c r="L100" s="254"/>
      <c r="M100" s="254"/>
      <c r="N100" s="254"/>
      <c r="O100" s="254"/>
      <c r="P100" s="850"/>
      <c r="Q100" s="816"/>
      <c r="R100" s="816"/>
      <c r="S100" s="816"/>
      <c r="T100" s="816"/>
      <c r="U100" s="816"/>
      <c r="V100" s="816"/>
      <c r="W100" s="816"/>
      <c r="X100" s="816"/>
      <c r="Y100" s="816"/>
    </row>
  </sheetData>
  <sheetProtection formatColumns="0" autoFilter="0"/>
  <dataConsolidate/>
  <customSheetViews>
    <customSheetView guid="{864452AF-FE8B-4AB5-A77B-41D8DD524B81}" scale="70" showPageBreaks="1" showGridLines="0" zeroValues="0" fitToPage="1" printArea="1">
      <pane ySplit="21" topLeftCell="A208" activePane="bottomLeft" state="frozen"/>
      <selection pane="bottomLeft" activeCell="E6" sqref="E6"/>
      <rowBreaks count="20" manualBreakCount="20">
        <brk id="68" max="13" man="1"/>
        <brk id="69" max="13" man="1"/>
        <brk id="73" max="13" man="1"/>
        <brk id="78" max="13" man="1"/>
        <brk id="88" max="13" man="1"/>
        <brk id="98" max="13" man="1"/>
        <brk id="108" max="13" man="1"/>
        <brk id="118" max="13" man="1"/>
        <brk id="123" max="13" man="1"/>
        <brk id="128" max="13" man="1"/>
        <brk id="138" max="13" man="1"/>
        <brk id="148" max="13" man="1"/>
        <brk id="158" max="13" man="1"/>
        <brk id="168" max="13" man="1"/>
        <brk id="173" max="13" man="1"/>
        <brk id="178" max="13" man="1"/>
        <brk id="188" max="13" man="1"/>
        <brk id="198" max="13" man="1"/>
        <brk id="208" max="13" man="1"/>
        <brk id="218" max="13" man="1"/>
      </rowBreaks>
      <pageMargins left="0.25" right="0.25" top="0.25" bottom="0.25" header="0.25" footer="0.25"/>
      <printOptions horizontalCentered="1"/>
      <pageSetup scale="53" fitToHeight="0" orientation="landscape" useFirstPageNumber="1" r:id="rId1"/>
      <headerFooter alignWithMargins="0">
        <oddFooter>&amp;L&amp;"Tahoma,Regular"&amp;12FMFW v1.18 - 2018</oddFooter>
      </headerFooter>
    </customSheetView>
  </customSheetViews>
  <mergeCells count="13">
    <mergeCell ref="A8:K8"/>
    <mergeCell ref="M5:O5"/>
    <mergeCell ref="M6:O6"/>
    <mergeCell ref="M7:O7"/>
    <mergeCell ref="A1:O1"/>
    <mergeCell ref="M3:O3"/>
    <mergeCell ref="M4:O4"/>
    <mergeCell ref="A3:K3"/>
    <mergeCell ref="A4:K4"/>
    <mergeCell ref="A5:K5"/>
    <mergeCell ref="A6:K6"/>
    <mergeCell ref="A7:K7"/>
    <mergeCell ref="A2:O2"/>
  </mergeCells>
  <conditionalFormatting sqref="L5">
    <cfRule type="notContainsBlanks" dxfId="106" priority="9">
      <formula>LEN(TRIM(L5))&gt;0</formula>
    </cfRule>
  </conditionalFormatting>
  <conditionalFormatting sqref="L4">
    <cfRule type="notContainsBlanks" dxfId="105" priority="8">
      <formula>LEN(TRIM(L4))&gt;0</formula>
    </cfRule>
  </conditionalFormatting>
  <conditionalFormatting sqref="K10 K12:K99">
    <cfRule type="cellIs" dxfId="104" priority="4" operator="notEqual">
      <formula>0</formula>
    </cfRule>
  </conditionalFormatting>
  <conditionalFormatting sqref="O10 O12:O99">
    <cfRule type="cellIs" dxfId="103" priority="1" operator="equal">
      <formula>1</formula>
    </cfRule>
    <cfRule type="cellIs" dxfId="102" priority="3" operator="notBetween">
      <formula>0</formula>
      <formula>1</formula>
    </cfRule>
  </conditionalFormatting>
  <dataValidations count="10">
    <dataValidation allowBlank="1" showInputMessage="1" showErrorMessage="1" promptTitle="Cal OES ONLY" prompt="For Cal OES use only.  Do not enter." sqref="N8:O8" xr:uid="{00000000-0002-0000-0E00-000000000000}"/>
    <dataValidation type="whole" operator="greaterThan" allowBlank="1" showInputMessage="1" showErrorMessage="1" errorTitle="Request Number" error="Please enter the sequential Request Number for this request." promptTitle="Request Number" prompt="Please enter the request number.  Each request type (Modification and Reimbursement) will have its own sequence that must be followed in order. " sqref="M5:O5" xr:uid="{00000000-0002-0000-0E00-000001000000}">
      <formula1>0</formula1>
    </dataValidation>
    <dataValidation type="list" allowBlank="1" showInputMessage="1" showErrorMessage="1" sqref="A12:A99" xr:uid="{00000000-0002-0000-0E00-000002000000}">
      <formula1>SOURCE_ProjectLetter</formula1>
    </dataValidation>
    <dataValidation type="list" allowBlank="1" showInputMessage="1" showErrorMessage="1" sqref="H12:H99" xr:uid="{00000000-0002-0000-0E00-000003000000}">
      <formula1>source_matchtype</formula1>
    </dataValidation>
    <dataValidation type="list" allowBlank="1" showInputMessage="1" showErrorMessage="1" sqref="F12:F99" xr:uid="{00000000-0002-0000-0E00-000004000000}">
      <formula1>SOURCE_SolutionAreaProject</formula1>
    </dataValidation>
    <dataValidation type="list" allowBlank="1" showInputMessage="1" showErrorMessage="1" sqref="B12:B99" xr:uid="{00000000-0002-0000-0E00-000005000000}">
      <formula1>"Direct,Subaward"</formula1>
    </dataValidation>
    <dataValidation type="whole" operator="greaterThan" allowBlank="1" showInputMessage="1" showErrorMessage="1" errorTitle="TOTAL BUDGETED MATCH" error="Enter the Total Budgeted Match for this project to the nearest dollar." sqref="I12:I99" xr:uid="{00000000-0002-0000-0E00-000006000000}">
      <formula1>0</formula1>
    </dataValidation>
    <dataValidation type="list" allowBlank="1" showInputMessage="1" showErrorMessage="1" sqref="G12:G99" xr:uid="{00000000-0002-0000-0E00-000007000000}">
      <formula1>INDIRECT(VLOOKUP(F12,Source_ProjectNameLookup,2,0))</formula1>
    </dataValidation>
    <dataValidation type="list" allowBlank="1" showInputMessage="1" showErrorMessage="1" sqref="M3:O3" xr:uid="{00000000-0002-0000-0E00-000008000000}">
      <formula1>"Initial Application, Modification, Advance, Reimbursement, Final Reimbursement"</formula1>
    </dataValidation>
    <dataValidation type="list" allowBlank="1" showErrorMessage="1" promptTitle="Discipline" prompt="This field auto-populates." sqref="E12:E99" xr:uid="{00000000-0002-0000-0E00-000009000000}">
      <formula1>"EMG"</formula1>
    </dataValidation>
  </dataValidations>
  <printOptions horizontalCentered="1"/>
  <pageMargins left="0.15" right="0.15" top="0.5" bottom="0.5" header="0.25" footer="0.25"/>
  <pageSetup scale="39" fitToHeight="0" orientation="landscape" r:id="rId2"/>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rowBreaks count="4" manualBreakCount="4">
    <brk id="68" max="13" man="1"/>
    <brk id="78" max="13" man="1"/>
    <brk id="88" max="13" man="1"/>
    <brk id="98" max="13" man="1"/>
  </rowBreaks>
  <drawing r:id="rId3"/>
  <legacyDrawing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tabColor theme="7" tint="0.59999389629810485"/>
    <pageSetUpPr fitToPage="1"/>
  </sheetPr>
  <dimension ref="A1:N107"/>
  <sheetViews>
    <sheetView showGridLines="0" zoomScale="65" zoomScaleNormal="65" zoomScaleSheetLayoutView="70" workbookViewId="0">
      <selection sqref="A1:D1"/>
    </sheetView>
  </sheetViews>
  <sheetFormatPr defaultColWidth="10.42578125" defaultRowHeight="12.75" zeroHeight="1" x14ac:dyDescent="0.2"/>
  <cols>
    <col min="1" max="1" width="85.7109375" customWidth="1"/>
    <col min="2" max="4" width="55.7109375" customWidth="1"/>
    <col min="5" max="5" width="12.42578125" style="727" hidden="1" customWidth="1"/>
    <col min="6" max="14" width="15.7109375" style="727" hidden="1" customWidth="1"/>
    <col min="15" max="16383" width="10.42578125" style="530" customWidth="1"/>
    <col min="16384" max="16384" width="10.42578125" style="530"/>
  </cols>
  <sheetData>
    <row r="1" spans="1:14" ht="30" customHeight="1" x14ac:dyDescent="0.2">
      <c r="A1" s="1223" t="s">
        <v>1329</v>
      </c>
      <c r="B1" s="1223"/>
      <c r="C1" s="1223"/>
      <c r="D1" s="1223"/>
    </row>
    <row r="2" spans="1:14" ht="20.100000000000001" customHeight="1" x14ac:dyDescent="0.2">
      <c r="A2" s="1225" t="s">
        <v>1421</v>
      </c>
      <c r="B2" s="1226"/>
      <c r="C2" s="1226"/>
      <c r="D2" s="1226"/>
    </row>
    <row r="3" spans="1:14" s="387" customFormat="1" ht="24.95" customHeight="1" x14ac:dyDescent="0.3">
      <c r="A3" s="1224">
        <f>SubrecipientName</f>
        <v>0</v>
      </c>
      <c r="B3" s="1224"/>
      <c r="C3" s="1224"/>
      <c r="D3" s="1224"/>
      <c r="E3" s="728"/>
      <c r="F3" s="728"/>
      <c r="G3" s="728"/>
      <c r="H3" s="728"/>
      <c r="I3" s="728"/>
      <c r="J3" s="728"/>
      <c r="K3" s="728"/>
      <c r="L3" s="728"/>
      <c r="M3" s="728"/>
      <c r="N3" s="728"/>
    </row>
    <row r="4" spans="1:14" s="387" customFormat="1" ht="24.95" customHeight="1" x14ac:dyDescent="0.3">
      <c r="A4" s="462">
        <f>FIPSNumber</f>
        <v>0</v>
      </c>
      <c r="B4" s="643"/>
      <c r="C4" s="391" t="s">
        <v>1285</v>
      </c>
      <c r="D4" s="749"/>
      <c r="E4" s="728"/>
      <c r="F4" s="728"/>
      <c r="G4" s="728"/>
      <c r="H4" s="728"/>
      <c r="I4" s="728"/>
      <c r="J4" s="728"/>
      <c r="K4" s="728"/>
      <c r="L4" s="728"/>
      <c r="M4" s="728"/>
      <c r="N4" s="728"/>
    </row>
    <row r="5" spans="1:14" s="531" customFormat="1" ht="24.95" customHeight="1" x14ac:dyDescent="0.3">
      <c r="A5" s="957">
        <f>SubawardNumber</f>
        <v>0</v>
      </c>
      <c r="B5" s="643"/>
      <c r="C5" s="391" t="s">
        <v>1283</v>
      </c>
      <c r="D5" s="750"/>
      <c r="E5" s="729"/>
      <c r="F5" s="729"/>
      <c r="G5" s="729"/>
      <c r="H5" s="729"/>
      <c r="I5" s="729"/>
      <c r="J5" s="729"/>
      <c r="K5" s="729"/>
      <c r="L5" s="729"/>
      <c r="M5" s="729"/>
      <c r="N5" s="729"/>
    </row>
    <row r="6" spans="1:14" s="387" customFormat="1" ht="24.95" customHeight="1" x14ac:dyDescent="0.3">
      <c r="A6" s="389"/>
      <c r="B6" s="389"/>
      <c r="C6" s="391" t="s">
        <v>1284</v>
      </c>
      <c r="D6" s="750"/>
      <c r="E6" s="728"/>
      <c r="F6" s="728"/>
      <c r="G6" s="728"/>
      <c r="H6" s="728"/>
      <c r="I6" s="728"/>
      <c r="J6" s="728"/>
      <c r="K6" s="728"/>
      <c r="L6" s="728"/>
      <c r="M6" s="728"/>
      <c r="N6" s="728"/>
    </row>
    <row r="7" spans="1:14" s="387" customFormat="1" ht="50.1" customHeight="1" x14ac:dyDescent="0.3">
      <c r="A7" s="1222"/>
      <c r="B7" s="1222"/>
      <c r="C7" s="1222"/>
      <c r="D7" s="1222"/>
      <c r="E7" s="728"/>
      <c r="F7" s="728"/>
      <c r="G7" s="728"/>
      <c r="H7" s="728"/>
      <c r="I7" s="728"/>
      <c r="J7" s="728"/>
      <c r="K7" s="728"/>
      <c r="L7" s="728"/>
      <c r="M7" s="728"/>
      <c r="N7" s="728"/>
    </row>
    <row r="8" spans="1:14" s="387" customFormat="1" ht="36" x14ac:dyDescent="0.3">
      <c r="A8" s="430" t="s">
        <v>899</v>
      </c>
      <c r="B8" s="390" t="s">
        <v>1334</v>
      </c>
      <c r="C8" s="390" t="s">
        <v>1338</v>
      </c>
      <c r="D8" s="726" t="s">
        <v>1335</v>
      </c>
      <c r="E8" s="730" t="s">
        <v>1371</v>
      </c>
      <c r="F8" s="741" t="s">
        <v>1372</v>
      </c>
      <c r="G8" s="734" t="s">
        <v>1373</v>
      </c>
      <c r="H8" s="734" t="s">
        <v>1374</v>
      </c>
      <c r="I8" s="734" t="s">
        <v>1375</v>
      </c>
      <c r="J8" s="734" t="s">
        <v>1376</v>
      </c>
      <c r="K8" s="734" t="s">
        <v>1377</v>
      </c>
      <c r="L8" s="734" t="s">
        <v>1378</v>
      </c>
      <c r="M8" s="734" t="s">
        <v>1379</v>
      </c>
      <c r="N8" s="734" t="s">
        <v>1380</v>
      </c>
    </row>
    <row r="9" spans="1:14" s="532" customFormat="1" ht="18" customHeight="1" x14ac:dyDescent="0.25">
      <c r="A9" s="422" t="s">
        <v>271</v>
      </c>
      <c r="B9" s="580"/>
      <c r="C9" s="581"/>
      <c r="D9" s="747">
        <f t="shared" ref="D9:D13" si="0">SUM(A9:B9)-SUM(A9,C9)</f>
        <v>0</v>
      </c>
      <c r="E9" s="731"/>
      <c r="F9" s="742"/>
      <c r="G9" s="703"/>
      <c r="H9" s="703"/>
      <c r="I9" s="703"/>
      <c r="J9" s="703"/>
      <c r="K9" s="703"/>
      <c r="L9" s="703"/>
      <c r="M9" s="703"/>
      <c r="N9" s="703"/>
    </row>
    <row r="10" spans="1:14" s="532" customFormat="1" ht="18" x14ac:dyDescent="0.25">
      <c r="A10" s="422" t="s">
        <v>212</v>
      </c>
      <c r="B10" s="580"/>
      <c r="C10" s="581"/>
      <c r="D10" s="747">
        <f t="shared" ref="D10" si="1">SUM(A10:B10)-SUM(A10,C10)</f>
        <v>0</v>
      </c>
      <c r="E10" s="731"/>
      <c r="F10" s="742"/>
      <c r="G10" s="703"/>
      <c r="H10" s="703"/>
      <c r="I10" s="703"/>
      <c r="J10" s="703"/>
      <c r="K10" s="703"/>
      <c r="L10" s="703"/>
      <c r="M10" s="703"/>
      <c r="N10" s="703"/>
    </row>
    <row r="11" spans="1:14" s="532" customFormat="1" ht="18" x14ac:dyDescent="0.25">
      <c r="A11" s="423" t="s">
        <v>201</v>
      </c>
      <c r="B11" s="582"/>
      <c r="C11" s="582"/>
      <c r="D11" s="747">
        <f t="shared" ref="D11" si="2">SUM(A11:B11)-SUM(A11,C11)</f>
        <v>0</v>
      </c>
      <c r="E11" s="731"/>
      <c r="F11" s="742"/>
      <c r="G11" s="703"/>
      <c r="H11" s="703"/>
      <c r="I11" s="703"/>
      <c r="J11" s="703"/>
      <c r="K11" s="703"/>
      <c r="L11" s="703"/>
      <c r="M11" s="703"/>
      <c r="N11" s="703"/>
    </row>
    <row r="12" spans="1:14" s="532" customFormat="1" ht="18" x14ac:dyDescent="0.25">
      <c r="A12" s="875" t="s">
        <v>202</v>
      </c>
      <c r="B12" s="876"/>
      <c r="C12" s="876"/>
      <c r="D12" s="877">
        <f>SUM(A12:B12)-SUM(A12,C12)</f>
        <v>0</v>
      </c>
      <c r="E12" s="878"/>
      <c r="F12" s="879"/>
      <c r="G12" s="879"/>
      <c r="H12" s="879"/>
      <c r="I12" s="879"/>
      <c r="J12" s="879"/>
      <c r="K12" s="879"/>
      <c r="L12" s="879"/>
      <c r="M12" s="879"/>
      <c r="N12" s="879"/>
    </row>
    <row r="13" spans="1:14" s="532" customFormat="1" ht="18" x14ac:dyDescent="0.25">
      <c r="A13" s="423" t="s">
        <v>603</v>
      </c>
      <c r="B13" s="582"/>
      <c r="C13" s="582"/>
      <c r="D13" s="747">
        <f t="shared" si="0"/>
        <v>0</v>
      </c>
      <c r="E13" s="731"/>
      <c r="F13" s="742"/>
      <c r="G13" s="703"/>
      <c r="H13" s="703"/>
      <c r="I13" s="703"/>
      <c r="J13" s="703"/>
      <c r="K13" s="703"/>
      <c r="L13" s="703"/>
      <c r="M13" s="703"/>
      <c r="N13" s="703"/>
    </row>
    <row r="14" spans="1:14" s="533" customFormat="1" ht="18.75" x14ac:dyDescent="0.3">
      <c r="A14" s="526" t="s">
        <v>1333</v>
      </c>
      <c r="B14" s="527">
        <f>SUBTOTAL(109,TableDirectCosts[TOTAL COSTS])</f>
        <v>0</v>
      </c>
      <c r="C14" s="527">
        <f>SUBTOTAL(109,TableDirectCosts[LESS DISTORTING
COSTS])</f>
        <v>0</v>
      </c>
      <c r="D14" s="748">
        <f>SUBTOTAL(109,TableDirectCosts[COSTS APPLICABLE TO ICR])</f>
        <v>0</v>
      </c>
      <c r="E14" s="732"/>
      <c r="F14" s="743"/>
      <c r="G14" s="740"/>
      <c r="H14" s="740"/>
      <c r="I14" s="740"/>
      <c r="J14" s="740"/>
      <c r="K14" s="740"/>
      <c r="L14" s="740"/>
      <c r="M14" s="740"/>
      <c r="N14" s="740"/>
    </row>
    <row r="15" spans="1:14" s="532" customFormat="1" ht="18" customHeight="1" x14ac:dyDescent="0.25">
      <c r="A15" s="1231"/>
      <c r="B15" s="1231"/>
      <c r="C15" s="1231"/>
      <c r="D15" s="1231"/>
      <c r="E15" s="731"/>
      <c r="F15" s="733"/>
      <c r="G15" s="733"/>
      <c r="H15" s="733"/>
      <c r="I15" s="733"/>
      <c r="J15" s="733"/>
      <c r="K15" s="733"/>
      <c r="L15" s="733"/>
      <c r="M15" s="733"/>
      <c r="N15" s="733"/>
    </row>
    <row r="16" spans="1:14" s="532" customFormat="1" ht="36" x14ac:dyDescent="0.25">
      <c r="A16" s="430" t="s">
        <v>902</v>
      </c>
      <c r="B16" s="390" t="s">
        <v>1334</v>
      </c>
      <c r="C16" s="390" t="s">
        <v>1337</v>
      </c>
      <c r="D16" s="726" t="s">
        <v>1335</v>
      </c>
      <c r="E16" s="734" t="s">
        <v>1371</v>
      </c>
      <c r="F16" s="741" t="s">
        <v>1372</v>
      </c>
      <c r="G16" s="734" t="s">
        <v>1373</v>
      </c>
      <c r="H16" s="734" t="s">
        <v>1374</v>
      </c>
      <c r="I16" s="734" t="s">
        <v>1375</v>
      </c>
      <c r="J16" s="734" t="s">
        <v>1376</v>
      </c>
      <c r="K16" s="734" t="s">
        <v>1377</v>
      </c>
      <c r="L16" s="734" t="s">
        <v>1378</v>
      </c>
      <c r="M16" s="734" t="s">
        <v>1379</v>
      </c>
      <c r="N16" s="734" t="s">
        <v>1380</v>
      </c>
    </row>
    <row r="17" spans="1:14" s="532" customFormat="1" ht="18.75" x14ac:dyDescent="0.3">
      <c r="A17" s="424"/>
      <c r="B17" s="578"/>
      <c r="C17" s="578"/>
      <c r="D17" s="751">
        <f t="shared" ref="D17:D45" si="3">SUM(A17:B17)-SUM(A17,C17)</f>
        <v>0</v>
      </c>
      <c r="E17" s="735"/>
      <c r="F17" s="744"/>
      <c r="G17" s="735"/>
      <c r="H17" s="735"/>
      <c r="I17" s="735"/>
      <c r="J17" s="735"/>
      <c r="K17" s="735"/>
      <c r="L17" s="735"/>
      <c r="M17" s="735"/>
      <c r="N17" s="735"/>
    </row>
    <row r="18" spans="1:14" s="532" customFormat="1" ht="18.75" x14ac:dyDescent="0.3">
      <c r="A18" s="424"/>
      <c r="B18" s="579"/>
      <c r="C18" s="578"/>
      <c r="D18" s="751">
        <f t="shared" si="3"/>
        <v>0</v>
      </c>
      <c r="E18" s="735"/>
      <c r="F18" s="744"/>
      <c r="G18" s="735"/>
      <c r="H18" s="735"/>
      <c r="I18" s="735"/>
      <c r="J18" s="735"/>
      <c r="K18" s="735"/>
      <c r="L18" s="735"/>
      <c r="M18" s="735"/>
      <c r="N18" s="735"/>
    </row>
    <row r="19" spans="1:14" s="532" customFormat="1" ht="18.75" x14ac:dyDescent="0.3">
      <c r="A19" s="424"/>
      <c r="B19" s="578"/>
      <c r="C19" s="578"/>
      <c r="D19" s="751">
        <f t="shared" si="3"/>
        <v>0</v>
      </c>
      <c r="E19" s="735"/>
      <c r="F19" s="744"/>
      <c r="G19" s="735"/>
      <c r="H19" s="735"/>
      <c r="I19" s="735"/>
      <c r="J19" s="735"/>
      <c r="K19" s="735"/>
      <c r="L19" s="735"/>
      <c r="M19" s="735"/>
      <c r="N19" s="735"/>
    </row>
    <row r="20" spans="1:14" s="532" customFormat="1" ht="18.75" x14ac:dyDescent="0.3">
      <c r="A20" s="931"/>
      <c r="B20" s="578"/>
      <c r="C20" s="578"/>
      <c r="D20" s="751">
        <f t="shared" ref="D20:D24" si="4">SUM(A20:B20)-SUM(A20,C20)</f>
        <v>0</v>
      </c>
      <c r="E20" s="735"/>
      <c r="F20" s="744"/>
      <c r="G20" s="735"/>
      <c r="H20" s="735"/>
      <c r="I20" s="735"/>
      <c r="J20" s="735"/>
      <c r="K20" s="735"/>
      <c r="L20" s="735"/>
      <c r="M20" s="735"/>
      <c r="N20" s="735"/>
    </row>
    <row r="21" spans="1:14" s="532" customFormat="1" ht="18.75" x14ac:dyDescent="0.3">
      <c r="A21" s="931"/>
      <c r="B21" s="578"/>
      <c r="C21" s="578"/>
      <c r="D21" s="751">
        <f t="shared" si="4"/>
        <v>0</v>
      </c>
      <c r="E21" s="735"/>
      <c r="F21" s="744"/>
      <c r="G21" s="735"/>
      <c r="H21" s="735"/>
      <c r="I21" s="735"/>
      <c r="J21" s="735"/>
      <c r="K21" s="735"/>
      <c r="L21" s="735"/>
      <c r="M21" s="735"/>
      <c r="N21" s="735"/>
    </row>
    <row r="22" spans="1:14" s="532" customFormat="1" ht="18.75" x14ac:dyDescent="0.3">
      <c r="A22" s="931"/>
      <c r="B22" s="578"/>
      <c r="C22" s="578"/>
      <c r="D22" s="751">
        <f t="shared" si="4"/>
        <v>0</v>
      </c>
      <c r="E22" s="735"/>
      <c r="F22" s="744"/>
      <c r="G22" s="735"/>
      <c r="H22" s="735"/>
      <c r="I22" s="735"/>
      <c r="J22" s="735"/>
      <c r="K22" s="735"/>
      <c r="L22" s="735"/>
      <c r="M22" s="735"/>
      <c r="N22" s="735"/>
    </row>
    <row r="23" spans="1:14" s="532" customFormat="1" ht="18.75" x14ac:dyDescent="0.3">
      <c r="A23" s="931"/>
      <c r="B23" s="578"/>
      <c r="C23" s="578"/>
      <c r="D23" s="751">
        <f t="shared" si="4"/>
        <v>0</v>
      </c>
      <c r="E23" s="735"/>
      <c r="F23" s="744"/>
      <c r="G23" s="735"/>
      <c r="H23" s="735"/>
      <c r="I23" s="735"/>
      <c r="J23" s="735"/>
      <c r="K23" s="735"/>
      <c r="L23" s="735"/>
      <c r="M23" s="735"/>
      <c r="N23" s="735"/>
    </row>
    <row r="24" spans="1:14" s="532" customFormat="1" ht="18.75" x14ac:dyDescent="0.3">
      <c r="A24" s="931"/>
      <c r="B24" s="578"/>
      <c r="C24" s="578"/>
      <c r="D24" s="751">
        <f t="shared" si="4"/>
        <v>0</v>
      </c>
      <c r="E24" s="735"/>
      <c r="F24" s="744"/>
      <c r="G24" s="735"/>
      <c r="H24" s="735"/>
      <c r="I24" s="735"/>
      <c r="J24" s="735"/>
      <c r="K24" s="735"/>
      <c r="L24" s="735"/>
      <c r="M24" s="735"/>
      <c r="N24" s="735"/>
    </row>
    <row r="25" spans="1:14" s="733" customFormat="1" ht="18" x14ac:dyDescent="0.25">
      <c r="A25" s="424"/>
      <c r="B25" s="578"/>
      <c r="C25" s="578"/>
      <c r="D25" s="751">
        <f t="shared" ref="D25" si="5">SUM(A25:B25)-SUM(A25,C25)</f>
        <v>0</v>
      </c>
      <c r="E25" s="731"/>
      <c r="F25" s="752"/>
      <c r="G25" s="731"/>
      <c r="H25" s="731"/>
      <c r="I25" s="731"/>
      <c r="J25" s="731"/>
      <c r="K25" s="731"/>
      <c r="L25" s="731"/>
      <c r="M25" s="731"/>
      <c r="N25" s="731"/>
    </row>
    <row r="26" spans="1:14" s="733" customFormat="1" ht="18" x14ac:dyDescent="0.25">
      <c r="A26" s="424"/>
      <c r="B26" s="578"/>
      <c r="C26" s="578"/>
      <c r="D26" s="751">
        <f t="shared" ref="D26" si="6">SUM(A26:B26)-SUM(A26,C26)</f>
        <v>0</v>
      </c>
      <c r="E26" s="731"/>
      <c r="F26" s="752"/>
      <c r="G26" s="731"/>
      <c r="H26" s="731"/>
      <c r="I26" s="731"/>
      <c r="J26" s="731"/>
      <c r="K26" s="731"/>
      <c r="L26" s="731"/>
      <c r="M26" s="731"/>
      <c r="N26" s="731"/>
    </row>
    <row r="27" spans="1:14" s="733" customFormat="1" ht="18" x14ac:dyDescent="0.25">
      <c r="A27" s="424"/>
      <c r="B27" s="578"/>
      <c r="C27" s="578"/>
      <c r="D27" s="751">
        <f t="shared" ref="D27" si="7">SUM(A27:B27)-SUM(A27,C27)</f>
        <v>0</v>
      </c>
      <c r="E27" s="731"/>
      <c r="F27" s="752"/>
      <c r="G27" s="731"/>
      <c r="H27" s="731"/>
      <c r="I27" s="731"/>
      <c r="J27" s="731"/>
      <c r="K27" s="731"/>
      <c r="L27" s="731"/>
      <c r="M27" s="731"/>
      <c r="N27" s="731"/>
    </row>
    <row r="28" spans="1:14" s="733" customFormat="1" ht="18" x14ac:dyDescent="0.25">
      <c r="A28" s="424"/>
      <c r="B28" s="578"/>
      <c r="C28" s="578"/>
      <c r="D28" s="751">
        <f t="shared" ref="D28" si="8">SUM(A28:B28)-SUM(A28,C28)</f>
        <v>0</v>
      </c>
      <c r="E28" s="731"/>
      <c r="F28" s="752"/>
      <c r="G28" s="731"/>
      <c r="H28" s="731"/>
      <c r="I28" s="731"/>
      <c r="J28" s="731"/>
      <c r="K28" s="731"/>
      <c r="L28" s="731"/>
      <c r="M28" s="731"/>
      <c r="N28" s="731"/>
    </row>
    <row r="29" spans="1:14" s="733" customFormat="1" ht="18" x14ac:dyDescent="0.25">
      <c r="A29" s="424"/>
      <c r="B29" s="578"/>
      <c r="C29" s="578"/>
      <c r="D29" s="751">
        <f t="shared" ref="D29" si="9">SUM(A29:B29)-SUM(A29,C29)</f>
        <v>0</v>
      </c>
      <c r="E29" s="731"/>
      <c r="F29" s="752"/>
      <c r="G29" s="731"/>
      <c r="H29" s="731"/>
      <c r="I29" s="731"/>
      <c r="J29" s="731"/>
      <c r="K29" s="731"/>
      <c r="L29" s="731"/>
      <c r="M29" s="731"/>
      <c r="N29" s="731"/>
    </row>
    <row r="30" spans="1:14" s="532" customFormat="1" ht="18.75" x14ac:dyDescent="0.3">
      <c r="A30" s="424"/>
      <c r="B30" s="578"/>
      <c r="C30" s="578"/>
      <c r="D30" s="751">
        <f t="shared" si="3"/>
        <v>0</v>
      </c>
      <c r="E30" s="735"/>
      <c r="F30" s="744"/>
      <c r="G30" s="735"/>
      <c r="H30" s="735"/>
      <c r="I30" s="735"/>
      <c r="J30" s="735"/>
      <c r="K30" s="735"/>
      <c r="L30" s="735"/>
      <c r="M30" s="735"/>
      <c r="N30" s="735"/>
    </row>
    <row r="31" spans="1:14" s="532" customFormat="1" ht="18.75" x14ac:dyDescent="0.3">
      <c r="A31" s="424"/>
      <c r="B31" s="578"/>
      <c r="C31" s="578"/>
      <c r="D31" s="751">
        <f t="shared" si="3"/>
        <v>0</v>
      </c>
      <c r="E31" s="735"/>
      <c r="F31" s="744"/>
      <c r="G31" s="735"/>
      <c r="H31" s="735"/>
      <c r="I31" s="735"/>
      <c r="J31" s="735"/>
      <c r="K31" s="735"/>
      <c r="L31" s="735"/>
      <c r="M31" s="735"/>
      <c r="N31" s="735"/>
    </row>
    <row r="32" spans="1:14" s="532" customFormat="1" ht="18.75" x14ac:dyDescent="0.3">
      <c r="A32" s="424"/>
      <c r="B32" s="578"/>
      <c r="C32" s="578"/>
      <c r="D32" s="751">
        <f t="shared" si="3"/>
        <v>0</v>
      </c>
      <c r="E32" s="735"/>
      <c r="F32" s="744"/>
      <c r="G32" s="735"/>
      <c r="H32" s="735"/>
      <c r="I32" s="735"/>
      <c r="J32" s="735"/>
      <c r="K32" s="735"/>
      <c r="L32" s="735"/>
      <c r="M32" s="735"/>
      <c r="N32" s="735"/>
    </row>
    <row r="33" spans="1:14" s="532" customFormat="1" ht="18.75" x14ac:dyDescent="0.3">
      <c r="A33" s="424"/>
      <c r="B33" s="578"/>
      <c r="C33" s="578"/>
      <c r="D33" s="751">
        <f t="shared" si="3"/>
        <v>0</v>
      </c>
      <c r="E33" s="735"/>
      <c r="F33" s="744"/>
      <c r="G33" s="735"/>
      <c r="H33" s="735"/>
      <c r="I33" s="735"/>
      <c r="J33" s="735"/>
      <c r="K33" s="735"/>
      <c r="L33" s="735"/>
      <c r="M33" s="735"/>
      <c r="N33" s="735"/>
    </row>
    <row r="34" spans="1:14" s="532" customFormat="1" ht="18.75" x14ac:dyDescent="0.3">
      <c r="A34" s="424"/>
      <c r="B34" s="578"/>
      <c r="C34" s="578"/>
      <c r="D34" s="751">
        <f t="shared" si="3"/>
        <v>0</v>
      </c>
      <c r="E34" s="735"/>
      <c r="F34" s="744"/>
      <c r="G34" s="735"/>
      <c r="H34" s="735"/>
      <c r="I34" s="735"/>
      <c r="J34" s="735"/>
      <c r="K34" s="735"/>
      <c r="L34" s="735"/>
      <c r="M34" s="735"/>
      <c r="N34" s="735"/>
    </row>
    <row r="35" spans="1:14" s="532" customFormat="1" ht="18.75" x14ac:dyDescent="0.3">
      <c r="A35" s="424"/>
      <c r="B35" s="578"/>
      <c r="C35" s="578"/>
      <c r="D35" s="751">
        <f t="shared" si="3"/>
        <v>0</v>
      </c>
      <c r="E35" s="735"/>
      <c r="F35" s="744"/>
      <c r="G35" s="735"/>
      <c r="H35" s="735"/>
      <c r="I35" s="735"/>
      <c r="J35" s="735"/>
      <c r="K35" s="735"/>
      <c r="L35" s="735"/>
      <c r="M35" s="735"/>
      <c r="N35" s="735"/>
    </row>
    <row r="36" spans="1:14" s="532" customFormat="1" ht="18.75" x14ac:dyDescent="0.3">
      <c r="A36" s="424"/>
      <c r="B36" s="578"/>
      <c r="C36" s="578"/>
      <c r="D36" s="751">
        <f t="shared" si="3"/>
        <v>0</v>
      </c>
      <c r="E36" s="735"/>
      <c r="F36" s="744"/>
      <c r="G36" s="735"/>
      <c r="H36" s="735"/>
      <c r="I36" s="735"/>
      <c r="J36" s="735"/>
      <c r="K36" s="735"/>
      <c r="L36" s="735"/>
      <c r="M36" s="735"/>
      <c r="N36" s="735"/>
    </row>
    <row r="37" spans="1:14" s="532" customFormat="1" ht="18.75" x14ac:dyDescent="0.3">
      <c r="A37" s="424"/>
      <c r="B37" s="578"/>
      <c r="C37" s="578"/>
      <c r="D37" s="751">
        <f t="shared" si="3"/>
        <v>0</v>
      </c>
      <c r="E37" s="735"/>
      <c r="F37" s="744"/>
      <c r="G37" s="735"/>
      <c r="H37" s="735"/>
      <c r="I37" s="735"/>
      <c r="J37" s="735"/>
      <c r="K37" s="735"/>
      <c r="L37" s="735"/>
      <c r="M37" s="735"/>
      <c r="N37" s="735"/>
    </row>
    <row r="38" spans="1:14" s="532" customFormat="1" ht="18.75" x14ac:dyDescent="0.3">
      <c r="A38" s="424"/>
      <c r="B38" s="578"/>
      <c r="C38" s="578"/>
      <c r="D38" s="751">
        <f t="shared" si="3"/>
        <v>0</v>
      </c>
      <c r="E38" s="735"/>
      <c r="F38" s="744"/>
      <c r="G38" s="735"/>
      <c r="H38" s="735"/>
      <c r="I38" s="735"/>
      <c r="J38" s="735"/>
      <c r="K38" s="735"/>
      <c r="L38" s="735"/>
      <c r="M38" s="735"/>
      <c r="N38" s="735"/>
    </row>
    <row r="39" spans="1:14" s="534" customFormat="1" ht="18" x14ac:dyDescent="0.3">
      <c r="A39" s="424"/>
      <c r="B39" s="578"/>
      <c r="C39" s="578"/>
      <c r="D39" s="751">
        <f t="shared" si="3"/>
        <v>0</v>
      </c>
      <c r="E39" s="735"/>
      <c r="F39" s="744"/>
      <c r="G39" s="735"/>
      <c r="H39" s="735"/>
      <c r="I39" s="735"/>
      <c r="J39" s="735"/>
      <c r="K39" s="735"/>
      <c r="L39" s="735"/>
      <c r="M39" s="735"/>
      <c r="N39" s="735"/>
    </row>
    <row r="40" spans="1:14" s="534" customFormat="1" ht="18" x14ac:dyDescent="0.3">
      <c r="A40" s="424"/>
      <c r="B40" s="578"/>
      <c r="C40" s="578"/>
      <c r="D40" s="751">
        <f t="shared" si="3"/>
        <v>0</v>
      </c>
      <c r="E40" s="735"/>
      <c r="F40" s="744"/>
      <c r="G40" s="735"/>
      <c r="H40" s="735"/>
      <c r="I40" s="735"/>
      <c r="J40" s="735"/>
      <c r="K40" s="735"/>
      <c r="L40" s="735"/>
      <c r="M40" s="735"/>
      <c r="N40" s="735"/>
    </row>
    <row r="41" spans="1:14" s="534" customFormat="1" ht="18" x14ac:dyDescent="0.3">
      <c r="A41" s="424"/>
      <c r="B41" s="578"/>
      <c r="C41" s="578"/>
      <c r="D41" s="751">
        <f t="shared" si="3"/>
        <v>0</v>
      </c>
      <c r="E41" s="735"/>
      <c r="F41" s="744"/>
      <c r="G41" s="735"/>
      <c r="H41" s="735"/>
      <c r="I41" s="735"/>
      <c r="J41" s="735"/>
      <c r="K41" s="735"/>
      <c r="L41" s="735"/>
      <c r="M41" s="735"/>
      <c r="N41" s="735"/>
    </row>
    <row r="42" spans="1:14" s="534" customFormat="1" ht="18" x14ac:dyDescent="0.3">
      <c r="A42" s="424"/>
      <c r="B42" s="578"/>
      <c r="C42" s="578"/>
      <c r="D42" s="751">
        <f t="shared" si="3"/>
        <v>0</v>
      </c>
      <c r="E42" s="735"/>
      <c r="F42" s="744"/>
      <c r="G42" s="735"/>
      <c r="H42" s="735"/>
      <c r="I42" s="735"/>
      <c r="J42" s="735"/>
      <c r="K42" s="735"/>
      <c r="L42" s="735"/>
      <c r="M42" s="735"/>
      <c r="N42" s="735"/>
    </row>
    <row r="43" spans="1:14" s="534" customFormat="1" ht="18" x14ac:dyDescent="0.3">
      <c r="A43" s="424"/>
      <c r="B43" s="578"/>
      <c r="C43" s="578"/>
      <c r="D43" s="751">
        <f t="shared" si="3"/>
        <v>0</v>
      </c>
      <c r="E43" s="735"/>
      <c r="F43" s="744"/>
      <c r="G43" s="735"/>
      <c r="H43" s="735"/>
      <c r="I43" s="735"/>
      <c r="J43" s="735"/>
      <c r="K43" s="735"/>
      <c r="L43" s="735"/>
      <c r="M43" s="735"/>
      <c r="N43" s="735"/>
    </row>
    <row r="44" spans="1:14" s="387" customFormat="1" ht="18" x14ac:dyDescent="0.3">
      <c r="A44" s="424"/>
      <c r="B44" s="578"/>
      <c r="C44" s="578"/>
      <c r="D44" s="751">
        <f t="shared" si="3"/>
        <v>0</v>
      </c>
      <c r="E44" s="736"/>
      <c r="F44" s="745"/>
      <c r="G44" s="736"/>
      <c r="H44" s="736"/>
      <c r="I44" s="736"/>
      <c r="J44" s="736"/>
      <c r="K44" s="736"/>
      <c r="L44" s="736"/>
      <c r="M44" s="736"/>
      <c r="N44" s="736"/>
    </row>
    <row r="45" spans="1:14" s="387" customFormat="1" ht="18" x14ac:dyDescent="0.3">
      <c r="A45" s="424"/>
      <c r="B45" s="578"/>
      <c r="C45" s="578"/>
      <c r="D45" s="751">
        <f t="shared" si="3"/>
        <v>0</v>
      </c>
      <c r="E45" s="736"/>
      <c r="F45" s="745"/>
      <c r="G45" s="736"/>
      <c r="H45" s="736"/>
      <c r="I45" s="736"/>
      <c r="J45" s="736"/>
      <c r="K45" s="736"/>
      <c r="L45" s="736"/>
      <c r="M45" s="736"/>
      <c r="N45" s="736"/>
    </row>
    <row r="46" spans="1:14" s="257" customFormat="1" ht="18.75" x14ac:dyDescent="0.3">
      <c r="A46" s="528" t="s">
        <v>1336</v>
      </c>
      <c r="B46" s="527">
        <f>SUBTOTAL(109,TableSubawardCosts[TOTAL COSTS])</f>
        <v>0</v>
      </c>
      <c r="C46" s="527">
        <f>SUBTOTAL(109,TableSubawardCosts[LESS EXCLUDED
SUBAWARD COSTS])</f>
        <v>0</v>
      </c>
      <c r="D46" s="748">
        <f>SUBTOTAL(109,TableSubawardCosts[COSTS APPLICABLE TO ICR])</f>
        <v>0</v>
      </c>
      <c r="E46" s="737"/>
      <c r="F46" s="746"/>
      <c r="G46" s="737"/>
      <c r="H46" s="737"/>
      <c r="I46" s="737"/>
      <c r="J46" s="737"/>
      <c r="K46" s="737"/>
      <c r="L46" s="737"/>
      <c r="M46" s="737"/>
      <c r="N46" s="737"/>
    </row>
    <row r="47" spans="1:14" s="387" customFormat="1" ht="17.25" x14ac:dyDescent="0.3">
      <c r="A47" s="1227"/>
      <c r="B47" s="1227"/>
      <c r="C47" s="1227"/>
      <c r="D47" s="1228"/>
      <c r="E47" s="728"/>
      <c r="F47" s="728"/>
      <c r="G47" s="728"/>
      <c r="H47" s="728"/>
      <c r="I47" s="728"/>
      <c r="J47" s="728"/>
      <c r="K47" s="728"/>
      <c r="L47" s="728"/>
      <c r="M47" s="728"/>
      <c r="N47" s="728"/>
    </row>
    <row r="48" spans="1:14" s="387" customFormat="1" ht="18" x14ac:dyDescent="0.3">
      <c r="A48" s="1230" t="s">
        <v>903</v>
      </c>
      <c r="B48" s="1230"/>
      <c r="C48" s="1230"/>
      <c r="D48" s="529">
        <f>TableDirectCosts[[#Totals],[COSTS APPLICABLE TO ICR]]+TableSubawardCosts[[#Totals],[COSTS APPLICABLE TO ICR]]</f>
        <v>0</v>
      </c>
      <c r="E48" s="728"/>
      <c r="F48" s="728"/>
      <c r="G48" s="728"/>
      <c r="H48" s="728"/>
      <c r="I48" s="728"/>
      <c r="J48" s="728"/>
      <c r="K48" s="728"/>
      <c r="L48" s="728"/>
      <c r="M48" s="728"/>
      <c r="N48" s="728"/>
    </row>
    <row r="49" spans="1:14" s="535" customFormat="1" ht="18" customHeight="1" x14ac:dyDescent="0.25">
      <c r="A49" s="1230" t="s">
        <v>1032</v>
      </c>
      <c r="B49" s="1230"/>
      <c r="C49" s="1230"/>
      <c r="D49" s="529">
        <f>ROUNDDOWN(TotalDirectCost*ICRate,0)</f>
        <v>0</v>
      </c>
      <c r="E49" s="738"/>
      <c r="F49" s="738"/>
      <c r="G49" s="738"/>
      <c r="H49" s="738"/>
      <c r="I49" s="738"/>
      <c r="J49" s="738"/>
      <c r="K49" s="738"/>
      <c r="L49" s="738"/>
      <c r="M49" s="738"/>
      <c r="N49" s="738"/>
    </row>
    <row r="50" spans="1:14" s="535" customFormat="1" ht="18" customHeight="1" x14ac:dyDescent="0.25">
      <c r="A50" s="1229" t="s">
        <v>1033</v>
      </c>
      <c r="B50" s="1229"/>
      <c r="C50" s="1229"/>
      <c r="D50" s="525"/>
      <c r="E50" s="738"/>
      <c r="F50" s="738"/>
      <c r="G50" s="738"/>
      <c r="H50" s="738"/>
      <c r="I50" s="738"/>
      <c r="J50" s="738"/>
      <c r="K50" s="738"/>
      <c r="L50" s="738"/>
      <c r="M50" s="738"/>
      <c r="N50" s="738"/>
    </row>
    <row r="51" spans="1:14" s="387" customFormat="1" ht="18" customHeight="1" x14ac:dyDescent="0.3">
      <c r="A51" s="1232"/>
      <c r="B51" s="1232"/>
      <c r="C51" s="1232"/>
      <c r="D51"/>
      <c r="E51" s="728"/>
      <c r="F51" s="728"/>
      <c r="G51" s="728"/>
      <c r="H51" s="728"/>
      <c r="I51" s="728"/>
      <c r="J51" s="728"/>
      <c r="K51" s="728"/>
      <c r="L51" s="728"/>
      <c r="M51" s="728"/>
      <c r="N51" s="728"/>
    </row>
    <row r="52" spans="1:14" s="535" customFormat="1" ht="18" customHeight="1" x14ac:dyDescent="0.25">
      <c r="A52" s="1233"/>
      <c r="B52" s="1233"/>
      <c r="C52" s="1233"/>
      <c r="D52"/>
      <c r="E52" s="738"/>
      <c r="F52" s="738"/>
      <c r="G52" s="738"/>
      <c r="H52" s="738"/>
      <c r="I52" s="738"/>
      <c r="J52" s="738"/>
      <c r="K52" s="738"/>
      <c r="L52" s="738"/>
      <c r="M52" s="738"/>
      <c r="N52" s="738"/>
    </row>
    <row r="53" spans="1:14" s="535" customFormat="1" ht="18" customHeight="1" x14ac:dyDescent="0.25">
      <c r="A53" s="1233"/>
      <c r="B53" s="1233"/>
      <c r="C53" s="1233"/>
      <c r="D53"/>
      <c r="E53" s="738"/>
      <c r="F53" s="738"/>
      <c r="G53" s="738"/>
      <c r="H53" s="738"/>
      <c r="I53" s="738"/>
      <c r="J53" s="738"/>
      <c r="K53" s="738"/>
      <c r="L53" s="738"/>
      <c r="M53" s="738"/>
      <c r="N53" s="738"/>
    </row>
    <row r="54" spans="1:14" s="387" customFormat="1" ht="18" customHeight="1" x14ac:dyDescent="0.3">
      <c r="A54" s="1233"/>
      <c r="B54" s="1233"/>
      <c r="C54" s="1233"/>
      <c r="D54"/>
      <c r="E54" s="728"/>
      <c r="F54" s="728"/>
      <c r="G54" s="728"/>
      <c r="H54" s="728"/>
      <c r="I54" s="728"/>
      <c r="J54" s="728"/>
      <c r="K54" s="728"/>
      <c r="L54" s="728"/>
      <c r="M54" s="728"/>
      <c r="N54" s="728"/>
    </row>
    <row r="55" spans="1:14" s="387" customFormat="1" ht="18" customHeight="1" x14ac:dyDescent="0.3">
      <c r="A55" s="1233"/>
      <c r="B55" s="1233"/>
      <c r="C55" s="1233"/>
      <c r="D55"/>
      <c r="E55" s="728"/>
      <c r="F55" s="728"/>
      <c r="G55" s="728"/>
      <c r="H55" s="728"/>
      <c r="I55" s="728"/>
      <c r="J55" s="728"/>
      <c r="K55" s="728"/>
      <c r="L55" s="728"/>
      <c r="M55" s="728"/>
      <c r="N55" s="728"/>
    </row>
    <row r="56" spans="1:14" s="387" customFormat="1" ht="20.100000000000001" customHeight="1" x14ac:dyDescent="0.3">
      <c r="A56" s="1233"/>
      <c r="B56" s="1233"/>
      <c r="C56" s="1233"/>
      <c r="D56"/>
      <c r="E56" s="728"/>
      <c r="F56" s="728"/>
      <c r="G56" s="728"/>
      <c r="H56" s="728"/>
      <c r="I56" s="728"/>
      <c r="J56" s="728"/>
      <c r="K56" s="728"/>
      <c r="L56" s="728"/>
      <c r="M56" s="728"/>
      <c r="N56" s="728"/>
    </row>
    <row r="57" spans="1:14" s="387" customFormat="1" ht="20.100000000000001" customHeight="1" x14ac:dyDescent="0.3">
      <c r="A57" s="1233"/>
      <c r="B57" s="1233"/>
      <c r="C57" s="1233"/>
      <c r="D57"/>
      <c r="E57" s="728"/>
      <c r="F57" s="728"/>
      <c r="G57" s="728"/>
      <c r="H57" s="728"/>
      <c r="I57" s="728"/>
      <c r="J57" s="728"/>
      <c r="K57" s="728"/>
      <c r="L57" s="728"/>
      <c r="M57" s="728"/>
      <c r="N57" s="728"/>
    </row>
    <row r="58" spans="1:14" s="387" customFormat="1" ht="20.100000000000001" customHeight="1" x14ac:dyDescent="0.3">
      <c r="A58" s="1233"/>
      <c r="B58" s="1233"/>
      <c r="C58" s="1233"/>
      <c r="D58"/>
      <c r="E58" s="728"/>
      <c r="F58" s="728"/>
      <c r="G58" s="728"/>
      <c r="H58" s="728"/>
      <c r="I58" s="728"/>
      <c r="J58" s="728"/>
      <c r="K58" s="728"/>
      <c r="L58" s="728"/>
      <c r="M58" s="728"/>
      <c r="N58" s="728"/>
    </row>
    <row r="59" spans="1:14" s="387" customFormat="1" ht="20.100000000000001" customHeight="1" x14ac:dyDescent="0.3">
      <c r="A59" s="1233"/>
      <c r="B59" s="1233"/>
      <c r="C59" s="1233"/>
      <c r="D59"/>
      <c r="E59" s="728"/>
      <c r="F59" s="728"/>
      <c r="G59" s="728"/>
      <c r="H59" s="728"/>
      <c r="I59" s="728"/>
      <c r="J59" s="728"/>
      <c r="K59" s="728"/>
      <c r="L59" s="728"/>
      <c r="M59" s="728"/>
      <c r="N59" s="728"/>
    </row>
    <row r="60" spans="1:14" s="387" customFormat="1" ht="20.100000000000001" customHeight="1" x14ac:dyDescent="0.3">
      <c r="A60" s="1233"/>
      <c r="B60" s="1233"/>
      <c r="C60" s="1233"/>
      <c r="D60"/>
      <c r="E60" s="728"/>
      <c r="F60" s="728"/>
      <c r="G60" s="728"/>
      <c r="H60" s="728"/>
      <c r="I60" s="728"/>
      <c r="J60" s="728"/>
      <c r="K60" s="728"/>
      <c r="L60" s="728"/>
      <c r="M60" s="728"/>
      <c r="N60" s="728"/>
    </row>
    <row r="61" spans="1:14" s="387" customFormat="1" ht="20.100000000000001" customHeight="1" x14ac:dyDescent="0.3">
      <c r="A61" s="1233"/>
      <c r="B61" s="1233"/>
      <c r="C61" s="1233"/>
      <c r="D61"/>
      <c r="E61" s="728"/>
      <c r="F61" s="728"/>
      <c r="G61" s="728"/>
      <c r="H61" s="728"/>
      <c r="I61" s="728"/>
      <c r="J61" s="728"/>
      <c r="K61" s="728"/>
      <c r="L61" s="728"/>
      <c r="M61" s="728"/>
      <c r="N61" s="728"/>
    </row>
    <row r="62" spans="1:14" s="387" customFormat="1" ht="20.100000000000001" customHeight="1" x14ac:dyDescent="0.3">
      <c r="A62" s="1233"/>
      <c r="B62" s="1233"/>
      <c r="C62" s="1233"/>
      <c r="D62"/>
      <c r="E62" s="728"/>
      <c r="F62" s="728"/>
      <c r="G62" s="728"/>
      <c r="H62" s="728"/>
      <c r="I62" s="728"/>
      <c r="J62" s="728"/>
      <c r="K62" s="728"/>
      <c r="L62" s="728"/>
      <c r="M62" s="728"/>
      <c r="N62" s="728"/>
    </row>
    <row r="63" spans="1:14" s="387" customFormat="1" ht="20.100000000000001" customHeight="1" x14ac:dyDescent="0.3">
      <c r="A63" s="1233"/>
      <c r="B63" s="1233"/>
      <c r="C63" s="1233"/>
      <c r="D63"/>
      <c r="E63" s="728"/>
      <c r="F63" s="728"/>
      <c r="G63" s="728"/>
      <c r="H63" s="728"/>
      <c r="I63" s="728"/>
      <c r="J63" s="728"/>
      <c r="K63" s="728"/>
      <c r="L63" s="728"/>
      <c r="M63" s="728"/>
      <c r="N63" s="728"/>
    </row>
    <row r="64" spans="1:14" s="387" customFormat="1" ht="20.100000000000001" customHeight="1" x14ac:dyDescent="0.3">
      <c r="A64" s="1233"/>
      <c r="B64" s="1233"/>
      <c r="C64" s="1233"/>
      <c r="D64"/>
      <c r="E64" s="728"/>
      <c r="F64" s="728"/>
      <c r="G64" s="728"/>
      <c r="H64" s="728"/>
      <c r="I64" s="728"/>
      <c r="J64" s="728"/>
      <c r="K64" s="728"/>
      <c r="L64" s="728"/>
      <c r="M64" s="728"/>
      <c r="N64" s="728"/>
    </row>
    <row r="65" spans="1:14" s="535" customFormat="1" ht="20.100000000000001" customHeight="1" x14ac:dyDescent="0.25">
      <c r="A65" s="1233"/>
      <c r="B65" s="1233"/>
      <c r="C65" s="1233"/>
      <c r="D65"/>
      <c r="E65" s="738"/>
      <c r="F65" s="738"/>
      <c r="G65" s="738"/>
      <c r="H65" s="738"/>
      <c r="I65" s="738"/>
      <c r="J65" s="738"/>
      <c r="K65" s="738"/>
      <c r="L65" s="738"/>
      <c r="M65" s="738"/>
      <c r="N65" s="738"/>
    </row>
    <row r="66" spans="1:14" s="387" customFormat="1" ht="20.100000000000001" customHeight="1" x14ac:dyDescent="0.3">
      <c r="A66" s="1233"/>
      <c r="B66" s="1233"/>
      <c r="C66" s="1233"/>
      <c r="D66"/>
      <c r="E66" s="728"/>
      <c r="F66" s="728"/>
      <c r="G66" s="728"/>
      <c r="H66" s="728"/>
      <c r="I66" s="728"/>
      <c r="J66" s="728"/>
      <c r="K66" s="728"/>
      <c r="L66" s="728"/>
      <c r="M66" s="728"/>
      <c r="N66" s="728"/>
    </row>
    <row r="67" spans="1:14" s="387" customFormat="1" ht="20.100000000000001" customHeight="1" x14ac:dyDescent="0.3">
      <c r="A67" s="1233"/>
      <c r="B67" s="1233"/>
      <c r="C67" s="1233"/>
      <c r="D67"/>
      <c r="E67" s="728"/>
      <c r="F67" s="728"/>
      <c r="G67" s="728"/>
      <c r="H67" s="728"/>
      <c r="I67" s="728"/>
      <c r="J67" s="728"/>
      <c r="K67" s="728"/>
      <c r="L67" s="728"/>
      <c r="M67" s="728"/>
      <c r="N67" s="728"/>
    </row>
    <row r="68" spans="1:14" ht="20.100000000000001" customHeight="1" x14ac:dyDescent="0.2">
      <c r="A68" s="1233"/>
      <c r="B68" s="1233"/>
      <c r="C68" s="1233"/>
    </row>
    <row r="69" spans="1:14" ht="20.100000000000001" customHeight="1" x14ac:dyDescent="0.2"/>
    <row r="70" spans="1:14" ht="20.100000000000001" customHeight="1" x14ac:dyDescent="0.2"/>
    <row r="71" spans="1:14" ht="20.100000000000001" customHeight="1" x14ac:dyDescent="0.2"/>
    <row r="72" spans="1:14" s="535" customFormat="1" ht="20.100000000000001" customHeight="1" x14ac:dyDescent="0.25">
      <c r="A72"/>
      <c r="B72"/>
      <c r="C72"/>
      <c r="D72"/>
      <c r="E72" s="738"/>
      <c r="F72" s="738"/>
      <c r="G72" s="738"/>
      <c r="H72" s="738"/>
      <c r="I72" s="738"/>
      <c r="J72" s="738"/>
      <c r="K72" s="738"/>
      <c r="L72" s="738"/>
      <c r="M72" s="738"/>
      <c r="N72" s="738"/>
    </row>
    <row r="73" spans="1:14" s="536" customFormat="1" ht="20.100000000000001" customHeight="1" x14ac:dyDescent="0.25">
      <c r="A73"/>
      <c r="B73"/>
      <c r="C73"/>
      <c r="D73"/>
      <c r="E73" s="739"/>
      <c r="F73" s="739"/>
      <c r="G73" s="739"/>
      <c r="H73" s="739"/>
      <c r="I73" s="739"/>
      <c r="J73" s="739"/>
      <c r="K73" s="739"/>
      <c r="L73" s="739"/>
      <c r="M73" s="739"/>
      <c r="N73" s="739"/>
    </row>
    <row r="74" spans="1:14" ht="20.100000000000001" customHeight="1" x14ac:dyDescent="0.2"/>
    <row r="75" spans="1:14" x14ac:dyDescent="0.2"/>
    <row r="76" spans="1:14" x14ac:dyDescent="0.2"/>
    <row r="77" spans="1:14" x14ac:dyDescent="0.2"/>
    <row r="78" spans="1:14" x14ac:dyDescent="0.2"/>
    <row r="79" spans="1:14" x14ac:dyDescent="0.2"/>
    <row r="80" spans="1:14" x14ac:dyDescent="0.2"/>
    <row r="81" x14ac:dyDescent="0.2"/>
    <row r="82" x14ac:dyDescent="0.2"/>
    <row r="83" x14ac:dyDescent="0.2"/>
    <row r="84"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formatColumns="0" autoFilter="0"/>
  <customSheetViews>
    <customSheetView guid="{864452AF-FE8B-4AB5-A77B-41D8DD524B81}" scale="80" showPageBreaks="1" showGridLines="0" fitToPage="1" printArea="1">
      <selection activeCell="B46" sqref="B46"/>
      <pageMargins left="0.25" right="0.25" top="0.25" bottom="0.25" header="0.25" footer="0.25"/>
      <printOptions horizontalCentered="1"/>
      <pageSetup scale="63" orientation="landscape" useFirstPageNumber="1" r:id="rId1"/>
      <headerFooter alignWithMargins="0">
        <oddFooter>&amp;L&amp;"Tahoma,Regular"&amp;12FMFW v1.18 - 2018</oddFooter>
      </headerFooter>
    </customSheetView>
  </customSheetViews>
  <mergeCells count="27">
    <mergeCell ref="A67:C67"/>
    <mergeCell ref="A68:C68"/>
    <mergeCell ref="A61:C61"/>
    <mergeCell ref="A62:C62"/>
    <mergeCell ref="A63:C63"/>
    <mergeCell ref="A64:C64"/>
    <mergeCell ref="A65:C65"/>
    <mergeCell ref="A57:C57"/>
    <mergeCell ref="A58:C58"/>
    <mergeCell ref="A59:C59"/>
    <mergeCell ref="A60:C60"/>
    <mergeCell ref="A66:C66"/>
    <mergeCell ref="A52:C52"/>
    <mergeCell ref="A53:C53"/>
    <mergeCell ref="A54:C54"/>
    <mergeCell ref="A55:C55"/>
    <mergeCell ref="A56:C56"/>
    <mergeCell ref="A50:C50"/>
    <mergeCell ref="A49:C49"/>
    <mergeCell ref="A48:C48"/>
    <mergeCell ref="A15:D15"/>
    <mergeCell ref="A51:C51"/>
    <mergeCell ref="A7:D7"/>
    <mergeCell ref="A1:D1"/>
    <mergeCell ref="A3:D3"/>
    <mergeCell ref="A2:D2"/>
    <mergeCell ref="A47:D47"/>
  </mergeCells>
  <dataValidations disablePrompts="1" count="8">
    <dataValidation type="list" allowBlank="1" showErrorMessage="1" promptTitle="Indirect Cost Rate Base" prompt="Select the Indirect Cost Rate (ICR) Base from the drop-down list." sqref="D6" xr:uid="{00000000-0002-0000-0F00-000000000000}">
      <formula1>IndirectCostRate</formula1>
    </dataValidation>
    <dataValidation type="whole" operator="greaterThanOrEqual" allowBlank="1" showInputMessage="1" showErrorMessage="1" errorTitle="TOTAL COSTS" error="Enter a value rounded DOWN to the nearest dollar." sqref="B17:B45 B9:B13" xr:uid="{00000000-0002-0000-0F00-000001000000}">
      <formula1>0</formula1>
    </dataValidation>
    <dataValidation type="whole" operator="greaterThanOrEqual" allowBlank="1" showInputMessage="1" showErrorMessage="1" errorTitle="BUDGETED INDIRECT COSTS" error="Enter the actual Indirect Costs to be used for this period, rounded DOWN to the nearest dollar." promptTitle="Total Budgeted Indirect Costs" prompt="Enter the actual Indirect Costs being charged during this period.  This should be not greater than the Total Allowable Indirect Costs." sqref="D50" xr:uid="{00000000-0002-0000-0F00-000002000000}">
      <formula1>0</formula1>
    </dataValidation>
    <dataValidation allowBlank="1" showErrorMessage="1" promptTitle="Indirect Cost Rate" prompt="Enter the Indirect Cost Rate used for the specified period." sqref="D5" xr:uid="{00000000-0002-0000-0F00-000003000000}"/>
    <dataValidation allowBlank="1" showErrorMessage="1" promptTitle="Indirect Cost Rate Period" prompt="Enter the period that the Indirect Cost Rate will be used.  Format should be month/year through month/year._x000a_" sqref="D4" xr:uid="{00000000-0002-0000-0F00-000004000000}"/>
    <dataValidation type="whole" operator="greaterThanOrEqual" allowBlank="1" showInputMessage="1" showErrorMessage="1" errorTitle="LESS EXCLUDED COSTS" error="Enter the Excluded Cost amount for this subaward, rounded to the nearest dollar." sqref="C17:C45" xr:uid="{00000000-0002-0000-0F00-000005000000}">
      <formula1>0</formula1>
    </dataValidation>
    <dataValidation type="whole" operator="greaterThanOrEqual" allowBlank="1" showInputMessage="1" showErrorMessage="1" sqref="D9:D13" xr:uid="{00000000-0002-0000-0F00-000006000000}">
      <formula1>0</formula1>
    </dataValidation>
    <dataValidation type="whole" operator="greaterThanOrEqual" allowBlank="1" showInputMessage="1" showErrorMessage="1" errorTitle="LESS DISTORTING COSTS" error="Enter the Distorting Costs, rounded to the nearest dollar." sqref="C9:C13" xr:uid="{00000000-0002-0000-0F00-000007000000}">
      <formula1>0</formula1>
    </dataValidation>
  </dataValidations>
  <printOptions horizontalCentered="1"/>
  <pageMargins left="0.15" right="0.15" top="0.5" bottom="0.5" header="0.25" footer="0.25"/>
  <pageSetup scale="42" fitToHeight="0" orientation="portrait" r:id="rId2"/>
  <headerFooter scaleWithDoc="0">
    <oddHeader>&amp;C&amp;"Century Gothic,Regular"&amp;9CALIFORNIA GOVERNOR'S OFFICE OF EMERGENCY SERVICES (Cal OES)</oddHeader>
    <oddFooter>&amp;L&amp;"Century Gothic,Regular"&amp;9FY 2020 EMPG FMFW (Non-Macro) v20.1&amp;C&amp;"Century Gothic,Regular"&amp;9&amp;P of &amp;N&amp;R&amp;"Century Gothic,Regular"&amp;9&amp;A</oddFooter>
  </headerFooter>
  <drawing r:id="rId3"/>
  <tableParts count="2">
    <tablePart r:id="rId4"/>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theme="3" tint="0.59999389629810485"/>
    <pageSetUpPr fitToPage="1"/>
  </sheetPr>
  <dimension ref="A1:Q52"/>
  <sheetViews>
    <sheetView showGridLines="0" showZeros="0" zoomScale="65" zoomScaleNormal="65" zoomScaleSheetLayoutView="50" zoomScalePageLayoutView="55" workbookViewId="0">
      <selection sqref="A1:Q1"/>
    </sheetView>
  </sheetViews>
  <sheetFormatPr defaultColWidth="0" defaultRowHeight="15" customHeight="1" zeroHeight="1" x14ac:dyDescent="0.2"/>
  <cols>
    <col min="1" max="1" width="16.7109375" style="928" customWidth="1"/>
    <col min="2" max="13" width="15.7109375" style="910" customWidth="1"/>
    <col min="14" max="14" width="15.140625" style="910" customWidth="1"/>
    <col min="15" max="15" width="0.140625" style="910" customWidth="1"/>
    <col min="16" max="16" width="9.42578125" style="910" hidden="1" customWidth="1"/>
    <col min="17" max="16384" width="9.140625" style="910" hidden="1"/>
  </cols>
  <sheetData>
    <row r="1" spans="1:17" ht="30" customHeight="1" x14ac:dyDescent="0.25">
      <c r="A1" s="1237" t="s">
        <v>3</v>
      </c>
      <c r="B1" s="1237"/>
      <c r="C1" s="1237"/>
      <c r="D1" s="1237"/>
      <c r="E1" s="1237"/>
      <c r="F1" s="1237"/>
      <c r="G1" s="1237"/>
      <c r="H1" s="1237"/>
      <c r="I1" s="1237"/>
      <c r="J1" s="1237"/>
      <c r="K1" s="1237"/>
      <c r="L1" s="1237"/>
      <c r="M1" s="1237"/>
      <c r="N1" s="1237"/>
      <c r="O1" s="909"/>
      <c r="P1" s="909"/>
    </row>
    <row r="2" spans="1:17" ht="20.100000000000001" customHeight="1" x14ac:dyDescent="0.25">
      <c r="A2" s="1238" t="s">
        <v>1424</v>
      </c>
      <c r="B2" s="1239"/>
      <c r="C2" s="1239"/>
      <c r="D2" s="1239"/>
      <c r="E2" s="1239"/>
      <c r="F2" s="1239"/>
      <c r="G2" s="1239"/>
      <c r="H2" s="1239"/>
      <c r="I2" s="1239"/>
      <c r="J2" s="1239"/>
      <c r="K2" s="1239"/>
      <c r="L2" s="1239"/>
      <c r="M2" s="1239"/>
      <c r="N2" s="1239"/>
      <c r="O2" s="909"/>
      <c r="P2" s="909"/>
    </row>
    <row r="3" spans="1:17" s="913" customFormat="1" ht="24.95" customHeight="1" x14ac:dyDescent="0.2">
      <c r="A3" s="1240">
        <f>SubrecipientName</f>
        <v>0</v>
      </c>
      <c r="B3" s="1240"/>
      <c r="C3" s="1240"/>
      <c r="D3" s="1240"/>
      <c r="E3" s="1240"/>
      <c r="F3" s="1240"/>
      <c r="G3" s="1240"/>
      <c r="H3" s="1240"/>
      <c r="I3" s="1240"/>
      <c r="J3" s="1240"/>
      <c r="K3" s="911" t="s">
        <v>1044</v>
      </c>
      <c r="L3" s="1241" t="s">
        <v>914</v>
      </c>
      <c r="M3" s="1242"/>
      <c r="N3" s="1242"/>
      <c r="O3" s="912"/>
      <c r="P3" s="912"/>
    </row>
    <row r="4" spans="1:17" s="915" customFormat="1" ht="24.95" customHeight="1" x14ac:dyDescent="0.25">
      <c r="A4" s="1243">
        <f>FIPSNumber</f>
        <v>0</v>
      </c>
      <c r="B4" s="1243"/>
      <c r="C4" s="1243"/>
      <c r="D4" s="1243"/>
      <c r="E4" s="1243"/>
      <c r="F4" s="1243"/>
      <c r="G4" s="1243"/>
      <c r="H4" s="1243"/>
      <c r="I4" s="1243"/>
      <c r="J4" s="1243"/>
      <c r="K4" s="1243"/>
      <c r="L4" s="1243"/>
      <c r="M4" s="1243"/>
      <c r="N4" s="1243"/>
      <c r="O4" s="914"/>
      <c r="P4" s="914"/>
    </row>
    <row r="5" spans="1:17" s="915" customFormat="1" ht="24.95" customHeight="1" x14ac:dyDescent="0.25">
      <c r="A5" s="1244">
        <f>SubawardNumber</f>
        <v>0</v>
      </c>
      <c r="B5" s="1244"/>
      <c r="C5" s="1244"/>
      <c r="D5" s="1244"/>
      <c r="E5" s="1244"/>
      <c r="F5" s="1244"/>
      <c r="G5" s="1244"/>
      <c r="H5" s="1244"/>
      <c r="I5" s="1244"/>
      <c r="J5" s="1244"/>
      <c r="K5" s="1244"/>
      <c r="L5" s="1244"/>
      <c r="M5" s="1244"/>
      <c r="N5" s="1244"/>
      <c r="O5" s="914"/>
      <c r="P5" s="914"/>
    </row>
    <row r="6" spans="1:17" s="915" customFormat="1" ht="129.94999999999999" customHeight="1" x14ac:dyDescent="0.25">
      <c r="A6" s="1245" t="s">
        <v>1393</v>
      </c>
      <c r="B6" s="1245"/>
      <c r="C6" s="1245"/>
      <c r="D6" s="1245"/>
      <c r="E6" s="1245"/>
      <c r="F6" s="1245"/>
      <c r="G6" s="1245"/>
      <c r="H6" s="1245"/>
      <c r="I6" s="1245"/>
      <c r="J6" s="1245"/>
      <c r="K6" s="1245"/>
      <c r="L6" s="1245"/>
      <c r="M6" s="1245"/>
      <c r="N6" s="1245"/>
      <c r="O6" s="914"/>
      <c r="P6" s="914"/>
    </row>
    <row r="7" spans="1:17" s="915" customFormat="1" ht="39.950000000000003" customHeight="1" thickBot="1" x14ac:dyDescent="0.3">
      <c r="A7" s="1246" t="s">
        <v>1019</v>
      </c>
      <c r="B7" s="1246"/>
      <c r="C7" s="1247"/>
      <c r="D7" s="1247"/>
      <c r="E7" s="1247"/>
      <c r="F7" s="916"/>
      <c r="G7" s="914"/>
      <c r="H7" s="1248">
        <f>StartDate</f>
        <v>44013</v>
      </c>
      <c r="I7" s="1248"/>
      <c r="J7" s="1248"/>
      <c r="K7" s="917" t="s">
        <v>101</v>
      </c>
      <c r="L7" s="1248">
        <f>EndDate</f>
        <v>44742</v>
      </c>
      <c r="M7" s="1248"/>
      <c r="N7" s="1248"/>
      <c r="O7" s="914"/>
      <c r="P7" s="914"/>
      <c r="Q7" s="914"/>
    </row>
    <row r="8" spans="1:17" s="915" customFormat="1" ht="19.5" customHeight="1" x14ac:dyDescent="0.3">
      <c r="A8" s="1234"/>
      <c r="B8" s="1234"/>
      <c r="C8" s="1234"/>
      <c r="D8" s="1234"/>
      <c r="E8" s="1234"/>
      <c r="F8" s="1234"/>
      <c r="G8" s="1234"/>
      <c r="H8" s="1235" t="s">
        <v>1005</v>
      </c>
      <c r="I8" s="1235"/>
      <c r="J8" s="1235"/>
      <c r="K8" s="918"/>
      <c r="L8" s="1236" t="s">
        <v>1006</v>
      </c>
      <c r="M8" s="1236"/>
      <c r="N8" s="1236"/>
      <c r="O8" s="914"/>
      <c r="P8" s="914"/>
      <c r="Q8" s="914"/>
    </row>
    <row r="9" spans="1:17" s="915" customFormat="1" ht="20.100000000000001" customHeight="1" x14ac:dyDescent="0.25">
      <c r="A9" s="1252"/>
      <c r="B9" s="1252"/>
      <c r="C9" s="1252"/>
      <c r="D9" s="1252"/>
      <c r="E9" s="1252"/>
      <c r="F9" s="1252"/>
      <c r="G9" s="1252"/>
      <c r="H9" s="1252"/>
      <c r="I9" s="1252"/>
      <c r="J9" s="1252"/>
      <c r="K9" s="1252"/>
      <c r="L9" s="1252"/>
      <c r="M9" s="1252"/>
      <c r="N9" s="1252"/>
      <c r="O9" s="914"/>
      <c r="P9" s="914"/>
      <c r="Q9" s="914"/>
    </row>
    <row r="10" spans="1:17" s="915" customFormat="1" ht="39.950000000000003" customHeight="1" thickBot="1" x14ac:dyDescent="0.3">
      <c r="A10" s="1252"/>
      <c r="B10" s="1252"/>
      <c r="C10" s="1252"/>
      <c r="D10" s="1252"/>
      <c r="E10" s="1252"/>
      <c r="F10" s="1252"/>
      <c r="G10" s="1252"/>
      <c r="H10" s="1247"/>
      <c r="I10" s="1247"/>
      <c r="J10" s="1247"/>
      <c r="K10" s="919"/>
      <c r="L10" s="1253"/>
      <c r="M10" s="1253"/>
      <c r="N10" s="1253"/>
      <c r="O10" s="914"/>
      <c r="P10" s="914"/>
      <c r="Q10" s="914"/>
    </row>
    <row r="11" spans="1:17" s="915" customFormat="1" ht="20.100000000000001" customHeight="1" x14ac:dyDescent="0.25">
      <c r="A11" s="1254"/>
      <c r="B11" s="1254"/>
      <c r="C11" s="1254"/>
      <c r="D11" s="1254"/>
      <c r="E11" s="1254"/>
      <c r="F11" s="1254"/>
      <c r="G11" s="1254"/>
      <c r="H11" s="1255" t="s">
        <v>1392</v>
      </c>
      <c r="I11" s="1255"/>
      <c r="J11" s="1255"/>
      <c r="K11" s="920"/>
      <c r="L11" s="1255" t="s">
        <v>685</v>
      </c>
      <c r="M11" s="1255"/>
      <c r="N11" s="1255"/>
      <c r="O11" s="914"/>
      <c r="P11" s="914"/>
    </row>
    <row r="12" spans="1:17" s="915" customFormat="1" ht="35.1" customHeight="1" x14ac:dyDescent="0.25">
      <c r="A12" s="1256"/>
      <c r="B12" s="1256"/>
      <c r="C12" s="1256"/>
      <c r="D12" s="1256"/>
      <c r="E12" s="1256"/>
      <c r="F12" s="1256"/>
      <c r="G12" s="1256"/>
      <c r="H12" s="1256"/>
      <c r="I12" s="1256"/>
      <c r="J12" s="1256"/>
      <c r="K12" s="1256"/>
      <c r="L12" s="1256"/>
      <c r="M12" s="1256"/>
      <c r="N12" s="1256"/>
      <c r="O12" s="914"/>
      <c r="P12" s="914"/>
    </row>
    <row r="13" spans="1:17" s="915" customFormat="1" ht="24.95" customHeight="1" x14ac:dyDescent="0.25">
      <c r="A13" s="1257" t="s">
        <v>1414</v>
      </c>
      <c r="B13" s="1257"/>
      <c r="C13" s="1257"/>
      <c r="D13" s="1257"/>
      <c r="E13" s="1257"/>
      <c r="F13" s="1257"/>
      <c r="G13" s="1257"/>
      <c r="H13" s="1257"/>
      <c r="I13" s="1257"/>
      <c r="J13" s="1257"/>
      <c r="K13" s="1257"/>
      <c r="L13" s="1257"/>
      <c r="M13" s="1257"/>
      <c r="N13" s="1257"/>
      <c r="O13" s="914"/>
      <c r="P13" s="914"/>
    </row>
    <row r="14" spans="1:17" s="915" customFormat="1" ht="20.100000000000001" customHeight="1" x14ac:dyDescent="0.25">
      <c r="A14" s="1258" t="s">
        <v>1415</v>
      </c>
      <c r="B14" s="1258"/>
      <c r="C14" s="1258"/>
      <c r="D14" s="1258"/>
      <c r="E14" s="1258"/>
      <c r="F14" s="1258"/>
      <c r="G14" s="1258"/>
      <c r="H14" s="1258"/>
      <c r="I14" s="1258"/>
      <c r="J14" s="1258"/>
      <c r="K14" s="1258"/>
      <c r="L14" s="1258"/>
      <c r="M14" s="1258"/>
      <c r="N14" s="1258"/>
      <c r="O14" s="914"/>
      <c r="P14" s="914"/>
    </row>
    <row r="15" spans="1:17" s="915" customFormat="1" ht="20.100000000000001" customHeight="1" x14ac:dyDescent="0.25">
      <c r="A15" s="1258"/>
      <c r="B15" s="1258"/>
      <c r="C15" s="1258"/>
      <c r="D15" s="1258"/>
      <c r="E15" s="1258"/>
      <c r="F15" s="1258"/>
      <c r="G15" s="1258"/>
      <c r="H15" s="1258"/>
      <c r="I15" s="1258"/>
      <c r="J15" s="1258"/>
      <c r="K15" s="1258"/>
      <c r="L15" s="1258"/>
      <c r="M15" s="1258"/>
      <c r="N15" s="1258"/>
      <c r="O15" s="914"/>
      <c r="P15" s="914"/>
    </row>
    <row r="16" spans="1:17" s="915" customFormat="1" ht="20.100000000000001" customHeight="1" x14ac:dyDescent="0.25">
      <c r="A16" s="1258"/>
      <c r="B16" s="1258"/>
      <c r="C16" s="1258"/>
      <c r="D16" s="1258"/>
      <c r="E16" s="1258"/>
      <c r="F16" s="1258"/>
      <c r="G16" s="1258"/>
      <c r="H16" s="1258"/>
      <c r="I16" s="1258"/>
      <c r="J16" s="1258"/>
      <c r="K16" s="1258"/>
      <c r="L16" s="1258"/>
      <c r="M16" s="1258"/>
      <c r="N16" s="1258"/>
      <c r="O16" s="914"/>
      <c r="P16" s="914"/>
    </row>
    <row r="17" spans="1:16" s="915" customFormat="1" ht="24.95" customHeight="1" x14ac:dyDescent="0.25">
      <c r="A17" s="1259" t="s">
        <v>13</v>
      </c>
      <c r="B17" s="1259"/>
      <c r="C17" s="1259"/>
      <c r="D17" s="1259"/>
      <c r="E17" s="1259"/>
      <c r="F17" s="1259"/>
      <c r="G17" s="1259"/>
      <c r="H17" s="1259"/>
      <c r="I17" s="1259"/>
      <c r="J17" s="1259"/>
      <c r="K17" s="1259"/>
      <c r="L17" s="1259"/>
      <c r="M17" s="1259"/>
      <c r="N17" s="1259"/>
      <c r="O17" s="921"/>
      <c r="P17" s="914"/>
    </row>
    <row r="18" spans="1:16" s="915" customFormat="1" ht="20.100000000000001" customHeight="1" x14ac:dyDescent="0.25">
      <c r="A18" s="1258" t="s">
        <v>1416</v>
      </c>
      <c r="B18" s="1258"/>
      <c r="C18" s="1258"/>
      <c r="D18" s="1258"/>
      <c r="E18" s="1258"/>
      <c r="F18" s="1258"/>
      <c r="G18" s="1258"/>
      <c r="H18" s="1258"/>
      <c r="I18" s="1258"/>
      <c r="J18" s="1258"/>
      <c r="K18" s="1258"/>
      <c r="L18" s="1258"/>
      <c r="M18" s="1258"/>
      <c r="N18" s="1258"/>
      <c r="O18" s="921"/>
      <c r="P18" s="914"/>
    </row>
    <row r="19" spans="1:16" s="915" customFormat="1" ht="20.100000000000001" customHeight="1" x14ac:dyDescent="0.25">
      <c r="A19" s="1258"/>
      <c r="B19" s="1258"/>
      <c r="C19" s="1258"/>
      <c r="D19" s="1258"/>
      <c r="E19" s="1258"/>
      <c r="F19" s="1258"/>
      <c r="G19" s="1258"/>
      <c r="H19" s="1258"/>
      <c r="I19" s="1258"/>
      <c r="J19" s="1258"/>
      <c r="K19" s="1258"/>
      <c r="L19" s="1258"/>
      <c r="M19" s="1258"/>
      <c r="N19" s="1258"/>
      <c r="O19" s="921"/>
      <c r="P19" s="914"/>
    </row>
    <row r="20" spans="1:16" s="915" customFormat="1" ht="20.100000000000001" customHeight="1" x14ac:dyDescent="0.25">
      <c r="A20" s="1258"/>
      <c r="B20" s="1258"/>
      <c r="C20" s="1258"/>
      <c r="D20" s="1258"/>
      <c r="E20" s="1258"/>
      <c r="F20" s="1258"/>
      <c r="G20" s="1258"/>
      <c r="H20" s="1258"/>
      <c r="I20" s="1258"/>
      <c r="J20" s="1258"/>
      <c r="K20" s="1258"/>
      <c r="L20" s="1258"/>
      <c r="M20" s="1258"/>
      <c r="N20" s="1258"/>
      <c r="O20" s="921"/>
      <c r="P20" s="914"/>
    </row>
    <row r="21" spans="1:16" s="915" customFormat="1" ht="60" customHeight="1" x14ac:dyDescent="0.25">
      <c r="A21" s="1258"/>
      <c r="B21" s="1258"/>
      <c r="C21" s="1258"/>
      <c r="D21" s="1258"/>
      <c r="E21" s="1258"/>
      <c r="F21" s="1258"/>
      <c r="G21" s="1258"/>
      <c r="H21" s="1258"/>
      <c r="I21" s="1258"/>
      <c r="J21" s="1258"/>
      <c r="K21" s="1258"/>
      <c r="L21" s="1258"/>
      <c r="M21" s="1258"/>
      <c r="N21" s="1258"/>
      <c r="O21" s="921"/>
      <c r="P21" s="914"/>
    </row>
    <row r="22" spans="1:16" s="915" customFormat="1" ht="20.100000000000001" customHeight="1" x14ac:dyDescent="0.25">
      <c r="A22" s="1249"/>
      <c r="B22" s="1249"/>
      <c r="C22" s="1249"/>
      <c r="D22" s="1249"/>
      <c r="E22" s="1249"/>
      <c r="F22" s="1249"/>
      <c r="G22" s="1251"/>
      <c r="H22" s="1251"/>
      <c r="I22" s="1249"/>
      <c r="J22" s="1249"/>
      <c r="K22" s="1249"/>
      <c r="L22" s="1249"/>
      <c r="M22" s="1249"/>
      <c r="N22" s="1249"/>
      <c r="O22" s="921"/>
      <c r="P22" s="914"/>
    </row>
    <row r="23" spans="1:16" s="915" customFormat="1" ht="20.100000000000001" customHeight="1" thickBot="1" x14ac:dyDescent="0.3">
      <c r="A23" s="1250"/>
      <c r="B23" s="1250"/>
      <c r="C23" s="1250"/>
      <c r="D23" s="1250"/>
      <c r="E23" s="1250"/>
      <c r="F23" s="1250"/>
      <c r="G23" s="1251"/>
      <c r="H23" s="1251"/>
      <c r="I23" s="1250"/>
      <c r="J23" s="1250"/>
      <c r="K23" s="1250"/>
      <c r="L23" s="1250"/>
      <c r="M23" s="1250"/>
      <c r="N23" s="1250"/>
      <c r="O23" s="921"/>
      <c r="P23" s="914"/>
    </row>
    <row r="24" spans="1:16" s="915" customFormat="1" ht="20.100000000000001" customHeight="1" x14ac:dyDescent="0.25">
      <c r="A24" s="1262" t="s">
        <v>1417</v>
      </c>
      <c r="B24" s="1262"/>
      <c r="C24" s="1262"/>
      <c r="D24" s="1262"/>
      <c r="E24" s="1262"/>
      <c r="F24" s="1262"/>
      <c r="G24" s="922"/>
      <c r="H24" s="922"/>
      <c r="I24" s="1262" t="s">
        <v>1418</v>
      </c>
      <c r="J24" s="1262"/>
      <c r="K24" s="1262"/>
      <c r="L24" s="1262"/>
      <c r="M24" s="1262"/>
      <c r="N24" s="1262"/>
      <c r="O24" s="921"/>
      <c r="P24" s="914"/>
    </row>
    <row r="25" spans="1:16" s="1262" customFormat="1" ht="20.100000000000001" customHeight="1" x14ac:dyDescent="0.2"/>
    <row r="26" spans="1:16" s="915" customFormat="1" ht="20.100000000000001" customHeight="1" x14ac:dyDescent="0.25">
      <c r="A26" s="1249"/>
      <c r="B26" s="1249"/>
      <c r="C26" s="1249"/>
      <c r="D26" s="1249"/>
      <c r="E26" s="1249"/>
      <c r="F26" s="1249"/>
      <c r="G26" s="1251"/>
      <c r="H26" s="1251"/>
      <c r="I26" s="1263"/>
      <c r="J26" s="1263"/>
      <c r="K26" s="1263"/>
      <c r="L26" s="1263"/>
      <c r="M26" s="1263"/>
      <c r="N26" s="1263"/>
      <c r="O26" s="914"/>
      <c r="P26" s="914"/>
    </row>
    <row r="27" spans="1:16" s="915" customFormat="1" ht="20.100000000000001" customHeight="1" thickBot="1" x14ac:dyDescent="0.3">
      <c r="A27" s="1250"/>
      <c r="B27" s="1250"/>
      <c r="C27" s="1250"/>
      <c r="D27" s="1250"/>
      <c r="E27" s="1250"/>
      <c r="F27" s="1250"/>
      <c r="G27" s="1251"/>
      <c r="H27" s="1251"/>
      <c r="I27" s="1264"/>
      <c r="J27" s="1264"/>
      <c r="K27" s="1264"/>
      <c r="L27" s="1264"/>
      <c r="M27" s="1264"/>
      <c r="N27" s="1264"/>
      <c r="O27" s="914"/>
      <c r="P27" s="914"/>
    </row>
    <row r="28" spans="1:16" s="915" customFormat="1" ht="20.100000000000001" customHeight="1" x14ac:dyDescent="0.3">
      <c r="A28" s="1260" t="s">
        <v>137</v>
      </c>
      <c r="B28" s="1260"/>
      <c r="C28" s="1260"/>
      <c r="D28" s="1260"/>
      <c r="E28" s="1260"/>
      <c r="F28" s="1260"/>
      <c r="G28" s="922"/>
      <c r="H28" s="922"/>
      <c r="I28" s="1255" t="s">
        <v>1419</v>
      </c>
      <c r="J28" s="1255"/>
      <c r="K28" s="1255"/>
      <c r="L28" s="1255"/>
      <c r="M28" s="1255"/>
      <c r="N28" s="1255"/>
      <c r="O28" s="914"/>
      <c r="P28" s="914"/>
    </row>
    <row r="29" spans="1:16" s="915" customFormat="1" ht="19.5" customHeight="1" x14ac:dyDescent="0.25">
      <c r="A29" s="1261"/>
      <c r="B29" s="1261"/>
      <c r="C29" s="1261"/>
      <c r="D29" s="1261"/>
      <c r="E29" s="1261"/>
      <c r="F29" s="1261"/>
      <c r="G29" s="1261"/>
      <c r="H29" s="1261"/>
      <c r="I29" s="1261"/>
      <c r="J29" s="1261"/>
      <c r="K29" s="1261"/>
      <c r="L29" s="1261"/>
      <c r="M29" s="1261"/>
      <c r="N29" s="1261"/>
      <c r="O29" s="914"/>
      <c r="P29" s="914"/>
    </row>
    <row r="30" spans="1:16" s="915" customFormat="1" ht="20.100000000000001" customHeight="1" x14ac:dyDescent="0.25">
      <c r="A30" s="1261"/>
      <c r="B30" s="1261"/>
      <c r="C30" s="1261"/>
      <c r="D30" s="1261"/>
      <c r="E30" s="1261"/>
      <c r="F30" s="1261"/>
      <c r="G30" s="1261"/>
      <c r="H30" s="1261"/>
      <c r="I30" s="1261"/>
      <c r="J30" s="1261"/>
      <c r="K30" s="1261"/>
      <c r="L30" s="1261"/>
      <c r="M30" s="1261"/>
      <c r="N30" s="1261"/>
      <c r="O30" s="914"/>
      <c r="P30" s="914"/>
    </row>
    <row r="31" spans="1:16" s="915" customFormat="1" ht="20.100000000000001" customHeight="1" x14ac:dyDescent="0.25">
      <c r="A31" s="1261"/>
      <c r="B31" s="1261"/>
      <c r="C31" s="1261"/>
      <c r="D31" s="1261"/>
      <c r="E31" s="1261"/>
      <c r="F31" s="1261"/>
      <c r="G31" s="1261"/>
      <c r="H31" s="1261"/>
      <c r="I31" s="1261"/>
      <c r="J31" s="1261"/>
      <c r="K31" s="1261"/>
      <c r="L31" s="1261"/>
      <c r="M31" s="1261"/>
      <c r="N31" s="1261"/>
      <c r="O31" s="914"/>
      <c r="P31" s="914"/>
    </row>
    <row r="32" spans="1:16" s="915" customFormat="1" ht="20.100000000000001" customHeight="1" x14ac:dyDescent="0.25">
      <c r="A32" s="1261"/>
      <c r="B32" s="1261"/>
      <c r="C32" s="1261"/>
      <c r="D32" s="1261"/>
      <c r="E32" s="1261"/>
      <c r="F32" s="1261"/>
      <c r="G32" s="1261"/>
      <c r="H32" s="1261"/>
      <c r="I32" s="1261"/>
      <c r="J32" s="1261"/>
      <c r="K32" s="1261"/>
      <c r="L32" s="1261"/>
      <c r="M32" s="1261"/>
      <c r="N32" s="1261"/>
      <c r="O32" s="914"/>
      <c r="P32" s="914"/>
    </row>
    <row r="33" spans="1:16" s="915" customFormat="1" ht="12.75" customHeight="1" x14ac:dyDescent="0.25">
      <c r="A33" s="923"/>
      <c r="B33" s="923"/>
      <c r="C33" s="923"/>
      <c r="D33" s="923"/>
      <c r="E33" s="923"/>
      <c r="F33" s="923"/>
      <c r="G33" s="923"/>
      <c r="H33" s="923"/>
      <c r="I33" s="923"/>
      <c r="J33" s="923"/>
      <c r="K33" s="923"/>
      <c r="L33" s="923"/>
      <c r="M33" s="923"/>
      <c r="N33" s="923"/>
      <c r="O33" s="914"/>
      <c r="P33" s="914"/>
    </row>
    <row r="34" spans="1:16" s="915" customFormat="1" ht="20.100000000000001" hidden="1" customHeight="1" x14ac:dyDescent="0.3">
      <c r="A34" s="924"/>
      <c r="B34" s="924"/>
      <c r="C34" s="924"/>
      <c r="D34" s="924"/>
      <c r="E34" s="925"/>
      <c r="F34" s="925"/>
      <c r="G34" s="925"/>
      <c r="H34" s="914"/>
      <c r="I34" s="914"/>
      <c r="J34" s="914"/>
      <c r="K34" s="914"/>
      <c r="L34" s="914"/>
      <c r="M34" s="914"/>
      <c r="N34" s="914"/>
      <c r="O34" s="914"/>
      <c r="P34" s="914"/>
    </row>
    <row r="35" spans="1:16" ht="20.100000000000001" hidden="1" customHeight="1" x14ac:dyDescent="0.3">
      <c r="A35" s="924"/>
      <c r="B35" s="926"/>
      <c r="C35" s="926"/>
      <c r="D35" s="926"/>
      <c r="E35" s="926"/>
      <c r="F35" s="926"/>
      <c r="G35" s="909"/>
      <c r="H35" s="909"/>
      <c r="I35" s="909"/>
      <c r="J35" s="909"/>
      <c r="K35" s="909"/>
      <c r="L35" s="909"/>
      <c r="M35" s="909"/>
      <c r="N35" s="909"/>
      <c r="O35" s="909"/>
      <c r="P35" s="909"/>
    </row>
    <row r="36" spans="1:16" ht="20.100000000000001" hidden="1" customHeight="1" x14ac:dyDescent="0.25">
      <c r="A36" s="926"/>
      <c r="B36" s="926"/>
      <c r="C36" s="926"/>
      <c r="D36" s="926"/>
      <c r="E36" s="926"/>
      <c r="F36" s="926"/>
      <c r="G36" s="909"/>
      <c r="H36" s="909"/>
      <c r="I36" s="909"/>
      <c r="J36" s="909"/>
      <c r="K36" s="909"/>
      <c r="L36" s="909"/>
      <c r="M36" s="909"/>
      <c r="N36" s="909"/>
      <c r="O36" s="909"/>
      <c r="P36" s="909"/>
    </row>
    <row r="37" spans="1:16" ht="20.100000000000001" hidden="1" customHeight="1" x14ac:dyDescent="0.2">
      <c r="A37" s="927"/>
    </row>
    <row r="38" spans="1:16" ht="20.100000000000001" hidden="1" customHeight="1" x14ac:dyDescent="0.2">
      <c r="B38" s="929"/>
      <c r="C38" s="929"/>
      <c r="D38" s="929"/>
      <c r="E38" s="929"/>
      <c r="F38" s="929"/>
      <c r="G38" s="929"/>
      <c r="H38" s="929"/>
      <c r="I38" s="929"/>
      <c r="J38" s="929"/>
      <c r="K38" s="929"/>
      <c r="L38" s="929"/>
    </row>
    <row r="39" spans="1:16" ht="20.100000000000001" hidden="1" customHeight="1" x14ac:dyDescent="0.2">
      <c r="A39" s="910"/>
      <c r="B39" s="929"/>
      <c r="C39" s="929"/>
      <c r="D39" s="929"/>
      <c r="E39" s="929"/>
      <c r="F39" s="929"/>
      <c r="G39" s="929"/>
      <c r="H39" s="929"/>
      <c r="I39" s="929"/>
      <c r="J39" s="929"/>
      <c r="K39" s="929"/>
      <c r="L39" s="929"/>
    </row>
    <row r="40" spans="1:16" ht="20.100000000000001" hidden="1" customHeight="1" x14ac:dyDescent="0.2">
      <c r="A40" s="910"/>
      <c r="B40" s="929"/>
      <c r="C40" s="929"/>
      <c r="D40" s="929"/>
      <c r="E40" s="929"/>
      <c r="F40" s="929"/>
      <c r="G40" s="929"/>
      <c r="H40" s="929"/>
      <c r="I40" s="929"/>
      <c r="J40" s="929"/>
      <c r="K40" s="929"/>
      <c r="L40" s="929"/>
    </row>
    <row r="41" spans="1:16" ht="20.100000000000001" hidden="1" customHeight="1" x14ac:dyDescent="0.2">
      <c r="A41" s="910"/>
      <c r="B41" s="929"/>
      <c r="C41" s="929"/>
      <c r="D41" s="929"/>
      <c r="E41" s="929"/>
      <c r="F41" s="929"/>
      <c r="G41" s="929"/>
      <c r="H41" s="929"/>
      <c r="I41" s="929"/>
      <c r="J41" s="929"/>
      <c r="K41" s="929"/>
      <c r="L41" s="929"/>
      <c r="M41" s="929"/>
    </row>
    <row r="42" spans="1:16" ht="20.100000000000001" hidden="1" customHeight="1" x14ac:dyDescent="0.2">
      <c r="A42" s="910"/>
      <c r="B42" s="929"/>
      <c r="C42" s="929"/>
      <c r="D42" s="929"/>
      <c r="E42" s="929"/>
      <c r="F42" s="929"/>
      <c r="G42" s="929"/>
      <c r="H42" s="929"/>
      <c r="I42" s="929"/>
      <c r="J42" s="929"/>
      <c r="K42" s="929"/>
      <c r="L42" s="929"/>
      <c r="M42" s="929"/>
      <c r="N42" s="930"/>
    </row>
    <row r="43" spans="1:16" ht="15" hidden="1" customHeight="1" x14ac:dyDescent="0.2">
      <c r="A43" s="910"/>
      <c r="H43" s="929"/>
      <c r="I43" s="929"/>
      <c r="J43" s="929"/>
      <c r="K43" s="929"/>
      <c r="L43" s="929"/>
      <c r="M43" s="929"/>
      <c r="N43" s="930"/>
    </row>
    <row r="44" spans="1:16" ht="15" hidden="1" customHeight="1" x14ac:dyDescent="0.2">
      <c r="H44" s="929"/>
      <c r="I44" s="929"/>
      <c r="J44" s="929"/>
      <c r="K44" s="929"/>
      <c r="L44" s="929"/>
      <c r="M44" s="929"/>
      <c r="N44" s="930"/>
    </row>
    <row r="45" spans="1:16" ht="15" hidden="1" customHeight="1" x14ac:dyDescent="0.2">
      <c r="H45" s="929"/>
      <c r="I45" s="929"/>
      <c r="J45" s="929"/>
      <c r="K45" s="929"/>
      <c r="L45" s="929"/>
      <c r="M45" s="929"/>
    </row>
    <row r="46" spans="1:16" ht="15" hidden="1" customHeight="1" x14ac:dyDescent="0.2">
      <c r="H46" s="929"/>
      <c r="I46" s="929"/>
      <c r="J46" s="929"/>
      <c r="K46" s="929"/>
      <c r="L46" s="929"/>
      <c r="M46" s="929"/>
    </row>
    <row r="47" spans="1:16" ht="15" hidden="1" customHeight="1" x14ac:dyDescent="0.2">
      <c r="H47" s="929"/>
      <c r="I47" s="929"/>
      <c r="J47" s="929"/>
      <c r="K47" s="929"/>
      <c r="L47" s="929"/>
      <c r="M47" s="929"/>
    </row>
    <row r="52" ht="15" customHeight="1" x14ac:dyDescent="0.2"/>
  </sheetData>
  <sheetProtection password="FF80" sheet="1" objects="1" scenarios="1"/>
  <mergeCells count="38">
    <mergeCell ref="A28:F28"/>
    <mergeCell ref="I28:N28"/>
    <mergeCell ref="A29:N32"/>
    <mergeCell ref="A24:F24"/>
    <mergeCell ref="I24:N24"/>
    <mergeCell ref="A25:XFD25"/>
    <mergeCell ref="A26:F27"/>
    <mergeCell ref="G26:H27"/>
    <mergeCell ref="I26:N27"/>
    <mergeCell ref="A22:F23"/>
    <mergeCell ref="G22:H23"/>
    <mergeCell ref="I22:N23"/>
    <mergeCell ref="A9:N9"/>
    <mergeCell ref="A10:G10"/>
    <mergeCell ref="H10:J10"/>
    <mergeCell ref="L10:N10"/>
    <mergeCell ref="A11:G11"/>
    <mergeCell ref="H11:J11"/>
    <mergeCell ref="L11:N11"/>
    <mergeCell ref="A12:N12"/>
    <mergeCell ref="A13:N13"/>
    <mergeCell ref="A14:N16"/>
    <mergeCell ref="A17:N17"/>
    <mergeCell ref="A18:N21"/>
    <mergeCell ref="A8:G8"/>
    <mergeCell ref="H8:J8"/>
    <mergeCell ref="L8:N8"/>
    <mergeCell ref="A1:N1"/>
    <mergeCell ref="A2:N2"/>
    <mergeCell ref="A3:J3"/>
    <mergeCell ref="L3:N3"/>
    <mergeCell ref="A4:N4"/>
    <mergeCell ref="A5:N5"/>
    <mergeCell ref="A6:N6"/>
    <mergeCell ref="A7:B7"/>
    <mergeCell ref="C7:E7"/>
    <mergeCell ref="H7:J7"/>
    <mergeCell ref="L7:N7"/>
  </mergeCells>
  <conditionalFormatting sqref="H10:J10 L10 C7">
    <cfRule type="containsBlanks" dxfId="3" priority="4">
      <formula>LEN(TRIM(C7))=0</formula>
    </cfRule>
  </conditionalFormatting>
  <conditionalFormatting sqref="A22">
    <cfRule type="containsBlanks" dxfId="2" priority="3">
      <formula>LEN(TRIM(A22))=0</formula>
    </cfRule>
  </conditionalFormatting>
  <conditionalFormatting sqref="I22">
    <cfRule type="containsBlanks" dxfId="1" priority="2">
      <formula>LEN(TRIM(I22))=0</formula>
    </cfRule>
  </conditionalFormatting>
  <conditionalFormatting sqref="I26">
    <cfRule type="containsBlanks" dxfId="0" priority="1">
      <formula>LEN(TRIM(I26))=0</formula>
    </cfRule>
  </conditionalFormatting>
  <dataValidations count="8">
    <dataValidation allowBlank="1" showErrorMessage="1" prompt="Use this field for the Signature of the Authorized Agent." sqref="A26:F27" xr:uid="{00000000-0002-0000-1000-000000000000}"/>
    <dataValidation allowBlank="1" showErrorMessage="1" prompt="Enter the date when Authorized Agent signed this sheet." sqref="I26:N27" xr:uid="{00000000-0002-0000-1000-000001000000}"/>
    <dataValidation allowBlank="1" showErrorMessage="1" prompt="Enter the name of the Authorized Agent signing this sheet." sqref="A22:F23" xr:uid="{00000000-0002-0000-1000-000002000000}"/>
    <dataValidation allowBlank="1" showErrorMessage="1" prompt="Enter the title or position held by the Authorized Agent signing this sheet." sqref="I22:N23" xr:uid="{00000000-0002-0000-1000-000003000000}"/>
    <dataValidation allowBlank="1" showErrorMessage="1" promptTitle="Amount This Request" prompt="If this is a cash request, enter the dollar amount being requested." sqref="L10:N10" xr:uid="{00000000-0002-0000-1000-000004000000}"/>
    <dataValidation allowBlank="1" showErrorMessage="1" promptTitle="Request Number" prompt="Enter the Cash Request or Modification number for this request.  " sqref="H10:J10" xr:uid="{00000000-0002-0000-1000-000005000000}"/>
    <dataValidation type="list" allowBlank="1" showInputMessage="1" showErrorMessage="1" sqref="L3:N3" xr:uid="{00000000-0002-0000-1000-000006000000}">
      <formula1>CFDA</formula1>
    </dataValidation>
    <dataValidation type="list" allowBlank="1" showInputMessage="1" showErrorMessage="1" sqref="C7:E7" xr:uid="{00000000-0002-0000-1000-000007000000}">
      <formula1>"Initial Application, Modification, Advance, Reimbursement, Final Reimbursement"</formula1>
    </dataValidation>
  </dataValidations>
  <printOptions horizontalCentered="1"/>
  <pageMargins left="0.15" right="0.15" top="0.5" bottom="0.5" header="0.25" footer="0.25"/>
  <pageSetup scale="63" fitToHeight="0" orientation="landscape" r:id="rId1"/>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I335"/>
  <sheetViews>
    <sheetView showGridLines="0" tabSelected="1" zoomScale="70" zoomScaleNormal="70" zoomScalePageLayoutView="70" workbookViewId="0">
      <selection sqref="A1:B1"/>
    </sheetView>
  </sheetViews>
  <sheetFormatPr defaultColWidth="0" defaultRowHeight="13.5" zeroHeight="1" x14ac:dyDescent="0.25"/>
  <cols>
    <col min="1" max="1" width="58.85546875" style="353" customWidth="1"/>
    <col min="2" max="2" width="171.140625" style="353" customWidth="1"/>
    <col min="3" max="3" width="0.42578125" style="353" customWidth="1"/>
    <col min="4" max="4" width="9.140625" style="353" hidden="1" customWidth="1"/>
    <col min="5" max="9" width="0" style="353" hidden="1" customWidth="1"/>
    <col min="10" max="16384" width="9.140625" style="353" hidden="1"/>
  </cols>
  <sheetData>
    <row r="1" spans="1:2" ht="27.95" customHeight="1" x14ac:dyDescent="0.25">
      <c r="A1" s="983" t="s">
        <v>1164</v>
      </c>
      <c r="B1" s="984"/>
    </row>
    <row r="2" spans="1:2" ht="152.25" customHeight="1" thickBot="1" x14ac:dyDescent="0.3">
      <c r="A2" s="965" t="s">
        <v>1394</v>
      </c>
      <c r="B2" s="965"/>
    </row>
    <row r="3" spans="1:2" s="354" customFormat="1" ht="24.95" customHeight="1" thickBot="1" x14ac:dyDescent="0.3">
      <c r="A3" s="985" t="s">
        <v>1259</v>
      </c>
      <c r="B3" s="986"/>
    </row>
    <row r="4" spans="1:2" ht="55.5" customHeight="1" x14ac:dyDescent="0.25">
      <c r="A4" s="987" t="s">
        <v>1260</v>
      </c>
      <c r="B4" s="988"/>
    </row>
    <row r="5" spans="1:2" s="355" customFormat="1" ht="21.95" customHeight="1" x14ac:dyDescent="0.25">
      <c r="A5" s="649" t="s">
        <v>1103</v>
      </c>
      <c r="B5" s="650" t="s">
        <v>1104</v>
      </c>
    </row>
    <row r="6" spans="1:2" s="356" customFormat="1" ht="144" customHeight="1" x14ac:dyDescent="0.25">
      <c r="A6" s="651" t="s">
        <v>1101</v>
      </c>
      <c r="B6" s="652" t="s">
        <v>1106</v>
      </c>
    </row>
    <row r="7" spans="1:2" s="356" customFormat="1" ht="250.5" customHeight="1" x14ac:dyDescent="0.25">
      <c r="A7" s="651" t="s">
        <v>1102</v>
      </c>
      <c r="B7" s="652" t="s">
        <v>1105</v>
      </c>
    </row>
    <row r="8" spans="1:2" s="356" customFormat="1" ht="249" customHeight="1" x14ac:dyDescent="0.25">
      <c r="A8" s="653" t="s">
        <v>1150</v>
      </c>
      <c r="B8" s="654" t="s">
        <v>1151</v>
      </c>
    </row>
    <row r="9" spans="1:2" ht="46.5" customHeight="1" x14ac:dyDescent="0.3">
      <c r="A9" s="989" t="s">
        <v>1107</v>
      </c>
      <c r="B9" s="989"/>
    </row>
    <row r="10" spans="1:2" s="357" customFormat="1" ht="21.95" customHeight="1" x14ac:dyDescent="0.25">
      <c r="A10" s="655" t="s">
        <v>1108</v>
      </c>
      <c r="B10" s="656" t="s">
        <v>1109</v>
      </c>
    </row>
    <row r="11" spans="1:2" s="357" customFormat="1" ht="24.95" customHeight="1" x14ac:dyDescent="0.25">
      <c r="A11" s="657" t="s">
        <v>1115</v>
      </c>
      <c r="B11" s="658" t="s">
        <v>1117</v>
      </c>
    </row>
    <row r="12" spans="1:2" s="357" customFormat="1" ht="24.95" customHeight="1" x14ac:dyDescent="0.25">
      <c r="A12" s="657" t="s">
        <v>1116</v>
      </c>
      <c r="B12" s="658" t="s">
        <v>1119</v>
      </c>
    </row>
    <row r="13" spans="1:2" s="357" customFormat="1" ht="24.95" customHeight="1" x14ac:dyDescent="0.25">
      <c r="A13" s="657" t="s">
        <v>1110</v>
      </c>
      <c r="B13" s="658" t="s">
        <v>1121</v>
      </c>
    </row>
    <row r="14" spans="1:2" s="357" customFormat="1" ht="24.95" customHeight="1" x14ac:dyDescent="0.25">
      <c r="A14" s="657" t="s">
        <v>1111</v>
      </c>
      <c r="B14" s="658" t="s">
        <v>1120</v>
      </c>
    </row>
    <row r="15" spans="1:2" s="357" customFormat="1" ht="24.95" customHeight="1" x14ac:dyDescent="0.25">
      <c r="A15" s="657" t="s">
        <v>1113</v>
      </c>
      <c r="B15" s="658" t="s">
        <v>1118</v>
      </c>
    </row>
    <row r="16" spans="1:2" s="357" customFormat="1" ht="24.95" customHeight="1" x14ac:dyDescent="0.25">
      <c r="A16" s="657" t="s">
        <v>1112</v>
      </c>
      <c r="B16" s="658" t="s">
        <v>1122</v>
      </c>
    </row>
    <row r="17" spans="1:9" s="357" customFormat="1" ht="17.25" x14ac:dyDescent="0.25">
      <c r="A17" s="657" t="s">
        <v>1280</v>
      </c>
      <c r="B17" s="658" t="s">
        <v>1279</v>
      </c>
    </row>
    <row r="18" spans="1:9" s="357" customFormat="1" ht="17.25" x14ac:dyDescent="0.25">
      <c r="A18" s="657" t="s">
        <v>1281</v>
      </c>
      <c r="B18" s="658" t="s">
        <v>1257</v>
      </c>
    </row>
    <row r="19" spans="1:9" s="357" customFormat="1" ht="34.5" x14ac:dyDescent="0.25">
      <c r="A19" s="657" t="s">
        <v>136</v>
      </c>
      <c r="B19" s="659" t="s">
        <v>1282</v>
      </c>
    </row>
    <row r="20" spans="1:9" s="357" customFormat="1" ht="34.5" x14ac:dyDescent="0.25">
      <c r="A20" s="657" t="s">
        <v>1313</v>
      </c>
      <c r="B20" s="659" t="s">
        <v>1369</v>
      </c>
    </row>
    <row r="21" spans="1:9" s="357" customFormat="1" ht="51.75" x14ac:dyDescent="0.25">
      <c r="A21" s="657" t="s">
        <v>1114</v>
      </c>
      <c r="B21" s="659" t="s">
        <v>1123</v>
      </c>
    </row>
    <row r="22" spans="1:9" s="357" customFormat="1" ht="17.25" x14ac:dyDescent="0.25">
      <c r="A22" s="657" t="s">
        <v>98</v>
      </c>
      <c r="B22" s="658" t="s">
        <v>1124</v>
      </c>
    </row>
    <row r="23" spans="1:9" s="357" customFormat="1" ht="17.25" x14ac:dyDescent="0.25">
      <c r="A23" s="657" t="s">
        <v>834</v>
      </c>
      <c r="B23" s="658" t="s">
        <v>1314</v>
      </c>
    </row>
    <row r="24" spans="1:9" s="357" customFormat="1" ht="17.25" x14ac:dyDescent="0.25">
      <c r="A24" s="660" t="s">
        <v>102</v>
      </c>
      <c r="B24" s="661" t="s">
        <v>1315</v>
      </c>
      <c r="C24" s="358"/>
      <c r="D24" s="358"/>
      <c r="E24" s="358"/>
      <c r="F24" s="358"/>
      <c r="G24" s="358"/>
      <c r="H24" s="358"/>
      <c r="I24" s="358"/>
    </row>
    <row r="25" spans="1:9" s="359" customFormat="1" ht="24.95" customHeight="1" x14ac:dyDescent="0.2">
      <c r="A25" s="982" t="s">
        <v>1361</v>
      </c>
      <c r="B25" s="982"/>
    </row>
    <row r="26" spans="1:9" s="359" customFormat="1" ht="24.95" customHeight="1" x14ac:dyDescent="0.2">
      <c r="A26" s="662" t="s">
        <v>1362</v>
      </c>
      <c r="B26" s="663" t="s">
        <v>1109</v>
      </c>
    </row>
    <row r="27" spans="1:9" s="359" customFormat="1" ht="24.95" customHeight="1" x14ac:dyDescent="0.2">
      <c r="A27" s="664" t="s">
        <v>1365</v>
      </c>
      <c r="B27" s="665" t="s">
        <v>1363</v>
      </c>
    </row>
    <row r="28" spans="1:9" s="359" customFormat="1" ht="24.95" customHeight="1" x14ac:dyDescent="0.2">
      <c r="A28" s="666" t="s">
        <v>1366</v>
      </c>
      <c r="B28" s="667" t="s">
        <v>1364</v>
      </c>
    </row>
    <row r="29" spans="1:9" s="359" customFormat="1" ht="24.95" customHeight="1" thickBot="1" x14ac:dyDescent="0.25">
      <c r="A29" s="648"/>
      <c r="B29" s="648"/>
    </row>
    <row r="30" spans="1:9" s="360" customFormat="1" ht="24.95" customHeight="1" thickBot="1" x14ac:dyDescent="0.3">
      <c r="A30" s="970" t="s">
        <v>1261</v>
      </c>
      <c r="B30" s="977"/>
    </row>
    <row r="31" spans="1:9" s="361" customFormat="1" ht="84" customHeight="1" x14ac:dyDescent="0.25">
      <c r="A31" s="980" t="s">
        <v>1165</v>
      </c>
      <c r="B31" s="980"/>
    </row>
    <row r="32" spans="1:9" s="362" customFormat="1" ht="15.75" x14ac:dyDescent="0.2">
      <c r="A32" s="668" t="s">
        <v>1125</v>
      </c>
      <c r="B32" s="669" t="s">
        <v>1104</v>
      </c>
    </row>
    <row r="33" spans="1:2" ht="103.5" x14ac:dyDescent="0.25">
      <c r="A33" s="670" t="s">
        <v>879</v>
      </c>
      <c r="B33" s="652" t="s">
        <v>1287</v>
      </c>
    </row>
    <row r="34" spans="1:2" ht="51.75" x14ac:dyDescent="0.25">
      <c r="A34" s="670" t="s">
        <v>1126</v>
      </c>
      <c r="B34" s="652" t="s">
        <v>1317</v>
      </c>
    </row>
    <row r="35" spans="1:2" ht="34.5" x14ac:dyDescent="0.25">
      <c r="A35" s="670" t="s">
        <v>1130</v>
      </c>
      <c r="B35" s="652" t="s">
        <v>983</v>
      </c>
    </row>
    <row r="36" spans="1:2" ht="69" x14ac:dyDescent="0.25">
      <c r="A36" s="670" t="s">
        <v>1127</v>
      </c>
      <c r="B36" s="652" t="s">
        <v>1318</v>
      </c>
    </row>
    <row r="37" spans="1:2" ht="17.25" x14ac:dyDescent="0.25">
      <c r="A37" s="670" t="s">
        <v>1129</v>
      </c>
      <c r="B37" s="652" t="s">
        <v>956</v>
      </c>
    </row>
    <row r="38" spans="1:2" ht="17.25" x14ac:dyDescent="0.25">
      <c r="A38" s="670" t="s">
        <v>1131</v>
      </c>
      <c r="B38" s="652" t="s">
        <v>957</v>
      </c>
    </row>
    <row r="39" spans="1:2" ht="34.5" x14ac:dyDescent="0.25">
      <c r="A39" s="670" t="s">
        <v>1132</v>
      </c>
      <c r="B39" s="652" t="s">
        <v>1051</v>
      </c>
    </row>
    <row r="40" spans="1:2" ht="17.25" x14ac:dyDescent="0.25">
      <c r="A40" s="670" t="s">
        <v>1133</v>
      </c>
      <c r="B40" s="652" t="s">
        <v>1052</v>
      </c>
    </row>
    <row r="41" spans="1:2" ht="69" x14ac:dyDescent="0.25">
      <c r="A41" s="670" t="s">
        <v>1134</v>
      </c>
      <c r="B41" s="652" t="s">
        <v>1286</v>
      </c>
    </row>
    <row r="42" spans="1:2" ht="51.75" x14ac:dyDescent="0.25">
      <c r="A42" s="670" t="s">
        <v>1258</v>
      </c>
      <c r="B42" s="652" t="s">
        <v>1195</v>
      </c>
    </row>
    <row r="43" spans="1:2" ht="17.25" x14ac:dyDescent="0.25">
      <c r="A43" s="670" t="s">
        <v>706</v>
      </c>
      <c r="B43" s="652" t="s">
        <v>372</v>
      </c>
    </row>
    <row r="44" spans="1:2" ht="17.25" x14ac:dyDescent="0.25">
      <c r="A44" s="671" t="s">
        <v>984</v>
      </c>
      <c r="B44" s="652" t="s">
        <v>979</v>
      </c>
    </row>
    <row r="45" spans="1:2" ht="51.75" x14ac:dyDescent="0.25">
      <c r="A45" s="670" t="s">
        <v>1128</v>
      </c>
      <c r="B45" s="652" t="s">
        <v>1053</v>
      </c>
    </row>
    <row r="46" spans="1:2" ht="39.950000000000003" customHeight="1" x14ac:dyDescent="0.25">
      <c r="A46" s="672" t="s">
        <v>977</v>
      </c>
      <c r="B46" s="654" t="s">
        <v>1319</v>
      </c>
    </row>
    <row r="47" spans="1:2" s="363" customFormat="1" ht="24.95" customHeight="1" thickBot="1" x14ac:dyDescent="0.25">
      <c r="A47" s="990"/>
      <c r="B47" s="990"/>
    </row>
    <row r="48" spans="1:2" ht="24.95" customHeight="1" thickBot="1" x14ac:dyDescent="0.3">
      <c r="A48" s="970" t="s">
        <v>1262</v>
      </c>
      <c r="B48" s="971"/>
    </row>
    <row r="49" spans="1:5" s="359" customFormat="1" ht="47.25" customHeight="1" thickBot="1" x14ac:dyDescent="0.25">
      <c r="A49" s="991" t="s">
        <v>985</v>
      </c>
      <c r="B49" s="991"/>
      <c r="C49" s="364"/>
      <c r="D49" s="364"/>
      <c r="E49" s="364"/>
    </row>
    <row r="50" spans="1:5" s="360" customFormat="1" ht="24.95" customHeight="1" thickBot="1" x14ac:dyDescent="0.3">
      <c r="A50" s="970" t="s">
        <v>1263</v>
      </c>
      <c r="B50" s="992"/>
    </row>
    <row r="51" spans="1:5" s="361" customFormat="1" ht="37.5" customHeight="1" x14ac:dyDescent="0.25">
      <c r="A51" s="980" t="s">
        <v>1406</v>
      </c>
      <c r="B51" s="993"/>
    </row>
    <row r="52" spans="1:5" ht="15.75" x14ac:dyDescent="0.25">
      <c r="A52" s="673" t="s">
        <v>1170</v>
      </c>
      <c r="B52" s="674" t="s">
        <v>1104</v>
      </c>
    </row>
    <row r="53" spans="1:5" ht="51.75" x14ac:dyDescent="0.25">
      <c r="A53" s="675" t="s">
        <v>48</v>
      </c>
      <c r="B53" s="652" t="s">
        <v>1370</v>
      </c>
    </row>
    <row r="54" spans="1:5" ht="17.25" x14ac:dyDescent="0.25">
      <c r="A54" s="675" t="s">
        <v>1046</v>
      </c>
      <c r="B54" s="652" t="s">
        <v>1135</v>
      </c>
    </row>
    <row r="55" spans="1:5" ht="17.25" x14ac:dyDescent="0.25">
      <c r="A55" s="675" t="s">
        <v>877</v>
      </c>
      <c r="B55" s="652" t="s">
        <v>917</v>
      </c>
    </row>
    <row r="56" spans="1:5" ht="17.25" x14ac:dyDescent="0.25">
      <c r="A56" s="675" t="s">
        <v>215</v>
      </c>
      <c r="B56" s="652" t="s">
        <v>1316</v>
      </c>
    </row>
    <row r="57" spans="1:5" ht="17.25" x14ac:dyDescent="0.25">
      <c r="A57" s="675" t="s">
        <v>1000</v>
      </c>
      <c r="B57" s="652" t="s">
        <v>1140</v>
      </c>
    </row>
    <row r="58" spans="1:5" ht="17.25" x14ac:dyDescent="0.25">
      <c r="A58" s="675" t="s">
        <v>64</v>
      </c>
      <c r="B58" s="652" t="s">
        <v>1141</v>
      </c>
    </row>
    <row r="59" spans="1:5" ht="17.25" x14ac:dyDescent="0.25">
      <c r="A59" s="675" t="s">
        <v>228</v>
      </c>
      <c r="B59" s="652" t="s">
        <v>1136</v>
      </c>
    </row>
    <row r="60" spans="1:5" ht="17.25" x14ac:dyDescent="0.25">
      <c r="A60" s="675" t="s">
        <v>325</v>
      </c>
      <c r="B60" s="652" t="s">
        <v>1136</v>
      </c>
    </row>
    <row r="61" spans="1:5" ht="17.25" x14ac:dyDescent="0.25">
      <c r="A61" s="675" t="s">
        <v>323</v>
      </c>
      <c r="B61" s="652" t="s">
        <v>990</v>
      </c>
    </row>
    <row r="62" spans="1:5" ht="34.5" x14ac:dyDescent="0.25">
      <c r="A62" s="675" t="s">
        <v>324</v>
      </c>
      <c r="B62" s="652" t="s">
        <v>958</v>
      </c>
    </row>
    <row r="63" spans="1:5" ht="17.25" x14ac:dyDescent="0.25">
      <c r="A63" s="675" t="s">
        <v>1047</v>
      </c>
      <c r="B63" s="652" t="s">
        <v>1048</v>
      </c>
    </row>
    <row r="64" spans="1:5" ht="17.25" x14ac:dyDescent="0.25">
      <c r="A64" s="675" t="s">
        <v>1049</v>
      </c>
      <c r="B64" s="652" t="s">
        <v>1050</v>
      </c>
    </row>
    <row r="65" spans="1:2" ht="17.25" x14ac:dyDescent="0.25">
      <c r="A65" s="675" t="s">
        <v>1137</v>
      </c>
      <c r="B65" s="652" t="s">
        <v>1138</v>
      </c>
    </row>
    <row r="66" spans="1:2" ht="17.25" x14ac:dyDescent="0.25">
      <c r="A66" s="675" t="s">
        <v>1139</v>
      </c>
      <c r="B66" s="652" t="s">
        <v>1142</v>
      </c>
    </row>
    <row r="67" spans="1:2" ht="34.5" x14ac:dyDescent="0.25">
      <c r="A67" s="675" t="s">
        <v>1143</v>
      </c>
      <c r="B67" s="652" t="s">
        <v>1288</v>
      </c>
    </row>
    <row r="68" spans="1:2" ht="17.25" x14ac:dyDescent="0.25">
      <c r="A68" s="675" t="s">
        <v>213</v>
      </c>
      <c r="B68" s="652" t="s">
        <v>1413</v>
      </c>
    </row>
    <row r="69" spans="1:2" ht="17.25" x14ac:dyDescent="0.25">
      <c r="A69" s="675" t="s">
        <v>214</v>
      </c>
      <c r="B69" s="659" t="s">
        <v>1310</v>
      </c>
    </row>
    <row r="70" spans="1:2" ht="17.25" x14ac:dyDescent="0.25">
      <c r="A70" s="675" t="s">
        <v>1311</v>
      </c>
      <c r="B70" s="659" t="s">
        <v>1312</v>
      </c>
    </row>
    <row r="71" spans="1:2" ht="17.25" x14ac:dyDescent="0.25">
      <c r="A71" s="675" t="s">
        <v>229</v>
      </c>
      <c r="B71" s="652" t="s">
        <v>1145</v>
      </c>
    </row>
    <row r="72" spans="1:2" ht="34.5" x14ac:dyDescent="0.25">
      <c r="A72" s="676" t="s">
        <v>989</v>
      </c>
      <c r="B72" s="654" t="s">
        <v>1146</v>
      </c>
    </row>
    <row r="73" spans="1:2" s="363" customFormat="1" ht="24.95" customHeight="1" thickBot="1" x14ac:dyDescent="0.25">
      <c r="A73" s="966" t="s">
        <v>1320</v>
      </c>
      <c r="B73" s="967"/>
    </row>
    <row r="74" spans="1:2" ht="24.95" customHeight="1" thickBot="1" x14ac:dyDescent="0.3">
      <c r="A74" s="970" t="s">
        <v>1323</v>
      </c>
      <c r="B74" s="977"/>
    </row>
    <row r="75" spans="1:2" s="355" customFormat="1" ht="17.25" x14ac:dyDescent="0.25">
      <c r="A75" s="994" t="s">
        <v>1320</v>
      </c>
      <c r="B75" s="994"/>
    </row>
    <row r="76" spans="1:2" ht="15.75" x14ac:dyDescent="0.25">
      <c r="A76" s="673" t="s">
        <v>1170</v>
      </c>
      <c r="B76" s="674" t="s">
        <v>1104</v>
      </c>
    </row>
    <row r="77" spans="1:2" ht="17.25" x14ac:dyDescent="0.25">
      <c r="A77" s="657" t="s">
        <v>215</v>
      </c>
      <c r="B77" s="677" t="s">
        <v>1289</v>
      </c>
    </row>
    <row r="78" spans="1:2" ht="17.25" x14ac:dyDescent="0.25">
      <c r="A78" s="657" t="s">
        <v>877</v>
      </c>
      <c r="B78" s="677" t="s">
        <v>986</v>
      </c>
    </row>
    <row r="79" spans="1:2" ht="17.25" x14ac:dyDescent="0.25">
      <c r="A79" s="657" t="s">
        <v>270</v>
      </c>
      <c r="B79" s="677" t="s">
        <v>16</v>
      </c>
    </row>
    <row r="80" spans="1:2" ht="17.25" x14ac:dyDescent="0.25">
      <c r="A80" s="657" t="s">
        <v>228</v>
      </c>
      <c r="B80" s="652" t="s">
        <v>1147</v>
      </c>
    </row>
    <row r="81" spans="1:2" ht="17.25" x14ac:dyDescent="0.25">
      <c r="A81" s="657" t="s">
        <v>325</v>
      </c>
      <c r="B81" s="652" t="s">
        <v>1147</v>
      </c>
    </row>
    <row r="82" spans="1:2" ht="17.25" x14ac:dyDescent="0.25">
      <c r="A82" s="657" t="s">
        <v>324</v>
      </c>
      <c r="B82" s="677" t="s">
        <v>1290</v>
      </c>
    </row>
    <row r="83" spans="1:2" s="360" customFormat="1" ht="34.5" x14ac:dyDescent="0.25">
      <c r="A83" s="657" t="s">
        <v>613</v>
      </c>
      <c r="B83" s="652" t="s">
        <v>959</v>
      </c>
    </row>
    <row r="84" spans="1:2" s="360" customFormat="1" ht="34.5" x14ac:dyDescent="0.25">
      <c r="A84" s="657" t="s">
        <v>93</v>
      </c>
      <c r="B84" s="652" t="s">
        <v>1292</v>
      </c>
    </row>
    <row r="85" spans="1:2" s="360" customFormat="1" ht="17.25" x14ac:dyDescent="0.25">
      <c r="A85" s="657" t="s">
        <v>1196</v>
      </c>
      <c r="B85" s="677" t="s">
        <v>586</v>
      </c>
    </row>
    <row r="86" spans="1:2" s="360" customFormat="1" ht="17.25" x14ac:dyDescent="0.25">
      <c r="A86" s="675" t="s">
        <v>327</v>
      </c>
      <c r="B86" s="652" t="s">
        <v>1202</v>
      </c>
    </row>
    <row r="87" spans="1:2" ht="17.25" x14ac:dyDescent="0.25">
      <c r="A87" s="675" t="s">
        <v>328</v>
      </c>
      <c r="B87" s="652" t="s">
        <v>1203</v>
      </c>
    </row>
    <row r="88" spans="1:2" ht="17.25" x14ac:dyDescent="0.25">
      <c r="A88" s="657" t="s">
        <v>898</v>
      </c>
      <c r="B88" s="677" t="s">
        <v>1148</v>
      </c>
    </row>
    <row r="89" spans="1:2" ht="34.5" x14ac:dyDescent="0.25">
      <c r="A89" s="657" t="s">
        <v>1143</v>
      </c>
      <c r="B89" s="652" t="s">
        <v>1294</v>
      </c>
    </row>
    <row r="90" spans="1:2" ht="17.25" x14ac:dyDescent="0.25">
      <c r="A90" s="657" t="s">
        <v>213</v>
      </c>
      <c r="B90" s="652" t="s">
        <v>1413</v>
      </c>
    </row>
    <row r="91" spans="1:2" ht="17.25" x14ac:dyDescent="0.25">
      <c r="A91" s="657" t="s">
        <v>1407</v>
      </c>
      <c r="B91" s="678" t="s">
        <v>1408</v>
      </c>
    </row>
    <row r="92" spans="1:2" ht="17.25" x14ac:dyDescent="0.25">
      <c r="A92" s="657" t="s">
        <v>214</v>
      </c>
      <c r="B92" s="652" t="s">
        <v>1144</v>
      </c>
    </row>
    <row r="93" spans="1:2" s="357" customFormat="1" ht="17.25" x14ac:dyDescent="0.25">
      <c r="A93" s="660" t="s">
        <v>229</v>
      </c>
      <c r="B93" s="654" t="s">
        <v>1145</v>
      </c>
    </row>
    <row r="94" spans="1:2" s="365" customFormat="1" ht="24.95" customHeight="1" thickBot="1" x14ac:dyDescent="0.3">
      <c r="A94" s="966" t="s">
        <v>1320</v>
      </c>
      <c r="B94" s="966"/>
    </row>
    <row r="95" spans="1:2" s="360" customFormat="1" ht="24.95" customHeight="1" thickBot="1" x14ac:dyDescent="0.3">
      <c r="A95" s="995" t="s">
        <v>1322</v>
      </c>
      <c r="B95" s="996"/>
    </row>
    <row r="96" spans="1:2" s="361" customFormat="1" ht="21.95" customHeight="1" x14ac:dyDescent="0.25">
      <c r="A96" s="997" t="s">
        <v>1320</v>
      </c>
      <c r="B96" s="997"/>
    </row>
    <row r="97" spans="1:2" ht="15.75" x14ac:dyDescent="0.25">
      <c r="A97" s="662" t="s">
        <v>1170</v>
      </c>
      <c r="B97" s="663" t="s">
        <v>1104</v>
      </c>
    </row>
    <row r="98" spans="1:2" ht="17.25" x14ac:dyDescent="0.25">
      <c r="A98" s="679" t="s">
        <v>987</v>
      </c>
      <c r="B98" s="680" t="s">
        <v>1289</v>
      </c>
    </row>
    <row r="99" spans="1:2" ht="17.25" x14ac:dyDescent="0.25">
      <c r="A99" s="679" t="s">
        <v>877</v>
      </c>
      <c r="B99" s="680" t="s">
        <v>986</v>
      </c>
    </row>
    <row r="100" spans="1:2" ht="17.25" x14ac:dyDescent="0.25">
      <c r="A100" s="679" t="s">
        <v>212</v>
      </c>
      <c r="B100" s="680" t="s">
        <v>1293</v>
      </c>
    </row>
    <row r="101" spans="1:2" ht="17.25" x14ac:dyDescent="0.25">
      <c r="A101" s="679" t="s">
        <v>228</v>
      </c>
      <c r="B101" s="681" t="s">
        <v>1147</v>
      </c>
    </row>
    <row r="102" spans="1:2" ht="17.25" x14ac:dyDescent="0.25">
      <c r="A102" s="679" t="s">
        <v>325</v>
      </c>
      <c r="B102" s="681" t="s">
        <v>1147</v>
      </c>
    </row>
    <row r="103" spans="1:2" ht="17.25" x14ac:dyDescent="0.25">
      <c r="A103" s="679" t="s">
        <v>324</v>
      </c>
      <c r="B103" s="680" t="s">
        <v>1290</v>
      </c>
    </row>
    <row r="104" spans="1:2" s="360" customFormat="1" ht="34.5" x14ac:dyDescent="0.25">
      <c r="A104" s="679" t="s">
        <v>613</v>
      </c>
      <c r="B104" s="681" t="s">
        <v>959</v>
      </c>
    </row>
    <row r="105" spans="1:2" ht="17.25" x14ac:dyDescent="0.25">
      <c r="A105" s="679" t="s">
        <v>583</v>
      </c>
      <c r="B105" s="680" t="s">
        <v>587</v>
      </c>
    </row>
    <row r="106" spans="1:2" ht="17.25" x14ac:dyDescent="0.25">
      <c r="A106" s="679" t="s">
        <v>898</v>
      </c>
      <c r="B106" s="680" t="s">
        <v>1148</v>
      </c>
    </row>
    <row r="107" spans="1:2" ht="34.5" x14ac:dyDescent="0.25">
      <c r="A107" s="679" t="s">
        <v>1143</v>
      </c>
      <c r="B107" s="682" t="s">
        <v>1294</v>
      </c>
    </row>
    <row r="108" spans="1:2" ht="17.25" x14ac:dyDescent="0.25">
      <c r="A108" s="679" t="s">
        <v>213</v>
      </c>
      <c r="B108" s="682" t="s">
        <v>1413</v>
      </c>
    </row>
    <row r="109" spans="1:2" ht="17.25" x14ac:dyDescent="0.25">
      <c r="A109" s="679" t="s">
        <v>1407</v>
      </c>
      <c r="B109" s="680" t="s">
        <v>1408</v>
      </c>
    </row>
    <row r="110" spans="1:2" ht="17.25" x14ac:dyDescent="0.25">
      <c r="A110" s="679" t="s">
        <v>214</v>
      </c>
      <c r="B110" s="682" t="s">
        <v>1144</v>
      </c>
    </row>
    <row r="111" spans="1:2" s="358" customFormat="1" ht="17.25" x14ac:dyDescent="0.25">
      <c r="A111" s="683" t="s">
        <v>229</v>
      </c>
      <c r="B111" s="684" t="s">
        <v>1145</v>
      </c>
    </row>
    <row r="112" spans="1:2" s="365" customFormat="1" ht="24.95" customHeight="1" thickBot="1" x14ac:dyDescent="0.3">
      <c r="A112" s="998" t="s">
        <v>1320</v>
      </c>
      <c r="B112" s="998"/>
    </row>
    <row r="113" spans="1:2" s="360" customFormat="1" ht="24.95" customHeight="1" thickBot="1" x14ac:dyDescent="0.3">
      <c r="A113" s="970" t="s">
        <v>1326</v>
      </c>
      <c r="B113" s="977"/>
    </row>
    <row r="114" spans="1:2" s="366" customFormat="1" ht="21.95" customHeight="1" x14ac:dyDescent="0.25">
      <c r="A114" s="978" t="s">
        <v>1320</v>
      </c>
      <c r="B114" s="978"/>
    </row>
    <row r="115" spans="1:2" ht="15.75" x14ac:dyDescent="0.25">
      <c r="A115" s="668" t="s">
        <v>1170</v>
      </c>
      <c r="B115" s="669" t="s">
        <v>1104</v>
      </c>
    </row>
    <row r="116" spans="1:2" ht="17.25" x14ac:dyDescent="0.25">
      <c r="A116" s="675" t="s">
        <v>987</v>
      </c>
      <c r="B116" s="677" t="s">
        <v>1289</v>
      </c>
    </row>
    <row r="117" spans="1:2" ht="17.25" x14ac:dyDescent="0.25">
      <c r="A117" s="675" t="s">
        <v>1197</v>
      </c>
      <c r="B117" s="652" t="s">
        <v>991</v>
      </c>
    </row>
    <row r="118" spans="1:2" ht="32.25" x14ac:dyDescent="0.25">
      <c r="A118" s="675" t="s">
        <v>47</v>
      </c>
      <c r="B118" s="685" t="s">
        <v>1328</v>
      </c>
    </row>
    <row r="119" spans="1:2" ht="17.25" x14ac:dyDescent="0.25">
      <c r="A119" s="675" t="s">
        <v>1198</v>
      </c>
      <c r="B119" s="652" t="s">
        <v>988</v>
      </c>
    </row>
    <row r="120" spans="1:2" ht="17.25" x14ac:dyDescent="0.25">
      <c r="A120" s="675" t="s">
        <v>228</v>
      </c>
      <c r="B120" s="652" t="s">
        <v>1147</v>
      </c>
    </row>
    <row r="121" spans="1:2" ht="17.25" x14ac:dyDescent="0.25">
      <c r="A121" s="675" t="s">
        <v>325</v>
      </c>
      <c r="B121" s="652" t="s">
        <v>1147</v>
      </c>
    </row>
    <row r="122" spans="1:2" ht="17.25" x14ac:dyDescent="0.25">
      <c r="A122" s="675" t="s">
        <v>324</v>
      </c>
      <c r="B122" s="652" t="s">
        <v>1290</v>
      </c>
    </row>
    <row r="123" spans="1:2" ht="17.25" x14ac:dyDescent="0.25">
      <c r="A123" s="675" t="s">
        <v>161</v>
      </c>
      <c r="B123" s="652" t="s">
        <v>910</v>
      </c>
    </row>
    <row r="124" spans="1:2" ht="17.25" x14ac:dyDescent="0.25">
      <c r="A124" s="675" t="s">
        <v>63</v>
      </c>
      <c r="B124" s="652" t="s">
        <v>38</v>
      </c>
    </row>
    <row r="125" spans="1:2" ht="34.5" x14ac:dyDescent="0.25">
      <c r="A125" s="675" t="s">
        <v>266</v>
      </c>
      <c r="B125" s="652" t="s">
        <v>1295</v>
      </c>
    </row>
    <row r="126" spans="1:2" ht="17.25" x14ac:dyDescent="0.25">
      <c r="A126" s="675" t="s">
        <v>1339</v>
      </c>
      <c r="B126" s="686" t="s">
        <v>1296</v>
      </c>
    </row>
    <row r="127" spans="1:2" ht="34.5" x14ac:dyDescent="0.25">
      <c r="A127" s="675" t="s">
        <v>97</v>
      </c>
      <c r="B127" s="652" t="s">
        <v>1149</v>
      </c>
    </row>
    <row r="128" spans="1:2" ht="17.25" x14ac:dyDescent="0.25">
      <c r="A128" s="675" t="s">
        <v>230</v>
      </c>
      <c r="B128" s="652" t="s">
        <v>257</v>
      </c>
    </row>
    <row r="129" spans="1:2" ht="17.25" x14ac:dyDescent="0.25">
      <c r="A129" s="675" t="s">
        <v>1200</v>
      </c>
      <c r="B129" s="652" t="s">
        <v>268</v>
      </c>
    </row>
    <row r="130" spans="1:2" ht="17.25" x14ac:dyDescent="0.25">
      <c r="A130" s="675" t="s">
        <v>1196</v>
      </c>
      <c r="B130" s="652" t="s">
        <v>586</v>
      </c>
    </row>
    <row r="131" spans="1:2" ht="17.25" x14ac:dyDescent="0.25">
      <c r="A131" s="675" t="s">
        <v>327</v>
      </c>
      <c r="B131" s="652" t="s">
        <v>1202</v>
      </c>
    </row>
    <row r="132" spans="1:2" ht="17.25" x14ac:dyDescent="0.25">
      <c r="A132" s="675" t="s">
        <v>328</v>
      </c>
      <c r="B132" s="652" t="s">
        <v>1203</v>
      </c>
    </row>
    <row r="133" spans="1:2" ht="17.25" x14ac:dyDescent="0.25">
      <c r="A133" s="675" t="s">
        <v>898</v>
      </c>
      <c r="B133" s="677" t="s">
        <v>1148</v>
      </c>
    </row>
    <row r="134" spans="1:2" ht="34.5" x14ac:dyDescent="0.25">
      <c r="A134" s="675" t="s">
        <v>1143</v>
      </c>
      <c r="B134" s="652" t="s">
        <v>1294</v>
      </c>
    </row>
    <row r="135" spans="1:2" ht="17.25" x14ac:dyDescent="0.25">
      <c r="A135" s="675" t="s">
        <v>213</v>
      </c>
      <c r="B135" s="652" t="s">
        <v>1413</v>
      </c>
    </row>
    <row r="136" spans="1:2" ht="17.25" x14ac:dyDescent="0.25">
      <c r="A136" s="675" t="s">
        <v>1407</v>
      </c>
      <c r="B136" s="677" t="s">
        <v>1408</v>
      </c>
    </row>
    <row r="137" spans="1:2" ht="17.25" x14ac:dyDescent="0.25">
      <c r="A137" s="675" t="s">
        <v>214</v>
      </c>
      <c r="B137" s="652" t="s">
        <v>1144</v>
      </c>
    </row>
    <row r="138" spans="1:2" ht="17.25" x14ac:dyDescent="0.25">
      <c r="A138" s="676" t="s">
        <v>229</v>
      </c>
      <c r="B138" s="654" t="s">
        <v>1145</v>
      </c>
    </row>
    <row r="139" spans="1:2" s="365" customFormat="1" ht="24.95" customHeight="1" thickBot="1" x14ac:dyDescent="0.3">
      <c r="A139" s="966" t="s">
        <v>1320</v>
      </c>
      <c r="B139" s="967"/>
    </row>
    <row r="140" spans="1:2" s="360" customFormat="1" ht="24.95" customHeight="1" thickBot="1" x14ac:dyDescent="0.3">
      <c r="A140" s="970" t="s">
        <v>1321</v>
      </c>
      <c r="B140" s="977"/>
    </row>
    <row r="141" spans="1:2" s="361" customFormat="1" ht="21.95" customHeight="1" x14ac:dyDescent="0.25">
      <c r="A141" s="979" t="s">
        <v>1320</v>
      </c>
      <c r="B141" s="980"/>
    </row>
    <row r="142" spans="1:2" ht="15.75" x14ac:dyDescent="0.25">
      <c r="A142" s="668" t="s">
        <v>1170</v>
      </c>
      <c r="B142" s="669" t="s">
        <v>1104</v>
      </c>
    </row>
    <row r="143" spans="1:2" ht="17.25" x14ac:dyDescent="0.25">
      <c r="A143" s="657" t="s">
        <v>987</v>
      </c>
      <c r="B143" s="677" t="s">
        <v>1289</v>
      </c>
    </row>
    <row r="144" spans="1:2" ht="17.25" x14ac:dyDescent="0.25">
      <c r="A144" s="657" t="s">
        <v>877</v>
      </c>
      <c r="B144" s="677" t="s">
        <v>986</v>
      </c>
    </row>
    <row r="145" spans="1:2" ht="17.25" x14ac:dyDescent="0.25">
      <c r="A145" s="657" t="s">
        <v>231</v>
      </c>
      <c r="B145" s="677" t="s">
        <v>91</v>
      </c>
    </row>
    <row r="146" spans="1:2" ht="17.25" x14ac:dyDescent="0.25">
      <c r="A146" s="657" t="s">
        <v>228</v>
      </c>
      <c r="B146" s="652" t="s">
        <v>1147</v>
      </c>
    </row>
    <row r="147" spans="1:2" ht="17.25" x14ac:dyDescent="0.25">
      <c r="A147" s="657" t="s">
        <v>325</v>
      </c>
      <c r="B147" s="652" t="s">
        <v>1147</v>
      </c>
    </row>
    <row r="148" spans="1:2" ht="17.25" x14ac:dyDescent="0.25">
      <c r="A148" s="657" t="s">
        <v>324</v>
      </c>
      <c r="B148" s="677" t="s">
        <v>1290</v>
      </c>
    </row>
    <row r="149" spans="1:2" ht="34.5" x14ac:dyDescent="0.25">
      <c r="A149" s="657" t="s">
        <v>613</v>
      </c>
      <c r="B149" s="652" t="s">
        <v>959</v>
      </c>
    </row>
    <row r="150" spans="1:2" ht="34.5" x14ac:dyDescent="0.25">
      <c r="A150" s="657" t="s">
        <v>269</v>
      </c>
      <c r="B150" s="687" t="s">
        <v>1324</v>
      </c>
    </row>
    <row r="151" spans="1:2" ht="17.25" x14ac:dyDescent="0.25">
      <c r="A151" s="657" t="s">
        <v>347</v>
      </c>
      <c r="B151" s="677" t="s">
        <v>364</v>
      </c>
    </row>
    <row r="152" spans="1:2" ht="17.25" x14ac:dyDescent="0.25">
      <c r="A152" s="657" t="s">
        <v>589</v>
      </c>
      <c r="B152" s="677" t="s">
        <v>655</v>
      </c>
    </row>
    <row r="153" spans="1:2" ht="17.25" x14ac:dyDescent="0.25">
      <c r="A153" s="657" t="s">
        <v>345</v>
      </c>
      <c r="B153" s="652" t="s">
        <v>346</v>
      </c>
    </row>
    <row r="154" spans="1:2" s="360" customFormat="1" ht="17.25" x14ac:dyDescent="0.25">
      <c r="A154" s="657" t="s">
        <v>1201</v>
      </c>
      <c r="B154" s="677" t="s">
        <v>586</v>
      </c>
    </row>
    <row r="155" spans="1:2" s="360" customFormat="1" ht="17.25" x14ac:dyDescent="0.25">
      <c r="A155" s="657" t="s">
        <v>327</v>
      </c>
      <c r="B155" s="652" t="s">
        <v>1202</v>
      </c>
    </row>
    <row r="156" spans="1:2" ht="17.25" x14ac:dyDescent="0.25">
      <c r="A156" s="657" t="s">
        <v>328</v>
      </c>
      <c r="B156" s="652" t="s">
        <v>1203</v>
      </c>
    </row>
    <row r="157" spans="1:2" ht="17.25" x14ac:dyDescent="0.25">
      <c r="A157" s="657" t="s">
        <v>898</v>
      </c>
      <c r="B157" s="677" t="s">
        <v>1148</v>
      </c>
    </row>
    <row r="158" spans="1:2" ht="34.5" x14ac:dyDescent="0.25">
      <c r="A158" s="657" t="s">
        <v>1143</v>
      </c>
      <c r="B158" s="652" t="s">
        <v>1294</v>
      </c>
    </row>
    <row r="159" spans="1:2" ht="17.25" x14ac:dyDescent="0.25">
      <c r="A159" s="657" t="s">
        <v>213</v>
      </c>
      <c r="B159" s="652" t="s">
        <v>1413</v>
      </c>
    </row>
    <row r="160" spans="1:2" ht="17.25" x14ac:dyDescent="0.25">
      <c r="A160" s="657" t="s">
        <v>1407</v>
      </c>
      <c r="B160" s="677" t="s">
        <v>1408</v>
      </c>
    </row>
    <row r="161" spans="1:2" ht="17.25" x14ac:dyDescent="0.25">
      <c r="A161" s="657" t="s">
        <v>214</v>
      </c>
      <c r="B161" s="652" t="s">
        <v>1144</v>
      </c>
    </row>
    <row r="162" spans="1:2" s="357" customFormat="1" ht="17.25" x14ac:dyDescent="0.25">
      <c r="A162" s="660" t="s">
        <v>229</v>
      </c>
      <c r="B162" s="654" t="s">
        <v>1145</v>
      </c>
    </row>
    <row r="163" spans="1:2" s="357" customFormat="1" ht="24.95" customHeight="1" thickBot="1" x14ac:dyDescent="0.3">
      <c r="A163" s="880"/>
      <c r="B163" s="881"/>
    </row>
    <row r="164" spans="1:2" s="360" customFormat="1" ht="24.95" customHeight="1" thickBot="1" x14ac:dyDescent="0.3">
      <c r="A164" s="962" t="s">
        <v>1404</v>
      </c>
      <c r="B164" s="963"/>
    </row>
    <row r="165" spans="1:2" s="361" customFormat="1" ht="21.95" customHeight="1" x14ac:dyDescent="0.25">
      <c r="A165" s="979" t="s">
        <v>1320</v>
      </c>
      <c r="B165" s="980"/>
    </row>
    <row r="166" spans="1:2" ht="15.75" x14ac:dyDescent="0.25">
      <c r="A166" s="668" t="s">
        <v>1170</v>
      </c>
      <c r="B166" s="669" t="s">
        <v>1104</v>
      </c>
    </row>
    <row r="167" spans="1:2" ht="17.25" x14ac:dyDescent="0.25">
      <c r="A167" s="882" t="s">
        <v>215</v>
      </c>
      <c r="B167" s="883" t="s">
        <v>1289</v>
      </c>
    </row>
    <row r="168" spans="1:2" ht="17.25" x14ac:dyDescent="0.25">
      <c r="A168" s="882" t="s">
        <v>877</v>
      </c>
      <c r="B168" s="883" t="s">
        <v>986</v>
      </c>
    </row>
    <row r="169" spans="1:2" ht="17.25" x14ac:dyDescent="0.25">
      <c r="A169" s="882" t="s">
        <v>1395</v>
      </c>
      <c r="B169" s="883" t="s">
        <v>1396</v>
      </c>
    </row>
    <row r="170" spans="1:2" ht="17.25" x14ac:dyDescent="0.25">
      <c r="A170" s="884" t="s">
        <v>228</v>
      </c>
      <c r="B170" s="885" t="s">
        <v>1147</v>
      </c>
    </row>
    <row r="171" spans="1:2" ht="17.25" x14ac:dyDescent="0.25">
      <c r="A171" s="882" t="s">
        <v>325</v>
      </c>
      <c r="B171" s="885" t="s">
        <v>1147</v>
      </c>
    </row>
    <row r="172" spans="1:2" ht="17.25" x14ac:dyDescent="0.25">
      <c r="A172" s="882" t="s">
        <v>324</v>
      </c>
      <c r="B172" s="883" t="s">
        <v>1290</v>
      </c>
    </row>
    <row r="173" spans="1:2" ht="34.5" x14ac:dyDescent="0.25">
      <c r="A173" s="882" t="s">
        <v>613</v>
      </c>
      <c r="B173" s="886" t="s">
        <v>959</v>
      </c>
    </row>
    <row r="174" spans="1:2" ht="17.25" x14ac:dyDescent="0.25">
      <c r="A174" s="882" t="s">
        <v>1397</v>
      </c>
      <c r="B174" s="883" t="s">
        <v>1398</v>
      </c>
    </row>
    <row r="175" spans="1:2" ht="17.25" x14ac:dyDescent="0.25">
      <c r="A175" s="882" t="s">
        <v>345</v>
      </c>
      <c r="B175" s="886" t="s">
        <v>346</v>
      </c>
    </row>
    <row r="176" spans="1:2" ht="17.25" x14ac:dyDescent="0.25">
      <c r="A176" s="882" t="s">
        <v>1399</v>
      </c>
      <c r="B176" s="883" t="s">
        <v>1400</v>
      </c>
    </row>
    <row r="177" spans="1:2" ht="17.25" x14ac:dyDescent="0.25">
      <c r="A177" s="882" t="s">
        <v>1401</v>
      </c>
      <c r="B177" s="887" t="s">
        <v>1402</v>
      </c>
    </row>
    <row r="178" spans="1:2" s="360" customFormat="1" ht="17.25" x14ac:dyDescent="0.25">
      <c r="A178" s="882" t="s">
        <v>1201</v>
      </c>
      <c r="B178" s="883" t="s">
        <v>586</v>
      </c>
    </row>
    <row r="179" spans="1:2" s="360" customFormat="1" ht="17.25" x14ac:dyDescent="0.25">
      <c r="A179" s="882" t="s">
        <v>327</v>
      </c>
      <c r="B179" s="885" t="s">
        <v>1202</v>
      </c>
    </row>
    <row r="180" spans="1:2" ht="17.25" x14ac:dyDescent="0.25">
      <c r="A180" s="882" t="s">
        <v>328</v>
      </c>
      <c r="B180" s="885" t="s">
        <v>1203</v>
      </c>
    </row>
    <row r="181" spans="1:2" ht="17.25" x14ac:dyDescent="0.25">
      <c r="A181" s="882" t="s">
        <v>898</v>
      </c>
      <c r="B181" s="883" t="s">
        <v>1148</v>
      </c>
    </row>
    <row r="182" spans="1:2" ht="34.5" x14ac:dyDescent="0.25">
      <c r="A182" s="882" t="s">
        <v>1143</v>
      </c>
      <c r="B182" s="885" t="s">
        <v>1403</v>
      </c>
    </row>
    <row r="183" spans="1:2" ht="17.25" x14ac:dyDescent="0.25">
      <c r="A183" s="882" t="s">
        <v>213</v>
      </c>
      <c r="B183" s="885" t="s">
        <v>1413</v>
      </c>
    </row>
    <row r="184" spans="1:2" ht="17.25" x14ac:dyDescent="0.25">
      <c r="A184" s="882" t="s">
        <v>1407</v>
      </c>
      <c r="B184" s="883" t="s">
        <v>1408</v>
      </c>
    </row>
    <row r="185" spans="1:2" ht="17.25" x14ac:dyDescent="0.25">
      <c r="A185" s="882" t="s">
        <v>214</v>
      </c>
      <c r="B185" s="885" t="s">
        <v>1144</v>
      </c>
    </row>
    <row r="186" spans="1:2" s="357" customFormat="1" ht="17.25" x14ac:dyDescent="0.25">
      <c r="A186" s="888" t="s">
        <v>229</v>
      </c>
      <c r="B186" s="889" t="s">
        <v>1145</v>
      </c>
    </row>
    <row r="187" spans="1:2" s="354" customFormat="1" ht="21.95" customHeight="1" thickBot="1" x14ac:dyDescent="0.3">
      <c r="A187" s="966" t="s">
        <v>1320</v>
      </c>
      <c r="B187" s="966"/>
    </row>
    <row r="188" spans="1:2" s="357" customFormat="1" ht="24.95" customHeight="1" thickBot="1" x14ac:dyDescent="0.3">
      <c r="A188" s="970" t="s">
        <v>1340</v>
      </c>
      <c r="B188" s="977"/>
    </row>
    <row r="189" spans="1:2" s="368" customFormat="1" ht="21.95" customHeight="1" x14ac:dyDescent="0.25">
      <c r="A189" s="964" t="s">
        <v>1320</v>
      </c>
      <c r="B189" s="964"/>
    </row>
    <row r="190" spans="1:2" s="357" customFormat="1" ht="15.75" x14ac:dyDescent="0.25">
      <c r="A190" s="668" t="s">
        <v>1170</v>
      </c>
      <c r="B190" s="669" t="s">
        <v>1104</v>
      </c>
    </row>
    <row r="191" spans="1:2" s="357" customFormat="1" ht="17.25" x14ac:dyDescent="0.25">
      <c r="A191" s="657" t="s">
        <v>987</v>
      </c>
      <c r="B191" s="677" t="s">
        <v>1289</v>
      </c>
    </row>
    <row r="192" spans="1:2" s="357" customFormat="1" ht="17.25" x14ac:dyDescent="0.25">
      <c r="A192" s="657" t="s">
        <v>615</v>
      </c>
      <c r="B192" s="658" t="s">
        <v>651</v>
      </c>
    </row>
    <row r="193" spans="1:2" s="357" customFormat="1" ht="17.25" x14ac:dyDescent="0.25">
      <c r="A193" s="657" t="s">
        <v>228</v>
      </c>
      <c r="B193" s="652" t="s">
        <v>1147</v>
      </c>
    </row>
    <row r="194" spans="1:2" s="357" customFormat="1" ht="17.25" x14ac:dyDescent="0.25">
      <c r="A194" s="657" t="s">
        <v>325</v>
      </c>
      <c r="B194" s="652" t="s">
        <v>1147</v>
      </c>
    </row>
    <row r="195" spans="1:2" s="357" customFormat="1" ht="17.25" x14ac:dyDescent="0.25">
      <c r="A195" s="657" t="s">
        <v>324</v>
      </c>
      <c r="B195" s="677" t="s">
        <v>1169</v>
      </c>
    </row>
    <row r="196" spans="1:2" s="357" customFormat="1" ht="34.5" x14ac:dyDescent="0.25">
      <c r="A196" s="657" t="s">
        <v>613</v>
      </c>
      <c r="B196" s="652" t="s">
        <v>959</v>
      </c>
    </row>
    <row r="197" spans="1:2" s="357" customFormat="1" ht="17.25" x14ac:dyDescent="0.25">
      <c r="A197" s="657" t="s">
        <v>583</v>
      </c>
      <c r="B197" s="677" t="s">
        <v>587</v>
      </c>
    </row>
    <row r="198" spans="1:2" s="357" customFormat="1" ht="17.25" x14ac:dyDescent="0.25">
      <c r="A198" s="657" t="s">
        <v>898</v>
      </c>
      <c r="B198" s="677" t="s">
        <v>1148</v>
      </c>
    </row>
    <row r="199" spans="1:2" s="357" customFormat="1" ht="34.5" x14ac:dyDescent="0.25">
      <c r="A199" s="657" t="s">
        <v>1143</v>
      </c>
      <c r="B199" s="652" t="s">
        <v>1294</v>
      </c>
    </row>
    <row r="200" spans="1:2" s="357" customFormat="1" ht="17.25" x14ac:dyDescent="0.25">
      <c r="A200" s="657" t="s">
        <v>213</v>
      </c>
      <c r="B200" s="652" t="s">
        <v>1413</v>
      </c>
    </row>
    <row r="201" spans="1:2" s="357" customFormat="1" ht="17.25" x14ac:dyDescent="0.25">
      <c r="A201" s="657" t="s">
        <v>1407</v>
      </c>
      <c r="B201" s="677" t="s">
        <v>1408</v>
      </c>
    </row>
    <row r="202" spans="1:2" s="357" customFormat="1" ht="17.25" x14ac:dyDescent="0.25">
      <c r="A202" s="657" t="s">
        <v>214</v>
      </c>
      <c r="B202" s="652" t="s">
        <v>1144</v>
      </c>
    </row>
    <row r="203" spans="1:2" s="369" customFormat="1" ht="17.25" x14ac:dyDescent="0.25">
      <c r="A203" s="660" t="s">
        <v>229</v>
      </c>
      <c r="B203" s="654" t="s">
        <v>1145</v>
      </c>
    </row>
    <row r="204" spans="1:2" s="370" customFormat="1" ht="24.95" customHeight="1" thickBot="1" x14ac:dyDescent="0.25">
      <c r="A204" s="981" t="s">
        <v>1320</v>
      </c>
      <c r="B204" s="981"/>
    </row>
    <row r="205" spans="1:2" s="357" customFormat="1" ht="24.95" customHeight="1" thickBot="1" x14ac:dyDescent="0.3">
      <c r="A205" s="970" t="s">
        <v>1341</v>
      </c>
      <c r="B205" s="977"/>
    </row>
    <row r="206" spans="1:2" s="368" customFormat="1" ht="57" customHeight="1" x14ac:dyDescent="0.25">
      <c r="A206" s="965" t="s">
        <v>1264</v>
      </c>
      <c r="B206" s="965"/>
    </row>
    <row r="207" spans="1:2" s="357" customFormat="1" ht="15.75" x14ac:dyDescent="0.25">
      <c r="A207" s="668" t="s">
        <v>1170</v>
      </c>
      <c r="B207" s="669" t="s">
        <v>1104</v>
      </c>
    </row>
    <row r="208" spans="1:2" s="357" customFormat="1" ht="17.25" x14ac:dyDescent="0.25">
      <c r="A208" s="657" t="s">
        <v>1291</v>
      </c>
      <c r="B208" s="677" t="s">
        <v>1289</v>
      </c>
    </row>
    <row r="209" spans="1:2" s="357" customFormat="1" ht="17.25" x14ac:dyDescent="0.25">
      <c r="A209" s="657" t="s">
        <v>615</v>
      </c>
      <c r="B209" s="658" t="s">
        <v>883</v>
      </c>
    </row>
    <row r="210" spans="1:2" s="357" customFormat="1" ht="17.25" x14ac:dyDescent="0.25">
      <c r="A210" s="657" t="s">
        <v>228</v>
      </c>
      <c r="B210" s="652" t="s">
        <v>1147</v>
      </c>
    </row>
    <row r="211" spans="1:2" s="357" customFormat="1" ht="17.25" x14ac:dyDescent="0.25">
      <c r="A211" s="657" t="s">
        <v>324</v>
      </c>
      <c r="B211" s="677" t="s">
        <v>1147</v>
      </c>
    </row>
    <row r="212" spans="1:2" s="357" customFormat="1" ht="17.25" x14ac:dyDescent="0.25">
      <c r="A212" s="657" t="s">
        <v>880</v>
      </c>
      <c r="B212" s="658" t="s">
        <v>884</v>
      </c>
    </row>
    <row r="213" spans="1:2" s="357" customFormat="1" ht="17.25" x14ac:dyDescent="0.25">
      <c r="A213" s="657" t="s">
        <v>881</v>
      </c>
      <c r="B213" s="658" t="s">
        <v>992</v>
      </c>
    </row>
    <row r="214" spans="1:2" s="357" customFormat="1" ht="17.25" x14ac:dyDescent="0.25">
      <c r="A214" s="657" t="s">
        <v>898</v>
      </c>
      <c r="B214" s="677" t="s">
        <v>1148</v>
      </c>
    </row>
    <row r="215" spans="1:2" s="357" customFormat="1" ht="34.5" x14ac:dyDescent="0.25">
      <c r="A215" s="657" t="s">
        <v>1152</v>
      </c>
      <c r="B215" s="652" t="s">
        <v>1294</v>
      </c>
    </row>
    <row r="216" spans="1:2" s="357" customFormat="1" ht="17.25" x14ac:dyDescent="0.25">
      <c r="A216" s="657" t="s">
        <v>213</v>
      </c>
      <c r="B216" s="652" t="s">
        <v>1413</v>
      </c>
    </row>
    <row r="217" spans="1:2" s="357" customFormat="1" ht="17.25" x14ac:dyDescent="0.25">
      <c r="A217" s="657" t="s">
        <v>1407</v>
      </c>
      <c r="B217" s="677" t="s">
        <v>1408</v>
      </c>
    </row>
    <row r="218" spans="1:2" s="357" customFormat="1" ht="17.25" x14ac:dyDescent="0.25">
      <c r="A218" s="657" t="s">
        <v>214</v>
      </c>
      <c r="B218" s="652" t="s">
        <v>1144</v>
      </c>
    </row>
    <row r="219" spans="1:2" s="357" customFormat="1" ht="15" customHeight="1" x14ac:dyDescent="0.25">
      <c r="A219" s="660" t="s">
        <v>229</v>
      </c>
      <c r="B219" s="654" t="s">
        <v>1145</v>
      </c>
    </row>
    <row r="220" spans="1:2" s="367" customFormat="1" ht="24.95" customHeight="1" thickBot="1" x14ac:dyDescent="0.3">
      <c r="A220" s="966" t="s">
        <v>1320</v>
      </c>
      <c r="B220" s="966"/>
    </row>
    <row r="221" spans="1:2" s="357" customFormat="1" ht="24.95" customHeight="1" thickBot="1" x14ac:dyDescent="0.3">
      <c r="A221" s="970" t="s">
        <v>1342</v>
      </c>
      <c r="B221" s="977"/>
    </row>
    <row r="222" spans="1:2" s="368" customFormat="1" ht="21.95" customHeight="1" x14ac:dyDescent="0.25">
      <c r="A222" s="968" t="s">
        <v>1320</v>
      </c>
      <c r="B222" s="969"/>
    </row>
    <row r="223" spans="1:2" s="357" customFormat="1" ht="15.75" x14ac:dyDescent="0.25">
      <c r="A223" s="668" t="s">
        <v>1170</v>
      </c>
      <c r="B223" s="669" t="s">
        <v>1104</v>
      </c>
    </row>
    <row r="224" spans="1:2" s="357" customFormat="1" ht="17.25" x14ac:dyDescent="0.25">
      <c r="A224" s="657" t="s">
        <v>1291</v>
      </c>
      <c r="B224" s="677" t="s">
        <v>1289</v>
      </c>
    </row>
    <row r="225" spans="1:2" s="357" customFormat="1" ht="19.5" customHeight="1" x14ac:dyDescent="0.25">
      <c r="A225" s="657" t="s">
        <v>1153</v>
      </c>
      <c r="B225" s="658" t="s">
        <v>707</v>
      </c>
    </row>
    <row r="226" spans="1:2" s="357" customFormat="1" ht="53.25" customHeight="1" x14ac:dyDescent="0.25">
      <c r="A226" s="657" t="s">
        <v>612</v>
      </c>
      <c r="B226" s="659" t="s">
        <v>1267</v>
      </c>
    </row>
    <row r="227" spans="1:2" s="357" customFormat="1" ht="52.5" customHeight="1" x14ac:dyDescent="0.25">
      <c r="A227" s="657" t="s">
        <v>675</v>
      </c>
      <c r="B227" s="659" t="s">
        <v>1154</v>
      </c>
    </row>
    <row r="228" spans="1:2" s="357" customFormat="1" ht="17.25" x14ac:dyDescent="0.25">
      <c r="A228" s="657" t="s">
        <v>323</v>
      </c>
      <c r="B228" s="677" t="s">
        <v>654</v>
      </c>
    </row>
    <row r="229" spans="1:2" s="357" customFormat="1" ht="51.75" x14ac:dyDescent="0.25">
      <c r="A229" s="657" t="s">
        <v>324</v>
      </c>
      <c r="B229" s="652" t="s">
        <v>1298</v>
      </c>
    </row>
    <row r="230" spans="1:2" s="357" customFormat="1" ht="34.5" x14ac:dyDescent="0.25">
      <c r="A230" s="657" t="s">
        <v>613</v>
      </c>
      <c r="B230" s="652" t="s">
        <v>959</v>
      </c>
    </row>
    <row r="231" spans="1:2" s="357" customFormat="1" ht="17.25" x14ac:dyDescent="0.25">
      <c r="A231" s="657" t="s">
        <v>1201</v>
      </c>
      <c r="B231" s="677" t="s">
        <v>586</v>
      </c>
    </row>
    <row r="232" spans="1:2" s="357" customFormat="1" ht="17.25" x14ac:dyDescent="0.25">
      <c r="A232" s="657" t="s">
        <v>327</v>
      </c>
      <c r="B232" s="652" t="s">
        <v>1202</v>
      </c>
    </row>
    <row r="233" spans="1:2" s="357" customFormat="1" ht="17.25" x14ac:dyDescent="0.25">
      <c r="A233" s="657" t="s">
        <v>328</v>
      </c>
      <c r="B233" s="652" t="s">
        <v>1203</v>
      </c>
    </row>
    <row r="234" spans="1:2" s="357" customFormat="1" ht="17.25" x14ac:dyDescent="0.25">
      <c r="A234" s="657" t="s">
        <v>614</v>
      </c>
      <c r="B234" s="658" t="s">
        <v>696</v>
      </c>
    </row>
    <row r="235" spans="1:2" s="357" customFormat="1" ht="34.5" x14ac:dyDescent="0.25">
      <c r="A235" s="657" t="s">
        <v>676</v>
      </c>
      <c r="B235" s="659" t="s">
        <v>1266</v>
      </c>
    </row>
    <row r="236" spans="1:2" s="357" customFormat="1" ht="34.5" x14ac:dyDescent="0.25">
      <c r="A236" s="675" t="s">
        <v>1034</v>
      </c>
      <c r="B236" s="659" t="s">
        <v>1204</v>
      </c>
    </row>
    <row r="237" spans="1:2" s="357" customFormat="1" ht="17.25" x14ac:dyDescent="0.25">
      <c r="A237" s="657" t="s">
        <v>1205</v>
      </c>
      <c r="B237" s="659" t="s">
        <v>1206</v>
      </c>
    </row>
    <row r="238" spans="1:2" s="357" customFormat="1" ht="17.25" x14ac:dyDescent="0.25">
      <c r="A238" s="657" t="s">
        <v>610</v>
      </c>
      <c r="B238" s="659" t="s">
        <v>1207</v>
      </c>
    </row>
    <row r="239" spans="1:2" s="357" customFormat="1" ht="17.25" x14ac:dyDescent="0.25">
      <c r="A239" s="657" t="s">
        <v>1407</v>
      </c>
      <c r="B239" s="677" t="s">
        <v>1408</v>
      </c>
    </row>
    <row r="240" spans="1:2" s="357" customFormat="1" ht="15" customHeight="1" x14ac:dyDescent="0.25">
      <c r="A240" s="660" t="s">
        <v>993</v>
      </c>
      <c r="B240" s="661" t="s">
        <v>697</v>
      </c>
    </row>
    <row r="241" spans="1:2" s="367" customFormat="1" ht="24.95" customHeight="1" thickBot="1" x14ac:dyDescent="0.3">
      <c r="A241" s="966" t="s">
        <v>1320</v>
      </c>
      <c r="B241" s="967"/>
    </row>
    <row r="242" spans="1:2" s="357" customFormat="1" ht="24.95" customHeight="1" thickBot="1" x14ac:dyDescent="0.3">
      <c r="A242" s="970" t="s">
        <v>1343</v>
      </c>
      <c r="B242" s="977"/>
    </row>
    <row r="243" spans="1:2" s="368" customFormat="1" ht="21.95" customHeight="1" x14ac:dyDescent="0.25">
      <c r="A243" s="968" t="s">
        <v>1320</v>
      </c>
      <c r="B243" s="969"/>
    </row>
    <row r="244" spans="1:2" s="357" customFormat="1" ht="15.75" x14ac:dyDescent="0.25">
      <c r="A244" s="668" t="s">
        <v>1170</v>
      </c>
      <c r="B244" s="669" t="s">
        <v>1104</v>
      </c>
    </row>
    <row r="245" spans="1:2" s="357" customFormat="1" ht="17.25" x14ac:dyDescent="0.25">
      <c r="A245" s="657" t="s">
        <v>1291</v>
      </c>
      <c r="B245" s="677" t="s">
        <v>1289</v>
      </c>
    </row>
    <row r="246" spans="1:2" s="357" customFormat="1" ht="17.25" x14ac:dyDescent="0.25">
      <c r="A246" s="657" t="s">
        <v>635</v>
      </c>
      <c r="B246" s="658" t="s">
        <v>653</v>
      </c>
    </row>
    <row r="247" spans="1:2" s="357" customFormat="1" ht="17.25" x14ac:dyDescent="0.25">
      <c r="A247" s="657" t="s">
        <v>674</v>
      </c>
      <c r="B247" s="658" t="s">
        <v>652</v>
      </c>
    </row>
    <row r="248" spans="1:2" s="357" customFormat="1" ht="17.25" x14ac:dyDescent="0.25">
      <c r="A248" s="657" t="s">
        <v>228</v>
      </c>
      <c r="B248" s="652" t="s">
        <v>1147</v>
      </c>
    </row>
    <row r="249" spans="1:2" s="357" customFormat="1" ht="17.25" x14ac:dyDescent="0.25">
      <c r="A249" s="657" t="s">
        <v>325</v>
      </c>
      <c r="B249" s="652" t="s">
        <v>1147</v>
      </c>
    </row>
    <row r="250" spans="1:2" s="357" customFormat="1" ht="17.25" x14ac:dyDescent="0.25">
      <c r="A250" s="657" t="s">
        <v>323</v>
      </c>
      <c r="B250" s="677" t="s">
        <v>654</v>
      </c>
    </row>
    <row r="251" spans="1:2" s="357" customFormat="1" ht="34.5" x14ac:dyDescent="0.25">
      <c r="A251" s="657" t="s">
        <v>324</v>
      </c>
      <c r="B251" s="652" t="s">
        <v>958</v>
      </c>
    </row>
    <row r="252" spans="1:2" s="357" customFormat="1" ht="17.25" x14ac:dyDescent="0.25">
      <c r="A252" s="657" t="s">
        <v>608</v>
      </c>
      <c r="B252" s="677" t="s">
        <v>695</v>
      </c>
    </row>
    <row r="253" spans="1:2" s="357" customFormat="1" ht="34.5" x14ac:dyDescent="0.25">
      <c r="A253" s="675" t="s">
        <v>1155</v>
      </c>
      <c r="B253" s="658" t="s">
        <v>694</v>
      </c>
    </row>
    <row r="254" spans="1:2" s="357" customFormat="1" ht="17.25" x14ac:dyDescent="0.25">
      <c r="A254" s="657" t="s">
        <v>610</v>
      </c>
      <c r="B254" s="658" t="s">
        <v>698</v>
      </c>
    </row>
    <row r="255" spans="1:2" s="357" customFormat="1" ht="17.25" x14ac:dyDescent="0.25">
      <c r="A255" s="657" t="s">
        <v>1407</v>
      </c>
      <c r="B255" s="677" t="s">
        <v>1408</v>
      </c>
    </row>
    <row r="256" spans="1:2" s="357" customFormat="1" ht="17.25" x14ac:dyDescent="0.25">
      <c r="A256" s="660" t="s">
        <v>993</v>
      </c>
      <c r="B256" s="661" t="s">
        <v>697</v>
      </c>
    </row>
    <row r="257" spans="1:2" s="370" customFormat="1" ht="24.95" customHeight="1" thickBot="1" x14ac:dyDescent="0.25">
      <c r="A257" s="966" t="s">
        <v>1320</v>
      </c>
      <c r="B257" s="967"/>
    </row>
    <row r="258" spans="1:2" s="357" customFormat="1" ht="19.5" thickBot="1" x14ac:dyDescent="0.3">
      <c r="A258" s="970" t="s">
        <v>1344</v>
      </c>
      <c r="B258" s="971"/>
    </row>
    <row r="259" spans="1:2" s="368" customFormat="1" ht="21.95" customHeight="1" x14ac:dyDescent="0.25">
      <c r="A259" s="972" t="s">
        <v>1320</v>
      </c>
      <c r="B259" s="973"/>
    </row>
    <row r="260" spans="1:2" s="357" customFormat="1" ht="15.75" x14ac:dyDescent="0.25">
      <c r="A260" s="668" t="s">
        <v>1170</v>
      </c>
      <c r="B260" s="669" t="s">
        <v>1104</v>
      </c>
    </row>
    <row r="261" spans="1:2" s="357" customFormat="1" ht="17.25" x14ac:dyDescent="0.25">
      <c r="A261" s="657" t="s">
        <v>1291</v>
      </c>
      <c r="B261" s="677" t="s">
        <v>1289</v>
      </c>
    </row>
    <row r="262" spans="1:2" s="357" customFormat="1" ht="17.25" x14ac:dyDescent="0.25">
      <c r="A262" s="657" t="s">
        <v>877</v>
      </c>
      <c r="B262" s="677" t="s">
        <v>917</v>
      </c>
    </row>
    <row r="263" spans="1:2" s="357" customFormat="1" ht="17.25" x14ac:dyDescent="0.25">
      <c r="A263" s="657" t="s">
        <v>1000</v>
      </c>
      <c r="B263" s="677" t="s">
        <v>49</v>
      </c>
    </row>
    <row r="264" spans="1:2" s="357" customFormat="1" ht="17.25" x14ac:dyDescent="0.25">
      <c r="A264" s="657" t="s">
        <v>885</v>
      </c>
      <c r="B264" s="677" t="s">
        <v>1299</v>
      </c>
    </row>
    <row r="265" spans="1:2" s="357" customFormat="1" ht="17.25" x14ac:dyDescent="0.25">
      <c r="A265" s="657" t="s">
        <v>325</v>
      </c>
      <c r="B265" s="677" t="s">
        <v>1147</v>
      </c>
    </row>
    <row r="266" spans="1:2" s="357" customFormat="1" ht="17.25" x14ac:dyDescent="0.25">
      <c r="A266" s="657" t="s">
        <v>323</v>
      </c>
      <c r="B266" s="677" t="s">
        <v>963</v>
      </c>
    </row>
    <row r="267" spans="1:2" s="357" customFormat="1" ht="51.75" x14ac:dyDescent="0.25">
      <c r="A267" s="657" t="s">
        <v>324</v>
      </c>
      <c r="B267" s="652" t="s">
        <v>964</v>
      </c>
    </row>
    <row r="268" spans="1:2" s="357" customFormat="1" ht="17.25" x14ac:dyDescent="0.25">
      <c r="A268" s="657" t="s">
        <v>594</v>
      </c>
      <c r="B268" s="677" t="s">
        <v>1300</v>
      </c>
    </row>
    <row r="269" spans="1:2" s="357" customFormat="1" ht="17.25" x14ac:dyDescent="0.25">
      <c r="A269" s="657" t="s">
        <v>1158</v>
      </c>
      <c r="B269" s="677" t="s">
        <v>1159</v>
      </c>
    </row>
    <row r="270" spans="1:2" s="357" customFormat="1" ht="17.25" x14ac:dyDescent="0.25">
      <c r="A270" s="657" t="s">
        <v>1143</v>
      </c>
      <c r="B270" s="652" t="s">
        <v>1160</v>
      </c>
    </row>
    <row r="271" spans="1:2" s="357" customFormat="1" ht="17.25" x14ac:dyDescent="0.25">
      <c r="A271" s="657" t="s">
        <v>994</v>
      </c>
      <c r="B271" s="652" t="s">
        <v>1412</v>
      </c>
    </row>
    <row r="272" spans="1:2" s="357" customFormat="1" ht="17.25" x14ac:dyDescent="0.25">
      <c r="A272" s="657" t="s">
        <v>1409</v>
      </c>
      <c r="B272" s="677" t="s">
        <v>1408</v>
      </c>
    </row>
    <row r="273" spans="1:2" s="357" customFormat="1" ht="17.25" x14ac:dyDescent="0.25">
      <c r="A273" s="657" t="s">
        <v>595</v>
      </c>
      <c r="B273" s="652" t="s">
        <v>1161</v>
      </c>
    </row>
    <row r="274" spans="1:2" s="357" customFormat="1" ht="17.25" x14ac:dyDescent="0.25">
      <c r="A274" s="657" t="s">
        <v>229</v>
      </c>
      <c r="B274" s="652" t="s">
        <v>1162</v>
      </c>
    </row>
    <row r="275" spans="1:2" s="357" customFormat="1" ht="17.25" x14ac:dyDescent="0.25">
      <c r="A275" s="660" t="s">
        <v>912</v>
      </c>
      <c r="B275" s="654" t="s">
        <v>1163</v>
      </c>
    </row>
    <row r="276" spans="1:2" s="367" customFormat="1" ht="24.95" customHeight="1" thickBot="1" x14ac:dyDescent="0.3">
      <c r="A276" s="966" t="s">
        <v>1320</v>
      </c>
      <c r="B276" s="967"/>
    </row>
    <row r="277" spans="1:2" s="357" customFormat="1" ht="24.95" customHeight="1" thickBot="1" x14ac:dyDescent="0.3">
      <c r="A277" s="962" t="s">
        <v>1345</v>
      </c>
      <c r="B277" s="963"/>
    </row>
    <row r="278" spans="1:2" s="355" customFormat="1" ht="21.95" customHeight="1" x14ac:dyDescent="0.25">
      <c r="A278" s="974" t="s">
        <v>1265</v>
      </c>
      <c r="B278" s="973"/>
    </row>
    <row r="279" spans="1:2" ht="15.75" x14ac:dyDescent="0.25">
      <c r="A279" s="668" t="s">
        <v>1125</v>
      </c>
      <c r="B279" s="669" t="s">
        <v>1104</v>
      </c>
    </row>
    <row r="280" spans="1:2" ht="32.25" x14ac:dyDescent="0.25">
      <c r="A280" s="657" t="s">
        <v>1168</v>
      </c>
      <c r="B280" s="652" t="s">
        <v>1167</v>
      </c>
    </row>
    <row r="281" spans="1:2" ht="17.25" x14ac:dyDescent="0.25">
      <c r="A281" s="657" t="s">
        <v>1045</v>
      </c>
      <c r="B281" s="677" t="s">
        <v>1166</v>
      </c>
    </row>
    <row r="282" spans="1:2" ht="17.25" x14ac:dyDescent="0.25">
      <c r="A282" s="657" t="s">
        <v>854</v>
      </c>
      <c r="B282" s="677" t="s">
        <v>1410</v>
      </c>
    </row>
    <row r="283" spans="1:2" s="360" customFormat="1" ht="17.25" x14ac:dyDescent="0.25">
      <c r="A283" s="657" t="s">
        <v>213</v>
      </c>
      <c r="B283" s="677" t="s">
        <v>1411</v>
      </c>
    </row>
    <row r="284" spans="1:2" ht="17.25" x14ac:dyDescent="0.25">
      <c r="A284" s="660" t="s">
        <v>995</v>
      </c>
      <c r="B284" s="688" t="s">
        <v>1301</v>
      </c>
    </row>
    <row r="285" spans="1:2" s="354" customFormat="1" ht="24.95" customHeight="1" thickBot="1" x14ac:dyDescent="0.3">
      <c r="A285" s="975" t="s">
        <v>1320</v>
      </c>
      <c r="B285" s="976"/>
    </row>
    <row r="286" spans="1:2" ht="24.95" customHeight="1" thickBot="1" x14ac:dyDescent="0.3">
      <c r="A286" s="962" t="s">
        <v>1346</v>
      </c>
      <c r="B286" s="963"/>
    </row>
    <row r="287" spans="1:2" s="355" customFormat="1" ht="21.95" customHeight="1" x14ac:dyDescent="0.25">
      <c r="A287" s="964" t="s">
        <v>1320</v>
      </c>
      <c r="B287" s="965"/>
    </row>
    <row r="288" spans="1:2" ht="15.75" x14ac:dyDescent="0.25">
      <c r="A288" s="668" t="s">
        <v>1170</v>
      </c>
      <c r="B288" s="669" t="s">
        <v>1104</v>
      </c>
    </row>
    <row r="289" spans="1:2" ht="17.25" x14ac:dyDescent="0.25">
      <c r="A289" s="657" t="s">
        <v>1054</v>
      </c>
      <c r="B289" s="677" t="s">
        <v>1307</v>
      </c>
    </row>
    <row r="290" spans="1:2" ht="17.25" x14ac:dyDescent="0.25">
      <c r="A290" s="657" t="s">
        <v>1055</v>
      </c>
      <c r="B290" s="677" t="s">
        <v>1056</v>
      </c>
    </row>
    <row r="291" spans="1:2" ht="17.25" x14ac:dyDescent="0.25">
      <c r="A291" s="657" t="s">
        <v>880</v>
      </c>
      <c r="B291" s="677" t="s">
        <v>1057</v>
      </c>
    </row>
    <row r="292" spans="1:2" ht="17.25" x14ac:dyDescent="0.25">
      <c r="A292" s="657" t="s">
        <v>900</v>
      </c>
      <c r="B292" s="677" t="s">
        <v>1305</v>
      </c>
    </row>
    <row r="293" spans="1:2" ht="17.25" x14ac:dyDescent="0.25">
      <c r="A293" s="657" t="s">
        <v>1024</v>
      </c>
      <c r="B293" s="689" t="s">
        <v>1306</v>
      </c>
    </row>
    <row r="294" spans="1:2" ht="17.25" x14ac:dyDescent="0.25">
      <c r="A294" s="660" t="s">
        <v>901</v>
      </c>
      <c r="B294" s="690" t="s">
        <v>1147</v>
      </c>
    </row>
    <row r="295" spans="1:2" ht="17.25" x14ac:dyDescent="0.25">
      <c r="A295" s="691" t="s">
        <v>1303</v>
      </c>
      <c r="B295" s="690" t="s">
        <v>1147</v>
      </c>
    </row>
    <row r="296" spans="1:2" ht="17.25" x14ac:dyDescent="0.25">
      <c r="A296" s="691" t="s">
        <v>1304</v>
      </c>
      <c r="B296" s="690" t="s">
        <v>1147</v>
      </c>
    </row>
    <row r="297" spans="1:2" ht="17.25" x14ac:dyDescent="0.25">
      <c r="A297" s="691" t="s">
        <v>1302</v>
      </c>
      <c r="B297" s="692" t="s">
        <v>1332</v>
      </c>
    </row>
    <row r="298" spans="1:2" x14ac:dyDescent="0.25"/>
    <row r="304" spans="1:2" hidden="1" x14ac:dyDescent="0.25">
      <c r="A304" s="465"/>
    </row>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sheetData>
  <sheetProtection password="FF80" sheet="1" objects="1" scenarios="1"/>
  <mergeCells count="48">
    <mergeCell ref="A165:B165"/>
    <mergeCell ref="A113:B113"/>
    <mergeCell ref="A30:B30"/>
    <mergeCell ref="A31:B31"/>
    <mergeCell ref="A47:B47"/>
    <mergeCell ref="A48:B48"/>
    <mergeCell ref="A49:B49"/>
    <mergeCell ref="A50:B50"/>
    <mergeCell ref="A51:B51"/>
    <mergeCell ref="A74:B74"/>
    <mergeCell ref="A75:B75"/>
    <mergeCell ref="A95:B95"/>
    <mergeCell ref="A96:B96"/>
    <mergeCell ref="A73:B73"/>
    <mergeCell ref="A94:B94"/>
    <mergeCell ref="A112:B112"/>
    <mergeCell ref="A25:B25"/>
    <mergeCell ref="A1:B1"/>
    <mergeCell ref="A2:B2"/>
    <mergeCell ref="A3:B3"/>
    <mergeCell ref="A4:B4"/>
    <mergeCell ref="A9:B9"/>
    <mergeCell ref="A242:B242"/>
    <mergeCell ref="A114:B114"/>
    <mergeCell ref="A140:B140"/>
    <mergeCell ref="A141:B141"/>
    <mergeCell ref="A188:B188"/>
    <mergeCell ref="A189:B189"/>
    <mergeCell ref="A205:B205"/>
    <mergeCell ref="A206:B206"/>
    <mergeCell ref="A221:B221"/>
    <mergeCell ref="A222:B222"/>
    <mergeCell ref="A139:B139"/>
    <mergeCell ref="A187:B187"/>
    <mergeCell ref="A241:B241"/>
    <mergeCell ref="A204:B204"/>
    <mergeCell ref="A220:B220"/>
    <mergeCell ref="A164:B164"/>
    <mergeCell ref="A286:B286"/>
    <mergeCell ref="A287:B287"/>
    <mergeCell ref="A276:B276"/>
    <mergeCell ref="A257:B257"/>
    <mergeCell ref="A243:B243"/>
    <mergeCell ref="A258:B258"/>
    <mergeCell ref="A259:B259"/>
    <mergeCell ref="A277:B277"/>
    <mergeCell ref="A278:B278"/>
    <mergeCell ref="A285:B285"/>
  </mergeCells>
  <dataValidations count="1">
    <dataValidation allowBlank="1" showErrorMessage="1" prompt="This excel workbook has been created accessibly to the best of our ability.  There are 15 sets of instructions on this page. There are 15 work sheets. For guidance contact your program representative. " sqref="A1:B1" xr:uid="{00000000-0002-0000-0100-000000000000}"/>
  </dataValidations>
  <hyperlinks>
    <hyperlink ref="A48" location="'Auth Agent Contact Information'!A1" display="Auth. Agent Contact Information" xr:uid="{00000000-0004-0000-0100-000000000000}"/>
    <hyperlink ref="A30" location="Facesheet!A1" display="Grant Subaward Face Sheet" xr:uid="{00000000-0004-0000-0100-000001000000}"/>
    <hyperlink ref="A113" location="Equipment!A1" display="Equipment" xr:uid="{00000000-0004-0000-0100-000002000000}"/>
    <hyperlink ref="B118" r:id="rId1" tooltip="FEMA Authorized Equipment List (AEL)" display="https://www.fema.gov/authorized-equipment-list" xr:uid="{00000000-0004-0000-0100-000003000000}"/>
    <hyperlink ref="B150" r:id="rId2" tooltip=" CSTI Tracking Number Request Form" xr:uid="{00000000-0004-0000-0100-000004000000}"/>
    <hyperlink ref="A50:B50" location="'Project Ledger'!A1" tooltip="Section 4: Project Ledger" display="Section 4:  PROJECT LEDGER" xr:uid="{00000000-0004-0000-0100-000005000000}"/>
    <hyperlink ref="A74:B74" location="Planning!A1" tooltip="Section 5: Planning" display="Section 5:  PLANNING" xr:uid="{00000000-0004-0000-0100-000006000000}"/>
    <hyperlink ref="A95:B95" location="Organization!A1" tooltip="Section 6:  ORGANIZATION" display="Section 6:  ORGANIZATION" xr:uid="{00000000-0004-0000-0100-000007000000}"/>
    <hyperlink ref="A140:B140" location="Training!A1" tooltip="Section 8: Training" display="Section 8:  TRAINING" xr:uid="{00000000-0004-0000-0100-000008000000}"/>
    <hyperlink ref="A205:B205" location="'Indirect Costs'!A1" tooltip="Section 11:  INDIRECT COST" display="Section 11:  INDIRECT COST" xr:uid="{00000000-0004-0000-0100-000009000000}"/>
    <hyperlink ref="A221:B221" location="'Consultant-Contractor'!A1" tooltip="Section 12:  CONSULTANT / CONTRACTOR" display="Section 12:  CONSULTANT / CONTRACTOR" xr:uid="{00000000-0004-0000-0100-00000A000000}"/>
    <hyperlink ref="A242:B242" location="Personnel!A1" tooltip="Section 13:  PERSONNEL" display="Section 13:  PERSONNEL" xr:uid="{00000000-0004-0000-0100-00000B000000}"/>
    <hyperlink ref="A258:B258" location="Match!A1" tooltip="Section 14:  MATCH" display="Section 14:  MATCH" xr:uid="{00000000-0004-0000-0100-00000C000000}"/>
    <hyperlink ref="A277:B277" location="'Auth. Agent'!A1" tooltip="Section 15:  AUTHORIZED AGENT" display="Section 15:  AUTHORIZED AGENT" xr:uid="{00000000-0004-0000-0100-00000D000000}"/>
    <hyperlink ref="A286:B286" location="'ICR Summary'!A1" tooltip="Section 16: ICR Summary" display="Section 16:  ICR SUMMARY" xr:uid="{00000000-0004-0000-0100-00000E000000}"/>
    <hyperlink ref="A30:B30" location="Facesheet!A1" tooltip="Grant Subaward Face Sheet" display="Section 2:   GRANT SUBAWARD FACE SHEET" xr:uid="{00000000-0004-0000-0100-00000F000000}"/>
    <hyperlink ref="A48:B48" location="'Auth Agent Contact Information'!A1" tooltip="Section 3:  AUTHORIZED AGENT CONTACT INFORMATION" display="Section 3:  AUTHORIZED AGENT CONTACT INFORMATION" xr:uid="{00000000-0004-0000-0100-000010000000}"/>
    <hyperlink ref="A113:B113" location="Equipment!A1" tooltip="Section 7:  EQUIPMENT" display="Section 7:  EQUIPMENT" xr:uid="{00000000-0004-0000-0100-000011000000}"/>
    <hyperlink ref="A188:B188" location="'M&amp;A'!A1" tooltip="Section 10:  M&amp;A" display="Section 10:  M&amp;A" xr:uid="{00000000-0004-0000-0100-000012000000}"/>
    <hyperlink ref="A164:B164" location="Exercise!A1" tooltip="Section 8: Training" display="Section 8:  EXERCISE" xr:uid="{00000000-0004-0000-0100-000013000000}"/>
    <hyperlink ref="B177" r:id="rId3" tooltip="Email AAR/IP to hseep@fema.dhs.gov" xr:uid="{00000000-0004-0000-0100-000014000000}"/>
  </hyperlinks>
  <printOptions horizontalCentered="1"/>
  <pageMargins left="0.15" right="0.15" top="0.5" bottom="0.5" header="0.25" footer="0.25"/>
  <pageSetup scale="46" fitToHeight="0" orientation="portrait" r:id="rId4"/>
  <headerFooter scaleWithDoc="0">
    <oddHeader>&amp;C&amp;"Century Gothic,Regular"&amp;9CALIFORNIA GOVERNOR'S OFFICE OF EMERGENCY SERVICES (Cal OES)</oddHeader>
    <oddFooter>&amp;L&amp;"Century Gothic,Regular"&amp;9FY 2020 EMPG FMFW (Non-Macro) v20.1&amp;C&amp;"Century Gothic,Regular"&amp;9&amp;P of &amp;N&amp;R&amp;"Century Gothic,Regular"&amp;9&amp;A</oddFooter>
  </headerFooter>
  <rowBreaks count="6" manualBreakCount="6">
    <brk id="29" max="1" man="1"/>
    <brk id="74" max="1" man="1"/>
    <brk id="139" max="1" man="1"/>
    <brk id="219" max="1" man="1"/>
    <brk id="257" max="1" man="1"/>
    <brk id="306" max="1" man="1"/>
  </rowBreaks>
  <tableParts count="17">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59999389629810485"/>
    <pageSetUpPr fitToPage="1"/>
  </sheetPr>
  <dimension ref="A1:XFC106"/>
  <sheetViews>
    <sheetView showGridLines="0" zoomScale="65" zoomScaleNormal="65" zoomScaleSheetLayoutView="80" zoomScalePageLayoutView="60" workbookViewId="0">
      <selection activeCell="A4" sqref="A4:J4"/>
    </sheetView>
  </sheetViews>
  <sheetFormatPr defaultColWidth="0" defaultRowHeight="12.75" zeroHeight="1" x14ac:dyDescent="0.2"/>
  <cols>
    <col min="1" max="1" width="13.28515625" style="317" customWidth="1"/>
    <col min="2" max="2" width="11.7109375" style="317" customWidth="1"/>
    <col min="3" max="3" width="14.28515625" style="317" customWidth="1"/>
    <col min="4" max="4" width="22.28515625" style="317" customWidth="1"/>
    <col min="5" max="5" width="22.140625" style="317" customWidth="1"/>
    <col min="6" max="6" width="22.28515625" style="317" customWidth="1"/>
    <col min="7" max="7" width="23.42578125" style="317" customWidth="1"/>
    <col min="8" max="8" width="24" style="317" customWidth="1"/>
    <col min="9" max="9" width="22.7109375" style="317" customWidth="1"/>
    <col min="10" max="10" width="24" style="317" customWidth="1"/>
    <col min="11" max="11" width="0.140625" style="317" customWidth="1"/>
    <col min="12" max="12" width="15.42578125" style="317" hidden="1" customWidth="1"/>
    <col min="13" max="13" width="8.7109375" style="317" hidden="1" customWidth="1"/>
    <col min="14" max="15" width="5.7109375" style="317" hidden="1" customWidth="1"/>
    <col min="16" max="21" width="9.140625" style="317" hidden="1" customWidth="1"/>
    <col min="22" max="16380" width="0" style="317" hidden="1"/>
    <col min="16381" max="16381" width="2.42578125" style="317" hidden="1" customWidth="1"/>
    <col min="16382" max="16382" width="1.42578125" style="317" hidden="1" customWidth="1"/>
    <col min="16383" max="16383" width="2.85546875" style="317" hidden="1" customWidth="1"/>
    <col min="16384" max="16384" width="0.5703125" style="317" hidden="1" customWidth="1"/>
  </cols>
  <sheetData>
    <row r="1" spans="1:16" s="274" customFormat="1" ht="32.25" customHeight="1" x14ac:dyDescent="0.2">
      <c r="A1" s="1037" t="s">
        <v>856</v>
      </c>
      <c r="B1" s="1037"/>
      <c r="C1" s="1037"/>
      <c r="D1" s="1037"/>
      <c r="E1" s="1037"/>
      <c r="F1" s="1037"/>
      <c r="G1" s="1037"/>
      <c r="H1" s="1037"/>
      <c r="I1" s="1037"/>
      <c r="J1" s="1037"/>
      <c r="K1" s="273"/>
      <c r="L1" s="273"/>
      <c r="M1" s="273"/>
      <c r="N1" s="273"/>
      <c r="O1" s="273"/>
    </row>
    <row r="2" spans="1:16" s="274" customFormat="1" ht="23.25" customHeight="1" x14ac:dyDescent="0.2">
      <c r="A2" s="1038" t="s">
        <v>857</v>
      </c>
      <c r="B2" s="1038"/>
      <c r="C2" s="1039"/>
      <c r="D2" s="1039"/>
      <c r="E2" s="508" t="s">
        <v>780</v>
      </c>
      <c r="F2" s="509"/>
      <c r="G2" s="508" t="s">
        <v>1208</v>
      </c>
      <c r="H2" s="558"/>
      <c r="I2" s="508" t="s">
        <v>873</v>
      </c>
      <c r="J2" s="556"/>
      <c r="K2" s="275"/>
      <c r="L2" s="276"/>
      <c r="M2" s="276"/>
      <c r="N2" s="276"/>
      <c r="O2" s="276"/>
    </row>
    <row r="3" spans="1:16" s="279" customFormat="1" ht="39.75" customHeight="1" x14ac:dyDescent="0.4">
      <c r="A3" s="1040" t="s">
        <v>855</v>
      </c>
      <c r="B3" s="1040"/>
      <c r="C3" s="1040"/>
      <c r="D3" s="1040"/>
      <c r="E3" s="1040"/>
      <c r="F3" s="1040"/>
      <c r="G3" s="1040"/>
      <c r="H3" s="1040"/>
      <c r="I3" s="1040"/>
      <c r="J3" s="1040"/>
      <c r="K3" s="277"/>
      <c r="L3" s="278"/>
      <c r="M3" s="278"/>
      <c r="N3" s="278"/>
      <c r="O3" s="278"/>
    </row>
    <row r="4" spans="1:16" s="281" customFormat="1" ht="21" customHeight="1" x14ac:dyDescent="0.2">
      <c r="A4" s="1041" t="s">
        <v>874</v>
      </c>
      <c r="B4" s="1041"/>
      <c r="C4" s="1041"/>
      <c r="D4" s="1041"/>
      <c r="E4" s="1041"/>
      <c r="F4" s="1041"/>
      <c r="G4" s="1041"/>
      <c r="H4" s="1041"/>
      <c r="I4" s="1041"/>
      <c r="J4" s="1041"/>
      <c r="K4" s="280"/>
      <c r="L4" s="280"/>
      <c r="M4" s="280"/>
      <c r="N4" s="280"/>
      <c r="O4" s="280"/>
    </row>
    <row r="5" spans="1:16" s="274" customFormat="1" ht="27" customHeight="1" x14ac:dyDescent="0.25">
      <c r="A5" s="1036" t="s">
        <v>875</v>
      </c>
      <c r="B5" s="1036"/>
      <c r="C5" s="1036"/>
      <c r="D5" s="1036"/>
      <c r="E5" s="1036"/>
      <c r="F5" s="1036"/>
      <c r="G5" s="1036"/>
      <c r="H5" s="1036"/>
      <c r="I5" s="1036"/>
      <c r="J5" s="1036"/>
      <c r="K5" s="282"/>
      <c r="L5" s="282"/>
      <c r="M5" s="282"/>
      <c r="N5" s="282"/>
      <c r="O5" s="282"/>
    </row>
    <row r="6" spans="1:16" s="284" customFormat="1" ht="28.5" customHeight="1" x14ac:dyDescent="0.25">
      <c r="A6" s="1020" t="s">
        <v>876</v>
      </c>
      <c r="B6" s="1020"/>
      <c r="C6" s="1043"/>
      <c r="D6" s="1043"/>
      <c r="E6" s="1043"/>
      <c r="F6" s="1043"/>
      <c r="G6" s="1043"/>
      <c r="H6" s="283" t="s">
        <v>960</v>
      </c>
      <c r="I6" s="1044"/>
      <c r="J6" s="1044"/>
      <c r="L6" s="285"/>
      <c r="M6" s="285"/>
      <c r="N6" s="285"/>
      <c r="O6" s="285"/>
    </row>
    <row r="7" spans="1:16" s="284" customFormat="1" ht="34.5" customHeight="1" x14ac:dyDescent="0.25">
      <c r="A7" s="1020" t="s">
        <v>656</v>
      </c>
      <c r="B7" s="1020"/>
      <c r="C7" s="1020"/>
      <c r="D7" s="1045"/>
      <c r="E7" s="1045"/>
      <c r="F7" s="1045"/>
      <c r="G7" s="1045"/>
      <c r="H7" s="283" t="s">
        <v>961</v>
      </c>
      <c r="I7" s="1046"/>
      <c r="J7" s="1046"/>
      <c r="L7" s="286"/>
      <c r="M7" s="286"/>
      <c r="N7" s="286"/>
      <c r="O7" s="286"/>
    </row>
    <row r="8" spans="1:16" s="287" customFormat="1" ht="34.5" customHeight="1" x14ac:dyDescent="0.25">
      <c r="A8" s="1020" t="s">
        <v>1209</v>
      </c>
      <c r="B8" s="1020"/>
      <c r="C8" s="1020"/>
      <c r="D8" s="1020"/>
      <c r="E8" s="1019"/>
      <c r="F8" s="1019"/>
      <c r="G8" s="1019"/>
      <c r="H8" s="1034"/>
      <c r="I8" s="1034"/>
      <c r="J8" s="340"/>
      <c r="K8" s="282"/>
      <c r="M8" s="1023"/>
      <c r="N8" s="1023"/>
      <c r="O8" s="1023"/>
    </row>
    <row r="9" spans="1:16" s="276" customFormat="1" ht="15.75" customHeight="1" x14ac:dyDescent="0.3">
      <c r="A9" s="1024" t="s">
        <v>1210</v>
      </c>
      <c r="B9" s="1024"/>
      <c r="C9" s="1024"/>
      <c r="D9" s="1024"/>
      <c r="E9" s="1024"/>
      <c r="F9" s="1024"/>
      <c r="G9" s="1024"/>
      <c r="H9" s="288" t="s">
        <v>1211</v>
      </c>
      <c r="I9" s="288"/>
      <c r="J9" s="373" t="s">
        <v>1212</v>
      </c>
      <c r="K9" s="289"/>
      <c r="M9" s="289"/>
      <c r="N9" s="289"/>
      <c r="O9" s="289"/>
    </row>
    <row r="10" spans="1:16" s="293" customFormat="1" ht="34.5" customHeight="1" x14ac:dyDescent="0.25">
      <c r="A10" s="1010" t="s">
        <v>781</v>
      </c>
      <c r="B10" s="1010"/>
      <c r="C10" s="1010"/>
      <c r="D10" s="1035"/>
      <c r="E10" s="1035"/>
      <c r="F10" s="1035"/>
      <c r="G10" s="1035"/>
      <c r="H10" s="1042"/>
      <c r="I10" s="1042"/>
      <c r="J10" s="341"/>
      <c r="K10" s="290"/>
      <c r="L10" s="291"/>
      <c r="M10" s="286"/>
      <c r="N10" s="286"/>
      <c r="O10" s="286"/>
      <c r="P10" s="292"/>
    </row>
    <row r="11" spans="1:16" s="293" customFormat="1" ht="15.75" customHeight="1" x14ac:dyDescent="0.2">
      <c r="A11" s="1026" t="s">
        <v>1213</v>
      </c>
      <c r="B11" s="1026"/>
      <c r="C11" s="1026"/>
      <c r="D11" s="1026"/>
      <c r="E11" s="1026"/>
      <c r="F11" s="1026"/>
      <c r="G11" s="1026"/>
      <c r="H11" s="1027" t="s">
        <v>1214</v>
      </c>
      <c r="I11" s="1027"/>
      <c r="J11" s="584" t="s">
        <v>1212</v>
      </c>
      <c r="K11" s="294"/>
      <c r="L11" s="292"/>
      <c r="M11" s="294"/>
      <c r="N11" s="294"/>
      <c r="O11" s="294"/>
      <c r="P11" s="292"/>
    </row>
    <row r="12" spans="1:16" s="295" customFormat="1" ht="34.5" customHeight="1" x14ac:dyDescent="0.25">
      <c r="A12" s="1017" t="s">
        <v>1354</v>
      </c>
      <c r="B12" s="1017"/>
      <c r="C12" s="1017"/>
      <c r="D12" s="1016" t="s">
        <v>1386</v>
      </c>
      <c r="E12" s="1016"/>
      <c r="F12" s="1016"/>
      <c r="G12" s="1028" t="s">
        <v>1428</v>
      </c>
      <c r="H12" s="552">
        <v>44013</v>
      </c>
      <c r="I12" s="1029" t="s">
        <v>1268</v>
      </c>
      <c r="J12" s="553">
        <v>44742</v>
      </c>
      <c r="L12" s="296"/>
      <c r="M12" s="297"/>
      <c r="N12" s="298"/>
      <c r="O12" s="298"/>
      <c r="P12" s="299"/>
    </row>
    <row r="13" spans="1:16" s="287" customFormat="1" ht="15.75" customHeight="1" x14ac:dyDescent="0.2">
      <c r="A13" s="1018"/>
      <c r="B13" s="1018"/>
      <c r="C13" s="1018"/>
      <c r="D13" s="1018"/>
      <c r="E13" s="1018"/>
      <c r="F13" s="1018"/>
      <c r="G13" s="1028"/>
      <c r="H13" s="583" t="s">
        <v>1215</v>
      </c>
      <c r="I13" s="1029"/>
      <c r="J13" s="583" t="s">
        <v>1353</v>
      </c>
      <c r="K13" s="292"/>
      <c r="L13" s="300"/>
      <c r="M13" s="294"/>
      <c r="N13" s="294"/>
      <c r="O13" s="294"/>
      <c r="P13" s="301"/>
    </row>
    <row r="14" spans="1:16" s="305" customFormat="1" ht="34.5" customHeight="1" x14ac:dyDescent="0.3">
      <c r="A14" s="1010" t="s">
        <v>882</v>
      </c>
      <c r="B14" s="1010"/>
      <c r="C14" s="1010"/>
      <c r="D14" s="1030" t="s">
        <v>1387</v>
      </c>
      <c r="E14" s="1030"/>
      <c r="F14" s="1031" t="s">
        <v>1269</v>
      </c>
      <c r="G14" s="1031"/>
      <c r="H14" s="1031"/>
      <c r="I14" s="374"/>
      <c r="J14" s="302" t="s">
        <v>978</v>
      </c>
      <c r="K14" s="303"/>
      <c r="L14" s="304"/>
      <c r="M14" s="302"/>
      <c r="N14" s="302"/>
      <c r="O14" s="302"/>
    </row>
    <row r="15" spans="1:16" s="307" customFormat="1" ht="8.25" customHeight="1" x14ac:dyDescent="0.2">
      <c r="A15" s="1032"/>
      <c r="B15" s="1032"/>
      <c r="C15" s="1032"/>
      <c r="D15" s="1032"/>
      <c r="E15" s="1032"/>
      <c r="F15" s="1032"/>
      <c r="G15" s="1032"/>
      <c r="H15" s="1032"/>
      <c r="I15" s="1032"/>
      <c r="J15" s="1032"/>
      <c r="K15" s="306"/>
      <c r="L15" s="306"/>
      <c r="M15" s="306"/>
      <c r="N15" s="306"/>
      <c r="O15" s="306"/>
    </row>
    <row r="16" spans="1:16" s="311" customFormat="1" ht="63.75" customHeight="1" x14ac:dyDescent="0.2">
      <c r="A16" s="308" t="s">
        <v>1216</v>
      </c>
      <c r="B16" s="308" t="s">
        <v>144</v>
      </c>
      <c r="C16" s="308" t="s">
        <v>365</v>
      </c>
      <c r="D16" s="371" t="s">
        <v>1217</v>
      </c>
      <c r="E16" s="371" t="s">
        <v>1218</v>
      </c>
      <c r="F16" s="371" t="s">
        <v>1219</v>
      </c>
      <c r="G16" s="309" t="s">
        <v>1220</v>
      </c>
      <c r="H16" s="310" t="s">
        <v>1221</v>
      </c>
      <c r="I16" s="309" t="s">
        <v>1222</v>
      </c>
      <c r="J16" s="309" t="s">
        <v>1223</v>
      </c>
      <c r="K16" s="1033"/>
      <c r="M16" s="1025"/>
      <c r="N16" s="1025"/>
      <c r="O16" s="1025"/>
    </row>
    <row r="17" spans="1:15" s="311" customFormat="1" ht="24.95" customHeight="1" x14ac:dyDescent="0.2">
      <c r="A17" s="375">
        <v>8</v>
      </c>
      <c r="B17" s="386">
        <v>2020</v>
      </c>
      <c r="C17" s="386" t="s">
        <v>556</v>
      </c>
      <c r="D17" s="557"/>
      <c r="E17" s="378"/>
      <c r="F17" s="381"/>
      <c r="G17" s="379"/>
      <c r="H17" s="377"/>
      <c r="I17" s="384">
        <f>SUM(G17:H17)</f>
        <v>0</v>
      </c>
      <c r="J17" s="384">
        <f>SUM(I17,E17,D17)</f>
        <v>0</v>
      </c>
      <c r="K17" s="1033"/>
      <c r="M17" s="1025"/>
      <c r="N17" s="1025"/>
      <c r="O17" s="1025"/>
    </row>
    <row r="18" spans="1:15" s="311" customFormat="1" ht="24.95" customHeight="1" x14ac:dyDescent="0.2">
      <c r="A18" s="375">
        <v>9</v>
      </c>
      <c r="B18" s="376" t="s">
        <v>782</v>
      </c>
      <c r="C18" s="376" t="s">
        <v>782</v>
      </c>
      <c r="D18" s="557"/>
      <c r="E18" s="378"/>
      <c r="F18" s="382"/>
      <c r="G18" s="555"/>
      <c r="H18" s="377"/>
      <c r="I18" s="384">
        <f>SUM(G18:H18)</f>
        <v>0</v>
      </c>
      <c r="J18" s="384">
        <f>SUM(I18,E18,D18)</f>
        <v>0</v>
      </c>
      <c r="K18" s="1033"/>
      <c r="M18" s="1025"/>
      <c r="N18" s="1025"/>
      <c r="O18" s="1025"/>
    </row>
    <row r="19" spans="1:15" s="311" customFormat="1" ht="24.95" customHeight="1" x14ac:dyDescent="0.2">
      <c r="A19" s="375">
        <v>10</v>
      </c>
      <c r="B19" s="376" t="s">
        <v>782</v>
      </c>
      <c r="C19" s="376" t="s">
        <v>782</v>
      </c>
      <c r="D19" s="557"/>
      <c r="E19" s="378"/>
      <c r="F19" s="382"/>
      <c r="G19" s="379"/>
      <c r="H19" s="377"/>
      <c r="I19" s="384">
        <f>SUM(G19:H19)</f>
        <v>0</v>
      </c>
      <c r="J19" s="384">
        <f>SUM(I19,E19,D19)</f>
        <v>0</v>
      </c>
      <c r="K19" s="1033"/>
      <c r="M19" s="1025"/>
      <c r="N19" s="1025"/>
      <c r="O19" s="1025"/>
    </row>
    <row r="20" spans="1:15" s="311" customFormat="1" ht="24.95" customHeight="1" x14ac:dyDescent="0.2">
      <c r="A20" s="375">
        <v>11</v>
      </c>
      <c r="B20" s="376" t="s">
        <v>782</v>
      </c>
      <c r="C20" s="376" t="s">
        <v>782</v>
      </c>
      <c r="D20" s="557"/>
      <c r="E20" s="378"/>
      <c r="F20" s="382"/>
      <c r="G20" s="379"/>
      <c r="H20" s="377"/>
      <c r="I20" s="384">
        <f>SUM(G20:H20)</f>
        <v>0</v>
      </c>
      <c r="J20" s="384">
        <f>SUM(I20,E20,D20)</f>
        <v>0</v>
      </c>
      <c r="K20" s="1033"/>
      <c r="M20" s="1025"/>
      <c r="N20" s="1025"/>
      <c r="O20" s="1025"/>
    </row>
    <row r="21" spans="1:15" s="311" customFormat="1" ht="24.95" customHeight="1" x14ac:dyDescent="0.2">
      <c r="A21" s="375">
        <v>12</v>
      </c>
      <c r="B21" s="376" t="s">
        <v>782</v>
      </c>
      <c r="C21" s="376" t="s">
        <v>782</v>
      </c>
      <c r="D21" s="557"/>
      <c r="E21" s="378"/>
      <c r="F21" s="383"/>
      <c r="G21" s="379"/>
      <c r="H21" s="377"/>
      <c r="I21" s="384">
        <f>SUM(G21:H21)</f>
        <v>0</v>
      </c>
      <c r="J21" s="384">
        <f>SUM(I21,E21,D21)</f>
        <v>0</v>
      </c>
      <c r="K21" s="1033"/>
      <c r="M21" s="1025"/>
      <c r="N21" s="1025"/>
      <c r="O21" s="1025"/>
    </row>
    <row r="22" spans="1:15" s="313" customFormat="1" ht="27.75" customHeight="1" x14ac:dyDescent="0.25">
      <c r="A22" s="338" t="s">
        <v>1224</v>
      </c>
      <c r="B22" s="385" t="s">
        <v>215</v>
      </c>
      <c r="C22" s="339" t="s">
        <v>1225</v>
      </c>
      <c r="D22" s="384">
        <f>SUM(D17:D21)</f>
        <v>0</v>
      </c>
      <c r="E22" s="384">
        <f>SUM(E17:E21)</f>
        <v>0</v>
      </c>
      <c r="F22" s="384">
        <f>SUM(D22:E22)</f>
        <v>0</v>
      </c>
      <c r="G22" s="384">
        <f>SUM(G17:G21)</f>
        <v>0</v>
      </c>
      <c r="H22" s="384">
        <f>SUM(H17:H21)</f>
        <v>0</v>
      </c>
      <c r="I22" s="384">
        <f>SUM(I17:I21)</f>
        <v>0</v>
      </c>
      <c r="J22" s="384">
        <f>SUM(J17:J21)</f>
        <v>0</v>
      </c>
      <c r="K22" s="312"/>
      <c r="M22" s="314"/>
      <c r="N22" s="314"/>
      <c r="O22" s="314"/>
    </row>
    <row r="23" spans="1:15" s="316" customFormat="1" ht="137.25" customHeight="1" x14ac:dyDescent="0.25">
      <c r="A23" s="1000" t="s">
        <v>1226</v>
      </c>
      <c r="B23" s="1000"/>
      <c r="C23" s="1000"/>
      <c r="D23" s="1000"/>
      <c r="E23" s="1000"/>
      <c r="F23" s="1000"/>
      <c r="G23" s="1000"/>
      <c r="H23" s="1000"/>
      <c r="I23" s="1000"/>
      <c r="J23" s="1000"/>
      <c r="K23" s="315"/>
      <c r="M23" s="315"/>
      <c r="N23" s="315"/>
      <c r="O23" s="315"/>
    </row>
    <row r="24" spans="1:15" s="274" customFormat="1" ht="94.5" customHeight="1" x14ac:dyDescent="0.2">
      <c r="A24" s="1001" t="s">
        <v>1227</v>
      </c>
      <c r="B24" s="1001"/>
      <c r="C24" s="1001"/>
      <c r="D24" s="1001"/>
      <c r="E24" s="1001"/>
      <c r="F24" s="1001"/>
      <c r="G24" s="1001"/>
      <c r="H24" s="1001"/>
      <c r="I24" s="1001"/>
      <c r="J24" s="1001"/>
      <c r="K24" s="317"/>
      <c r="M24" s="318"/>
      <c r="N24" s="318"/>
      <c r="O24" s="318"/>
    </row>
    <row r="25" spans="1:15" s="274" customFormat="1" ht="20.25" customHeight="1" x14ac:dyDescent="0.25">
      <c r="A25" s="1002" t="s">
        <v>976</v>
      </c>
      <c r="B25" s="1002"/>
      <c r="C25" s="1002"/>
      <c r="D25" s="1002"/>
      <c r="E25" s="1002"/>
      <c r="F25" s="1002"/>
      <c r="G25" s="1002"/>
      <c r="H25" s="1002"/>
      <c r="I25" s="1002"/>
      <c r="J25" s="1002"/>
      <c r="K25" s="317"/>
      <c r="M25" s="298"/>
      <c r="N25" s="298"/>
      <c r="O25" s="298"/>
    </row>
    <row r="26" spans="1:15" s="316" customFormat="1" ht="34.5" customHeight="1" x14ac:dyDescent="0.25">
      <c r="A26" s="304" t="s">
        <v>366</v>
      </c>
      <c r="B26" s="1003"/>
      <c r="C26" s="1003"/>
      <c r="D26" s="1003"/>
      <c r="E26" s="1003"/>
      <c r="F26" s="319" t="s">
        <v>367</v>
      </c>
      <c r="G26" s="1003"/>
      <c r="H26" s="1003"/>
      <c r="I26" s="1003"/>
      <c r="J26" s="1003"/>
      <c r="K26" s="320"/>
      <c r="L26" s="320"/>
      <c r="M26" s="321"/>
      <c r="N26" s="321"/>
      <c r="O26" s="321"/>
    </row>
    <row r="27" spans="1:15" s="274" customFormat="1" ht="34.5" customHeight="1" x14ac:dyDescent="0.25">
      <c r="A27" s="1011" t="s">
        <v>368</v>
      </c>
      <c r="B27" s="1011"/>
      <c r="C27" s="1011"/>
      <c r="D27" s="1012"/>
      <c r="E27" s="1012"/>
      <c r="F27" s="319" t="s">
        <v>369</v>
      </c>
      <c r="G27" s="1013"/>
      <c r="H27" s="1013"/>
      <c r="I27" s="322" t="s">
        <v>1228</v>
      </c>
      <c r="J27" s="380"/>
      <c r="K27" s="317"/>
      <c r="L27" s="323"/>
      <c r="M27" s="323"/>
      <c r="N27" s="323"/>
      <c r="O27" s="323"/>
    </row>
    <row r="28" spans="1:15" s="274" customFormat="1" ht="34.5" customHeight="1" x14ac:dyDescent="0.25">
      <c r="A28" s="304" t="s">
        <v>370</v>
      </c>
      <c r="B28" s="304"/>
      <c r="C28" s="1014"/>
      <c r="D28" s="1014"/>
      <c r="E28" s="1014"/>
      <c r="F28" s="1014"/>
      <c r="G28" s="319" t="s">
        <v>205</v>
      </c>
      <c r="H28" s="1015"/>
      <c r="I28" s="1015"/>
      <c r="J28" s="1015"/>
      <c r="K28" s="324"/>
      <c r="L28" s="325"/>
      <c r="M28" s="325"/>
      <c r="N28" s="325"/>
      <c r="O28" s="325"/>
    </row>
    <row r="29" spans="1:15" s="327" customFormat="1" ht="34.5" customHeight="1" x14ac:dyDescent="0.25">
      <c r="A29" s="1020" t="s">
        <v>1331</v>
      </c>
      <c r="B29" s="1020"/>
      <c r="C29" s="1020"/>
      <c r="D29" s="1020"/>
      <c r="E29" s="1021"/>
      <c r="F29" s="1021"/>
      <c r="G29" s="1022"/>
      <c r="H29" s="1022"/>
      <c r="I29" s="1022"/>
      <c r="J29" s="1022"/>
      <c r="K29" s="326"/>
      <c r="L29" s="326"/>
      <c r="M29" s="326"/>
      <c r="N29" s="326"/>
      <c r="O29" s="326"/>
    </row>
    <row r="30" spans="1:15" s="274" customFormat="1" ht="5.25" customHeight="1" x14ac:dyDescent="0.25">
      <c r="A30" s="999"/>
      <c r="B30" s="999"/>
      <c r="C30" s="999"/>
      <c r="D30" s="999"/>
      <c r="E30" s="999"/>
      <c r="F30" s="999"/>
      <c r="G30" s="999"/>
      <c r="H30" s="999"/>
      <c r="I30" s="999"/>
      <c r="J30" s="999"/>
      <c r="K30" s="328"/>
      <c r="L30" s="329"/>
      <c r="M30" s="329"/>
      <c r="N30" s="329"/>
      <c r="O30" s="329"/>
    </row>
    <row r="31" spans="1:15" s="274" customFormat="1" ht="18.75" customHeight="1" x14ac:dyDescent="0.2">
      <c r="A31" s="1005" t="s">
        <v>858</v>
      </c>
      <c r="B31" s="1005"/>
      <c r="C31" s="1005"/>
      <c r="D31" s="1005"/>
      <c r="E31" s="1005"/>
      <c r="F31" s="1005"/>
      <c r="G31" s="1005"/>
      <c r="H31" s="1005"/>
      <c r="I31" s="1005"/>
      <c r="J31" s="1005"/>
      <c r="K31" s="317"/>
      <c r="L31" s="330"/>
      <c r="M31" s="331"/>
      <c r="N31" s="331"/>
      <c r="O31" s="331"/>
    </row>
    <row r="32" spans="1:15" s="274" customFormat="1" ht="21.75" customHeight="1" x14ac:dyDescent="0.3">
      <c r="A32" s="1006" t="s">
        <v>371</v>
      </c>
      <c r="B32" s="1006"/>
      <c r="C32" s="1006"/>
      <c r="D32" s="1006"/>
      <c r="E32" s="1006"/>
      <c r="F32" s="1006"/>
      <c r="G32" s="1006"/>
      <c r="H32" s="1006"/>
      <c r="I32" s="1006"/>
      <c r="J32" s="1006"/>
      <c r="K32" s="317"/>
      <c r="L32" s="332"/>
      <c r="M32" s="333"/>
      <c r="N32" s="333"/>
      <c r="O32" s="333"/>
    </row>
    <row r="33" spans="1:11" s="274" customFormat="1" ht="34.5" customHeight="1" x14ac:dyDescent="0.2">
      <c r="A33" s="1007"/>
      <c r="B33" s="1007"/>
      <c r="C33" s="1007"/>
      <c r="D33" s="1007"/>
      <c r="E33" s="1007"/>
      <c r="F33" s="330"/>
      <c r="G33" s="1007"/>
      <c r="H33" s="1007"/>
      <c r="I33" s="1007"/>
      <c r="J33" s="1007"/>
      <c r="K33" s="317"/>
    </row>
    <row r="34" spans="1:11" s="274" customFormat="1" ht="15" x14ac:dyDescent="0.2">
      <c r="A34" s="1008" t="s">
        <v>1229</v>
      </c>
      <c r="B34" s="1008"/>
      <c r="C34" s="1008"/>
      <c r="D34" s="1008"/>
      <c r="E34" s="334" t="s">
        <v>1230</v>
      </c>
      <c r="F34" s="332"/>
      <c r="G34" s="1009" t="s">
        <v>1231</v>
      </c>
      <c r="H34" s="1009"/>
      <c r="I34" s="1009"/>
      <c r="J34" s="335" t="s">
        <v>1230</v>
      </c>
      <c r="K34" s="317"/>
    </row>
    <row r="35" spans="1:11" s="274" customFormat="1" x14ac:dyDescent="0.2">
      <c r="A35" s="1004"/>
      <c r="B35" s="1004"/>
      <c r="C35" s="1004"/>
      <c r="D35" s="1004"/>
      <c r="E35" s="1004"/>
      <c r="F35" s="1004"/>
      <c r="G35" s="1004"/>
      <c r="H35" s="1004"/>
      <c r="I35" s="1004"/>
      <c r="J35" s="1004"/>
      <c r="K35" s="317"/>
    </row>
    <row r="36" spans="1:11" x14ac:dyDescent="0.2"/>
    <row r="37" spans="1:11" ht="15" hidden="1" x14ac:dyDescent="0.2">
      <c r="C37" s="336"/>
    </row>
    <row r="39" spans="1:11" hidden="1" x14ac:dyDescent="0.2">
      <c r="D39" s="311"/>
    </row>
    <row r="49" spans="4:4" ht="12" hidden="1" customHeight="1" x14ac:dyDescent="0.2"/>
    <row r="56" spans="4:4" hidden="1" x14ac:dyDescent="0.2">
      <c r="D56" s="337"/>
    </row>
    <row r="106" spans="4:9" hidden="1" x14ac:dyDescent="0.2">
      <c r="D106" s="311"/>
      <c r="G106" s="311"/>
      <c r="H106" s="311"/>
      <c r="I106" s="311"/>
    </row>
  </sheetData>
  <sheetProtection password="FF80" sheet="1" objects="1" scenarios="1"/>
  <mergeCells count="54">
    <mergeCell ref="H8:I8"/>
    <mergeCell ref="D10:G10"/>
    <mergeCell ref="A5:J5"/>
    <mergeCell ref="A1:J1"/>
    <mergeCell ref="A2:B2"/>
    <mergeCell ref="C2:D2"/>
    <mergeCell ref="A3:J3"/>
    <mergeCell ref="A4:J4"/>
    <mergeCell ref="H10:I10"/>
    <mergeCell ref="A6:B6"/>
    <mergeCell ref="C6:G6"/>
    <mergeCell ref="I6:J6"/>
    <mergeCell ref="A7:C7"/>
    <mergeCell ref="D7:G7"/>
    <mergeCell ref="I7:J7"/>
    <mergeCell ref="A8:D8"/>
    <mergeCell ref="E8:G8"/>
    <mergeCell ref="A29:D29"/>
    <mergeCell ref="E29:F29"/>
    <mergeCell ref="G29:J29"/>
    <mergeCell ref="M8:O8"/>
    <mergeCell ref="A9:G9"/>
    <mergeCell ref="M16:O21"/>
    <mergeCell ref="A11:G11"/>
    <mergeCell ref="H11:I11"/>
    <mergeCell ref="G12:G13"/>
    <mergeCell ref="I12:I13"/>
    <mergeCell ref="A14:C14"/>
    <mergeCell ref="D14:E14"/>
    <mergeCell ref="F14:H14"/>
    <mergeCell ref="A15:J15"/>
    <mergeCell ref="K16:K21"/>
    <mergeCell ref="A10:C10"/>
    <mergeCell ref="A27:C27"/>
    <mergeCell ref="D27:E27"/>
    <mergeCell ref="G27:H27"/>
    <mergeCell ref="C28:F28"/>
    <mergeCell ref="H28:J28"/>
    <mergeCell ref="D12:F12"/>
    <mergeCell ref="A12:C12"/>
    <mergeCell ref="A13:F13"/>
    <mergeCell ref="A35:J35"/>
    <mergeCell ref="A31:J31"/>
    <mergeCell ref="A32:J32"/>
    <mergeCell ref="A33:E33"/>
    <mergeCell ref="G33:J33"/>
    <mergeCell ref="A34:D34"/>
    <mergeCell ref="G34:I34"/>
    <mergeCell ref="A30:J30"/>
    <mergeCell ref="A23:J23"/>
    <mergeCell ref="A24:J24"/>
    <mergeCell ref="A25:J25"/>
    <mergeCell ref="B26:E26"/>
    <mergeCell ref="G26:J26"/>
  </mergeCells>
  <conditionalFormatting sqref="A17:A20">
    <cfRule type="expression" dxfId="529" priority="7" stopIfTrue="1">
      <formula>#REF!&gt;0</formula>
    </cfRule>
  </conditionalFormatting>
  <conditionalFormatting sqref="A21">
    <cfRule type="expression" dxfId="528" priority="6" stopIfTrue="1">
      <formula>#REF!&gt;0</formula>
    </cfRule>
  </conditionalFormatting>
  <conditionalFormatting sqref="G17">
    <cfRule type="expression" dxfId="527" priority="5" stopIfTrue="1">
      <formula>#REF!&gt;0</formula>
    </cfRule>
  </conditionalFormatting>
  <conditionalFormatting sqref="G18">
    <cfRule type="expression" dxfId="526" priority="4" stopIfTrue="1">
      <formula>#REF!&gt;0</formula>
    </cfRule>
  </conditionalFormatting>
  <conditionalFormatting sqref="G19">
    <cfRule type="expression" dxfId="525" priority="3" stopIfTrue="1">
      <formula>#REF!&gt;0</formula>
    </cfRule>
  </conditionalFormatting>
  <conditionalFormatting sqref="G20">
    <cfRule type="expression" dxfId="524" priority="2" stopIfTrue="1">
      <formula>#REF!&gt;0</formula>
    </cfRule>
  </conditionalFormatting>
  <conditionalFormatting sqref="G21">
    <cfRule type="expression" dxfId="523" priority="1" stopIfTrue="1">
      <formula>#REF!&gt;0</formula>
    </cfRule>
  </conditionalFormatting>
  <dataValidations xWindow="345" yWindow="787" count="49">
    <dataValidation allowBlank="1" showErrorMessage="1" promptTitle="For Cal OES Use Only" prompt="Do not enter information." sqref="J2 F2" xr:uid="{00000000-0002-0000-0200-000000000000}"/>
    <dataValidation operator="equal" allowBlank="1" showErrorMessage="1" errorTitle="Federal Employee ID Number" error="Enter the full nine digit Federal Employer ID number for the Implementing Agency.(XX-XXXXXXXX)" promptTitle="Federal Employee ID Number" prompt="Enter the full nine digit Federal Employer ID number for the Implementing Agency." sqref="E29:F29" xr:uid="{00000000-0002-0000-0200-000001000000}"/>
    <dataValidation allowBlank="1" showErrorMessage="1" promptTitle="City" prompt="Enter the city of the payment mailing address." sqref="G27:H27" xr:uid="{00000000-0002-0000-0200-000002000000}"/>
    <dataValidation allowBlank="1" showErrorMessage="1" errorTitle="Signature Date" error="Enter the signature date this document is signed. (mm/dd/yy)" promptTitle="Signature Date." prompt="Enter the signature date this document is signed. (mm/dd/yy)" sqref="H28:J28" xr:uid="{00000000-0002-0000-0200-000003000000}"/>
    <dataValidation type="whole" operator="greaterThanOrEqual" allowBlank="1" showErrorMessage="1" promptTitle="8F. Total Match " prompt="In-Kind Match for the fund source selected on number 8. " sqref="H17" xr:uid="{00000000-0002-0000-0200-000004000000}">
      <formula1>0</formula1>
    </dataValidation>
    <dataValidation type="whole" operator="greaterThanOrEqual" allowBlank="1" showErrorMessage="1" promptTitle="9F. Total Match " prompt="In-Kind Match for the fund source selected on number 9. " sqref="H18" xr:uid="{00000000-0002-0000-0200-000005000000}">
      <formula1>0</formula1>
    </dataValidation>
    <dataValidation type="whole" operator="greaterThanOrEqual" allowBlank="1" showErrorMessage="1" promptTitle="10F. Total Match " prompt="In-Kind Match for the fund source selected on number 10. " sqref="H19" xr:uid="{00000000-0002-0000-0200-000006000000}">
      <formula1>0</formula1>
    </dataValidation>
    <dataValidation type="whole" operator="greaterThanOrEqual" allowBlank="1" showErrorMessage="1" promptTitle="11F. Total Match " prompt="In-Kind Match for the fund source selected on number 11. " sqref="H20" xr:uid="{00000000-0002-0000-0200-000007000000}">
      <formula1>0</formula1>
    </dataValidation>
    <dataValidation type="whole" operator="greaterThanOrEqual" allowBlank="1" showErrorMessage="1" promptTitle="12F. Total Match " prompt="In-Kind Match for the fund source selected on number 12. " sqref="H21" xr:uid="{00000000-0002-0000-0200-000008000000}">
      <formula1>0</formula1>
    </dataValidation>
    <dataValidation type="whole" operator="greaterThanOrEqual" allowBlank="1" showErrorMessage="1" promptTitle="8D. Cash Match" prompt="Cash Match for fund source selected on number 8." sqref="G17" xr:uid="{00000000-0002-0000-0200-000009000000}">
      <formula1>0</formula1>
    </dataValidation>
    <dataValidation type="whole" operator="greaterThanOrEqual" allowBlank="1" showErrorMessage="1" promptTitle="9D. Cash Match" prompt="Cash Match for fund source selected on number 9." sqref="G18" xr:uid="{00000000-0002-0000-0200-00000A000000}">
      <formula1>0</formula1>
    </dataValidation>
    <dataValidation type="whole" operator="greaterThanOrEqual" allowBlank="1" showErrorMessage="1" promptTitle="10D. Cash Match" prompt="Cash Match for fund source selected on number 10." sqref="G19" xr:uid="{00000000-0002-0000-0200-00000B000000}">
      <formula1>0</formula1>
    </dataValidation>
    <dataValidation type="whole" operator="greaterThanOrEqual" allowBlank="1" showErrorMessage="1" promptTitle="11D. Cash Match" prompt="Cash Match for fund source selected on number 11." sqref="G20" xr:uid="{00000000-0002-0000-0200-00000C000000}">
      <formula1>0</formula1>
    </dataValidation>
    <dataValidation type="whole" operator="greaterThanOrEqual" allowBlank="1" showErrorMessage="1" promptTitle="12D. Cash Match" prompt="Cash Match for fund source selected on number 12." sqref="G21" xr:uid="{00000000-0002-0000-0200-00000D000000}">
      <formula1>0</formula1>
    </dataValidation>
    <dataValidation type="whole" operator="greaterThanOrEqual" allowBlank="1" showErrorMessage="1" promptTitle="8B. Federal Funds" prompt="If the fund soure selected for number 8  is a Federal Fund, please provide amount funded. " sqref="E17" xr:uid="{00000000-0002-0000-0200-00000E000000}">
      <formula1>0</formula1>
    </dataValidation>
    <dataValidation type="whole" operator="greaterThanOrEqual" allowBlank="1" showErrorMessage="1" promptTitle="9B. Federal Funds" prompt="If the fund soure selected for number 9 is a Federal Fund, please provide amount funded. " sqref="E18" xr:uid="{00000000-0002-0000-0200-00000F000000}">
      <formula1>0</formula1>
    </dataValidation>
    <dataValidation type="whole" operator="greaterThanOrEqual" allowBlank="1" showErrorMessage="1" promptTitle="10B. Federal Funds" prompt="If the fund soure selected for number 10 is a Federal Fund, please provide amount funded. " sqref="E19" xr:uid="{00000000-0002-0000-0200-000010000000}">
      <formula1>0</formula1>
    </dataValidation>
    <dataValidation type="whole" operator="greaterThanOrEqual" allowBlank="1" showErrorMessage="1" promptTitle="11B. Federal Funds" prompt="If the fund soure selected for number 11  is a Federal Fund, please provide amount funded. " sqref="E20" xr:uid="{00000000-0002-0000-0200-000011000000}">
      <formula1>0</formula1>
    </dataValidation>
    <dataValidation type="whole" operator="greaterThanOrEqual" allowBlank="1" showErrorMessage="1" promptTitle="12B. Federal Funds" prompt="If the fund soure selected for number 12 is a Federal Fund, please provide amount funded. " sqref="E21" xr:uid="{00000000-0002-0000-0200-000012000000}">
      <formula1>0</formula1>
    </dataValidation>
    <dataValidation type="whole" operator="greaterThanOrEqual" allowBlank="1" showErrorMessage="1" promptTitle="8A.  State Funds" prompt="If the fund soure selected for number 8  is a State Fund, please provide amount funded. " sqref="D17" xr:uid="{00000000-0002-0000-0200-000013000000}">
      <formula1>0</formula1>
    </dataValidation>
    <dataValidation type="whole" operator="greaterThanOrEqual" allowBlank="1" showErrorMessage="1" promptTitle="9A.  State Funds" prompt="If the fund soure selected for number 9 is a State Fund, please provide amount funded. " sqref="D18" xr:uid="{00000000-0002-0000-0200-000014000000}">
      <formula1>0</formula1>
    </dataValidation>
    <dataValidation type="whole" operator="greaterThanOrEqual" allowBlank="1" showErrorMessage="1" promptTitle="10A.  State Funds" prompt="If the fund soure selected for number 10 is a State Fund, please provide amount funded. " sqref="D19" xr:uid="{00000000-0002-0000-0200-000015000000}">
      <formula1>0</formula1>
    </dataValidation>
    <dataValidation type="whole" operator="greaterThanOrEqual" allowBlank="1" showErrorMessage="1" promptTitle="11A.  State Funds" prompt="If the fund soure selected for number 11 is a State Fund, please provide amount funded. " sqref="D20" xr:uid="{00000000-0002-0000-0200-000016000000}">
      <formula1>0</formula1>
    </dataValidation>
    <dataValidation type="whole" operator="greaterThanOrEqual" allowBlank="1" showErrorMessage="1" promptTitle="12A.  State Funds" prompt="If the fund soure selected for number 12  is a State Fund, please provide amount funded. " sqref="D21" xr:uid="{00000000-0002-0000-0200-000017000000}">
      <formula1>0</formula1>
    </dataValidation>
    <dataValidation type="textLength" allowBlank="1" showErrorMessage="1" errorTitle="Payment Address Zip Code" error="Please enter the complete nine diget zip code" promptTitle="Payment Mailing Zip code +4" prompt="Please enter the complete nine diget zip code for the payment mailing address" sqref="K26:L26" xr:uid="{00000000-0002-0000-0200-000018000000}">
      <formula1>9</formula1>
      <formula2>10</formula2>
    </dataValidation>
    <dataValidation allowBlank="1" showErrorMessage="1" promptTitle="Certification and Public Records" prompt="Please read item number 13. Certification Found in Row 23A and 14. CA Public Records Act (Found in Row 24A , before signing this document _x000a_" sqref="A23:J23" xr:uid="{00000000-0002-0000-0200-000019000000}"/>
    <dataValidation allowBlank="1" showErrorMessage="1" promptTitle="Location of Project County" prompt="Enter the County/Operational Area where the project is located. " sqref="H10" xr:uid="{00000000-0002-0000-0200-00001A000000}"/>
    <dataValidation type="textLength" allowBlank="1" showErrorMessage="1" promptTitle="Federally Approved ICR %" prompt="If your Indirect Cost is Fedarally approved, please enter your Federally approved ICR." sqref="I14" xr:uid="{00000000-0002-0000-0200-00001B000000}">
      <formula1>0</formula1>
      <formula2>100</formula2>
    </dataValidation>
    <dataValidation operator="greaterThan" allowBlank="1" showErrorMessage="1" errorTitle="Performance Period End Date" error="Enter the end date of the performance period for the grant. (mm/dd/yy)" promptTitle="Performance Period End Date" prompt="Enter the end date of the performance period for the grant. (mm/dd/yy)" sqref="J12" xr:uid="{00000000-0002-0000-0200-00001C000000}"/>
    <dataValidation operator="greaterThanOrEqual" allowBlank="1" showErrorMessage="1" errorTitle="Performance Start Date" error="Enter beginning date of the performance period for the grant. (mm/dd/yy)" promptTitle="6. Performance Period Start Date" prompt="Enter beginning date of the performance period for the grant. (mm/dd/yy)" sqref="H12" xr:uid="{00000000-0002-0000-0200-00001D000000}"/>
    <dataValidation allowBlank="1" showErrorMessage="1" promptTitle="5. Disaster/Program Title" prompt="Enter the name of the Disaster/Program Title." sqref="D12" xr:uid="{00000000-0002-0000-0200-00001E000000}"/>
    <dataValidation type="textLength" allowBlank="1" showErrorMessage="1" errorTitle="Location of Project Zip Code" error="Please enter the complete nine digit zip code. " promptTitle="Location of Project Zip Code" prompt="Please enter the complete nine diget zip code" sqref="J10" xr:uid="{00000000-0002-0000-0200-00001F000000}">
      <formula1>9</formula1>
      <formula2>10</formula2>
    </dataValidation>
    <dataValidation type="textLength" allowBlank="1" showErrorMessage="1" errorTitle="Implementing Agency Zip Code +4" error="Please enter the complete nine digit zip code" promptTitle="Implementing Agency Zip Code" prompt="Enter the Zip code +4 of the Implementing Agency." sqref="J8" xr:uid="{00000000-0002-0000-0200-000020000000}">
      <formula1>9</formula1>
      <formula2>10</formula2>
    </dataValidation>
    <dataValidation allowBlank="1" showErrorMessage="1" promptTitle="Implementing Agency City" prompt="Enter the city of the Implementing Agency." sqref="H8:I8" xr:uid="{00000000-0002-0000-0200-000021000000}"/>
    <dataValidation allowBlank="1" showErrorMessage="1" promptTitle="3. Implementing Agency Address" prompt="Enter the street address of the Implementing Agency." sqref="E8:G8" xr:uid="{00000000-0002-0000-0200-000022000000}"/>
    <dataValidation allowBlank="1" showErrorMessage="1" promptTitle="2. Implementing Agency" prompt="Enter the Implementing Agency name." sqref="D7:G7" xr:uid="{00000000-0002-0000-0200-000023000000}"/>
    <dataValidation type="textLength" operator="equal" allowBlank="1" showErrorMessage="1" errorTitle="Implementing Agency DUNS Number" error="Enter the full nine digit Federal Data Universal Numbering System (DUNS) ID number for the Implementing Agency." promptTitle="2a. Implementing Agency DUNS" prompt="Enter the full nine digit Federal Data Universal Numbering System (DUNS) ID number for the Implementing Agency." sqref="I7:J7" xr:uid="{00000000-0002-0000-0200-000024000000}">
      <formula1>9</formula1>
    </dataValidation>
    <dataValidation type="textLength" operator="equal" allowBlank="1" showErrorMessage="1" errorTitle="Subrecipient DUNS Number" error="Enter the full nine digit Federal Data Universal Numbering System (DUNS) ID number for the Subrecipient." promptTitle="1a. Subrecipient DUNS" prompt="Enter the full nine digit Federal Data Universal Numbering System (DUNS) ID number for the Subrecipient." sqref="I6:J6" xr:uid="{00000000-0002-0000-0200-000025000000}">
      <formula1>9</formula1>
    </dataValidation>
    <dataValidation allowBlank="1" showErrorMessage="1" promptTitle="1. Subrecipient Name" prompt="The Subrecipient is the unit of government or community based organization (CBO) that will have legal responsibility for these grant funds. The Subrecpient name must be their legal name that they have registered with the IRS." sqref="C6:G6" xr:uid="{00000000-0002-0000-0200-000026000000}"/>
    <dataValidation type="list" allowBlank="1" showErrorMessage="1" promptTitle="Indirect Cost Rate" prompt="Choose the Indirect Cost Rate (ICR) that will be used for the grant.  If using a Federally Approved Indirect Cost Rate, enter the rate in the following field." sqref="D14:E14" xr:uid="{00000000-0002-0000-0200-000027000000}">
      <formula1>"(Select), N/A, 10% de Minimus, Federally Approved ICR"</formula1>
    </dataValidation>
    <dataValidation allowBlank="1" showInputMessage="1" showErrorMessage="1" promptTitle="Federally Approved ICR" prompt="If applicable, enter the Federally Approved Indirect Cost Rate (ICR).  Otherwise, leave blank." sqref="L14" xr:uid="{00000000-0002-0000-0200-000028000000}"/>
    <dataValidation allowBlank="1" showInputMessage="1" showErrorMessage="1" promptTitle="Zip+4" prompt="Enter the complete 9-digit zip code." sqref="M25:O25 M8:O8 M10:O10" xr:uid="{00000000-0002-0000-0200-000029000000}"/>
    <dataValidation allowBlank="1" showInputMessage="1" showErrorMessage="1" promptTitle="For Cal OES Use Only" prompt="Do not enter information." sqref="L2:O2" xr:uid="{00000000-0002-0000-0200-00002A000000}"/>
    <dataValidation allowBlank="1" showInputMessage="1" showErrorMessage="1" promptTitle="For Cal OES Use Only" prompt="Do not enter information. " sqref="C2" xr:uid="{00000000-0002-0000-0200-00002B000000}"/>
    <dataValidation allowBlank="1" showInputMessage="1" sqref="H7 A17" xr:uid="{00000000-0002-0000-0200-00002C000000}"/>
    <dataValidation type="list" allowBlank="1" showErrorMessage="1" promptTitle="8. Fund Source" prompt="Select the Fund Source from Dropdown List. " sqref="C17:C21" xr:uid="{00000000-0002-0000-0200-00002D000000}">
      <formula1>"Select, EMPG"</formula1>
    </dataValidation>
    <dataValidation allowBlank="1" showErrorMessage="1" sqref="D27:E27" xr:uid="{00000000-0002-0000-0200-00002E000000}"/>
    <dataValidation type="textLength" allowBlank="1" showErrorMessage="1" errorTitle="Payment Address Zip Code" error="Please enter the complete nine digit zip code" promptTitle="Payment Mailing Zip code +4" prompt="Please enter the complete nine diget zip code for the payment mailing address" sqref="J27" xr:uid="{00000000-0002-0000-0200-00002F000000}">
      <formula1>9</formula1>
      <formula2>10</formula2>
    </dataValidation>
    <dataValidation type="list" allowBlank="1" showErrorMessage="1" promptTitle="8.Grant Year " prompt="Select Grant Year from Drop down List. " sqref="B17:B21" xr:uid="{00000000-0002-0000-0200-000030000000}">
      <formula1>source_GrantYearGAFS</formula1>
    </dataValidation>
  </dataValidations>
  <printOptions horizontalCentered="1"/>
  <pageMargins left="0.15" right="0.15" top="0.5" bottom="0.5" header="0.25" footer="0.25"/>
  <pageSetup scale="53" fitToHeight="0" orientation="portrait" r:id="rId1"/>
  <headerFooter scaleWithDoc="0">
    <oddHeader>&amp;C&amp;"Century Gothic,Regular"&amp;9CALIFORNIA GOVERNOR'S OFFICE OF EMERGENCY SERVICES (Cal OES)</oddHeader>
    <oddFooter>&amp;L&amp;"Century Gothic,Regular"&amp;9FY 2020 EMPG FMFW (Non-Macro) v20.1&amp;C&amp;"Century Gothic,Regular"&amp;9&amp;P of &amp;N&amp;R&amp;"Century Gothic,Regular"&amp;9Grant Subaward Face Sheet Cal OES 2-101 (Revised 10/2021)</oddFooter>
  </headerFooter>
  <ignoredErrors>
    <ignoredError sqref="F2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tint="0.59999389629810485"/>
    <pageSetUpPr fitToPage="1"/>
  </sheetPr>
  <dimension ref="A1:AQ30"/>
  <sheetViews>
    <sheetView showGridLines="0" showZeros="0" zoomScale="65" zoomScaleNormal="65" zoomScaleSheetLayoutView="70" zoomScalePageLayoutView="40" workbookViewId="0">
      <selection sqref="A1:Q1"/>
    </sheetView>
  </sheetViews>
  <sheetFormatPr defaultColWidth="9.140625" defaultRowHeight="12.75" x14ac:dyDescent="0.2"/>
  <cols>
    <col min="1" max="1" width="38" style="2" customWidth="1"/>
    <col min="2" max="2" width="39.28515625" style="1" customWidth="1"/>
    <col min="3" max="3" width="50.7109375" style="1" customWidth="1"/>
    <col min="4" max="4" width="37.85546875" style="1" customWidth="1"/>
    <col min="5" max="5" width="12.28515625" style="1" customWidth="1"/>
    <col min="6" max="6" width="19.140625" style="1" customWidth="1"/>
    <col min="7" max="7" width="26.85546875" style="1" customWidth="1"/>
    <col min="8" max="8" width="45.42578125" style="1" customWidth="1"/>
    <col min="9" max="14" width="9.140625" style="1"/>
    <col min="15" max="15" width="10.85546875" style="1" customWidth="1"/>
    <col min="16" max="38" width="9.140625" style="1"/>
    <col min="39" max="41" width="9.140625" style="8"/>
    <col min="42" max="42" width="10.85546875" style="8" customWidth="1"/>
    <col min="43" max="43" width="9.140625" style="8"/>
    <col min="44" max="16384" width="9.140625" style="1"/>
  </cols>
  <sheetData>
    <row r="1" spans="1:43" ht="30" customHeight="1" x14ac:dyDescent="0.35">
      <c r="A1" s="1048" t="s">
        <v>784</v>
      </c>
      <c r="B1" s="1048"/>
      <c r="C1" s="1048"/>
      <c r="D1" s="1048"/>
      <c r="E1" s="1048"/>
      <c r="F1" s="1048"/>
      <c r="G1" s="1048"/>
      <c r="H1" s="1048"/>
      <c r="I1" s="90"/>
      <c r="J1" s="90"/>
      <c r="K1" s="90"/>
      <c r="M1" s="908"/>
      <c r="N1" s="908"/>
      <c r="O1" s="908"/>
      <c r="P1" s="908"/>
      <c r="AM1" s="77"/>
      <c r="AN1" s="76"/>
    </row>
    <row r="2" spans="1:43" s="2" customFormat="1" ht="20.100000000000001" customHeight="1" x14ac:dyDescent="0.35">
      <c r="A2" s="1049" t="s">
        <v>1420</v>
      </c>
      <c r="B2" s="1050"/>
      <c r="C2" s="1050"/>
      <c r="D2" s="1050"/>
      <c r="E2" s="1050"/>
      <c r="F2" s="1050"/>
      <c r="G2" s="1050"/>
      <c r="H2" s="1051"/>
      <c r="I2" s="90"/>
      <c r="J2" s="90"/>
      <c r="K2" s="90"/>
      <c r="M2" s="908"/>
      <c r="N2" s="908"/>
      <c r="O2" s="908"/>
      <c r="P2" s="908"/>
      <c r="AM2" s="9"/>
      <c r="AN2" s="9"/>
      <c r="AO2" s="9"/>
      <c r="AP2" s="9"/>
      <c r="AQ2" s="9"/>
    </row>
    <row r="3" spans="1:43" s="164" customFormat="1" ht="60" customHeight="1" x14ac:dyDescent="0.35">
      <c r="A3" s="1052">
        <f>SubrecipientName</f>
        <v>0</v>
      </c>
      <c r="B3" s="1052"/>
      <c r="C3" s="1052"/>
      <c r="D3" s="1052"/>
      <c r="E3" s="1052"/>
      <c r="F3" s="1052"/>
      <c r="G3" s="1052"/>
      <c r="H3" s="1052"/>
      <c r="I3" s="207"/>
      <c r="J3" s="207"/>
      <c r="K3" s="90"/>
      <c r="AM3" s="216"/>
      <c r="AN3" s="216"/>
      <c r="AO3" s="216"/>
      <c r="AP3" s="216"/>
      <c r="AQ3" s="216"/>
    </row>
    <row r="4" spans="1:43" s="17" customFormat="1" ht="27.95" customHeight="1" x14ac:dyDescent="0.25">
      <c r="A4" s="1053">
        <f>FIPSNumber</f>
        <v>0</v>
      </c>
      <c r="B4" s="1053"/>
      <c r="C4" s="1053"/>
      <c r="D4" s="1053"/>
      <c r="E4" s="1053"/>
      <c r="F4" s="1053"/>
      <c r="G4" s="1053"/>
      <c r="H4" s="1053"/>
      <c r="I4" s="208"/>
      <c r="J4" s="208"/>
      <c r="K4" s="198"/>
      <c r="AM4" s="106"/>
      <c r="AN4" s="106"/>
      <c r="AO4" s="106"/>
      <c r="AP4" s="106"/>
      <c r="AQ4" s="106"/>
    </row>
    <row r="5" spans="1:43" s="17" customFormat="1" ht="35.1" customHeight="1" x14ac:dyDescent="0.25">
      <c r="A5" s="1054">
        <f>SubawardNumber</f>
        <v>0</v>
      </c>
      <c r="B5" s="1054"/>
      <c r="C5" s="1054"/>
      <c r="D5" s="1054"/>
      <c r="E5" s="1054"/>
      <c r="F5" s="1054"/>
      <c r="G5" s="1054"/>
      <c r="H5" s="1054"/>
      <c r="I5" s="208"/>
      <c r="J5" s="208"/>
      <c r="K5" s="198"/>
      <c r="AM5" s="106"/>
      <c r="AN5" s="106"/>
      <c r="AO5" s="106"/>
      <c r="AP5" s="106"/>
      <c r="AQ5" s="106"/>
    </row>
    <row r="6" spans="1:43" s="17" customFormat="1" ht="69.95" customHeight="1" x14ac:dyDescent="0.25">
      <c r="A6" s="1055"/>
      <c r="B6" s="1055"/>
      <c r="C6" s="1055"/>
      <c r="D6" s="1055"/>
      <c r="E6" s="1055"/>
      <c r="F6" s="1055"/>
      <c r="G6" s="1055"/>
      <c r="H6" s="1055"/>
      <c r="I6" s="208"/>
      <c r="J6" s="208"/>
      <c r="K6" s="198"/>
      <c r="AM6" s="106"/>
      <c r="AN6" s="106"/>
      <c r="AO6" s="106"/>
      <c r="AP6" s="106"/>
      <c r="AQ6" s="106"/>
    </row>
    <row r="7" spans="1:43" ht="30.75" customHeight="1" x14ac:dyDescent="0.25">
      <c r="A7" s="1047" t="s">
        <v>833</v>
      </c>
      <c r="B7" s="1047"/>
      <c r="C7" s="1047"/>
      <c r="D7" s="1047"/>
      <c r="E7" s="1047"/>
      <c r="F7" s="1047"/>
      <c r="G7" s="1047"/>
      <c r="H7" s="1047"/>
      <c r="I7" s="209"/>
      <c r="J7" s="209"/>
    </row>
    <row r="8" spans="1:43" ht="45" customHeight="1" x14ac:dyDescent="0.25">
      <c r="A8" s="932" t="s">
        <v>1276</v>
      </c>
      <c r="B8" s="933" t="s">
        <v>187</v>
      </c>
      <c r="C8" s="933" t="s">
        <v>552</v>
      </c>
      <c r="D8" s="933" t="s">
        <v>553</v>
      </c>
      <c r="E8" s="933" t="s">
        <v>554</v>
      </c>
      <c r="F8" s="933" t="s">
        <v>555</v>
      </c>
      <c r="G8" s="933" t="s">
        <v>550</v>
      </c>
      <c r="H8" s="934" t="s">
        <v>551</v>
      </c>
      <c r="I8" s="209"/>
      <c r="J8" s="209"/>
    </row>
    <row r="9" spans="1:43" s="392" customFormat="1" ht="30" customHeight="1" x14ac:dyDescent="0.25">
      <c r="A9" s="935"/>
      <c r="B9" s="936"/>
      <c r="C9" s="936"/>
      <c r="D9" s="936"/>
      <c r="E9" s="936"/>
      <c r="F9" s="937"/>
      <c r="G9" s="938"/>
      <c r="H9" s="939"/>
    </row>
    <row r="10" spans="1:43" s="392" customFormat="1" ht="30" customHeight="1" x14ac:dyDescent="0.25">
      <c r="A10" s="935"/>
      <c r="B10" s="936"/>
      <c r="C10" s="936"/>
      <c r="D10" s="936"/>
      <c r="E10" s="936"/>
      <c r="F10" s="937"/>
      <c r="G10" s="938"/>
      <c r="H10" s="939"/>
    </row>
    <row r="11" spans="1:43" s="392" customFormat="1" ht="30" customHeight="1" x14ac:dyDescent="0.25">
      <c r="A11" s="935"/>
      <c r="B11" s="936"/>
      <c r="C11" s="936"/>
      <c r="D11" s="936"/>
      <c r="E11" s="936"/>
      <c r="F11" s="937"/>
      <c r="G11" s="938"/>
      <c r="H11" s="939"/>
    </row>
    <row r="12" spans="1:43" s="392" customFormat="1" ht="30" customHeight="1" x14ac:dyDescent="0.25">
      <c r="A12" s="935"/>
      <c r="B12" s="936"/>
      <c r="C12" s="936"/>
      <c r="D12" s="936"/>
      <c r="E12" s="936"/>
      <c r="F12" s="937"/>
      <c r="G12" s="938"/>
      <c r="H12" s="939"/>
    </row>
    <row r="13" spans="1:43" s="392" customFormat="1" ht="30" customHeight="1" x14ac:dyDescent="0.25">
      <c r="A13" s="935"/>
      <c r="B13" s="936"/>
      <c r="C13" s="936"/>
      <c r="D13" s="936"/>
      <c r="E13" s="936"/>
      <c r="F13" s="937"/>
      <c r="G13" s="938"/>
      <c r="H13" s="939"/>
    </row>
    <row r="14" spans="1:43" s="392" customFormat="1" ht="30" customHeight="1" x14ac:dyDescent="0.25">
      <c r="A14" s="935"/>
      <c r="B14" s="936"/>
      <c r="C14" s="936"/>
      <c r="D14" s="936"/>
      <c r="E14" s="936"/>
      <c r="F14" s="937"/>
      <c r="G14" s="938"/>
      <c r="H14" s="939"/>
    </row>
    <row r="15" spans="1:43" s="233" customFormat="1" ht="0.2" customHeight="1" x14ac:dyDescent="0.25">
      <c r="A15" s="940"/>
      <c r="B15" s="941"/>
      <c r="C15" s="941"/>
      <c r="D15" s="941"/>
      <c r="E15" s="941"/>
      <c r="F15" s="942"/>
      <c r="G15" s="943"/>
      <c r="H15" s="944"/>
      <c r="I15" s="235"/>
      <c r="J15" s="235"/>
      <c r="K15" s="236"/>
      <c r="AM15" s="234"/>
      <c r="AN15" s="234"/>
      <c r="AO15" s="234"/>
      <c r="AP15" s="234"/>
      <c r="AQ15" s="234"/>
    </row>
    <row r="16" spans="1:43" ht="45" customHeight="1" x14ac:dyDescent="0.25">
      <c r="A16" s="932" t="s">
        <v>1277</v>
      </c>
      <c r="B16" s="933" t="s">
        <v>187</v>
      </c>
      <c r="C16" s="933" t="s">
        <v>552</v>
      </c>
      <c r="D16" s="933" t="s">
        <v>553</v>
      </c>
      <c r="E16" s="933" t="s">
        <v>554</v>
      </c>
      <c r="F16" s="933" t="s">
        <v>555</v>
      </c>
      <c r="G16" s="933" t="s">
        <v>550</v>
      </c>
      <c r="H16" s="934" t="s">
        <v>551</v>
      </c>
      <c r="I16" s="210"/>
      <c r="J16" s="210"/>
      <c r="K16" s="184"/>
    </row>
    <row r="17" spans="1:11" s="951" customFormat="1" ht="30" customHeight="1" x14ac:dyDescent="0.25">
      <c r="A17" s="945"/>
      <c r="B17" s="946"/>
      <c r="C17" s="946"/>
      <c r="D17" s="946"/>
      <c r="E17" s="946"/>
      <c r="F17" s="947"/>
      <c r="G17" s="948"/>
      <c r="H17" s="949"/>
      <c r="I17" s="950"/>
      <c r="J17" s="950"/>
      <c r="K17" s="950"/>
    </row>
    <row r="18" spans="1:11" s="951" customFormat="1" ht="30" customHeight="1" x14ac:dyDescent="0.25">
      <c r="A18" s="945"/>
      <c r="B18" s="946"/>
      <c r="C18" s="946"/>
      <c r="D18" s="946"/>
      <c r="E18" s="946"/>
      <c r="F18" s="947"/>
      <c r="G18" s="948"/>
      <c r="H18" s="949"/>
      <c r="I18" s="950"/>
      <c r="J18" s="950"/>
      <c r="K18" s="950"/>
    </row>
    <row r="19" spans="1:11" s="951" customFormat="1" ht="30" customHeight="1" x14ac:dyDescent="0.25">
      <c r="A19" s="945"/>
      <c r="B19" s="946"/>
      <c r="C19" s="946"/>
      <c r="D19" s="946"/>
      <c r="E19" s="946"/>
      <c r="F19" s="947"/>
      <c r="G19" s="948"/>
      <c r="H19" s="949"/>
      <c r="I19" s="950"/>
      <c r="J19" s="950"/>
      <c r="K19" s="950"/>
    </row>
    <row r="20" spans="1:11" s="951" customFormat="1" ht="30" customHeight="1" x14ac:dyDescent="0.25">
      <c r="A20" s="945"/>
      <c r="B20" s="946"/>
      <c r="C20" s="946"/>
      <c r="D20" s="946"/>
      <c r="E20" s="946"/>
      <c r="F20" s="947"/>
      <c r="G20" s="948"/>
      <c r="H20" s="949"/>
      <c r="I20" s="950"/>
      <c r="J20" s="950"/>
      <c r="K20" s="950"/>
    </row>
    <row r="21" spans="1:11" s="951" customFormat="1" ht="30" customHeight="1" x14ac:dyDescent="0.25">
      <c r="A21" s="945"/>
      <c r="B21" s="946"/>
      <c r="C21" s="946"/>
      <c r="D21" s="946"/>
      <c r="E21" s="946"/>
      <c r="F21" s="947"/>
      <c r="G21" s="948"/>
      <c r="H21" s="949"/>
      <c r="I21" s="950"/>
      <c r="J21" s="950"/>
      <c r="K21" s="950"/>
    </row>
    <row r="22" spans="1:11" s="951" customFormat="1" ht="30" customHeight="1" x14ac:dyDescent="0.25">
      <c r="A22" s="945"/>
      <c r="B22" s="946"/>
      <c r="C22" s="946"/>
      <c r="D22" s="946"/>
      <c r="E22" s="946"/>
      <c r="F22" s="947"/>
      <c r="G22" s="948"/>
      <c r="H22" s="949"/>
      <c r="I22" s="950"/>
      <c r="J22" s="950"/>
      <c r="K22" s="950"/>
    </row>
    <row r="23" spans="1:11" s="951" customFormat="1" ht="30" customHeight="1" x14ac:dyDescent="0.25">
      <c r="A23" s="945"/>
      <c r="B23" s="946"/>
      <c r="C23" s="946"/>
      <c r="D23" s="946"/>
      <c r="E23" s="946"/>
      <c r="F23" s="947"/>
      <c r="G23" s="948"/>
      <c r="H23" s="949"/>
      <c r="I23" s="950"/>
      <c r="J23" s="950"/>
      <c r="K23" s="950"/>
    </row>
    <row r="24" spans="1:11" ht="0.2" customHeight="1" x14ac:dyDescent="0.25">
      <c r="A24" s="952"/>
      <c r="B24" s="953"/>
      <c r="C24" s="953"/>
      <c r="D24" s="953"/>
      <c r="E24" s="953"/>
      <c r="F24" s="954"/>
      <c r="G24" s="955"/>
      <c r="H24" s="956"/>
      <c r="I24" s="210"/>
      <c r="J24" s="210"/>
      <c r="K24" s="3"/>
    </row>
    <row r="25" spans="1:11" ht="13.5" x14ac:dyDescent="0.25">
      <c r="A25" s="217"/>
      <c r="B25" s="218"/>
      <c r="C25" s="218"/>
      <c r="D25" s="218"/>
      <c r="E25" s="218"/>
      <c r="F25" s="218"/>
      <c r="G25" s="218"/>
      <c r="H25" s="218"/>
      <c r="I25" s="210"/>
      <c r="J25" s="210"/>
      <c r="K25" s="3"/>
    </row>
    <row r="26" spans="1:11" ht="13.5" x14ac:dyDescent="0.25">
      <c r="A26" s="206"/>
      <c r="B26" s="209"/>
      <c r="C26" s="209"/>
      <c r="D26" s="209"/>
      <c r="E26" s="209"/>
      <c r="F26" s="209"/>
      <c r="G26" s="209"/>
      <c r="H26" s="209"/>
      <c r="I26" s="210"/>
      <c r="J26" s="210"/>
      <c r="K26" s="3"/>
    </row>
    <row r="27" spans="1:11" ht="13.5" x14ac:dyDescent="0.25">
      <c r="A27" s="206"/>
      <c r="B27" s="209"/>
      <c r="C27" s="209"/>
      <c r="D27" s="209"/>
      <c r="E27" s="209"/>
      <c r="F27" s="209"/>
      <c r="G27" s="209"/>
      <c r="H27" s="209"/>
      <c r="I27" s="210"/>
      <c r="J27" s="210"/>
      <c r="K27" s="3"/>
    </row>
    <row r="28" spans="1:11" ht="13.5" x14ac:dyDescent="0.25">
      <c r="A28" s="206"/>
      <c r="B28" s="209"/>
      <c r="C28" s="209"/>
      <c r="D28" s="209"/>
      <c r="E28" s="209"/>
      <c r="F28" s="209"/>
      <c r="G28" s="209"/>
      <c r="H28" s="209"/>
      <c r="I28" s="210"/>
      <c r="J28" s="210"/>
      <c r="K28" s="3"/>
    </row>
    <row r="29" spans="1:11" x14ac:dyDescent="0.2">
      <c r="I29" s="3"/>
      <c r="J29" s="3"/>
      <c r="K29" s="3"/>
    </row>
    <row r="30" spans="1:11" s="908" customFormat="1" x14ac:dyDescent="0.2">
      <c r="I30" s="3"/>
      <c r="J30" s="3"/>
      <c r="K30" s="3"/>
    </row>
  </sheetData>
  <sheetProtection formatColumns="0" autoFilter="0"/>
  <mergeCells count="7">
    <mergeCell ref="A7:H7"/>
    <mergeCell ref="A1:H1"/>
    <mergeCell ref="A2:H2"/>
    <mergeCell ref="A3:H3"/>
    <mergeCell ref="A4:H4"/>
    <mergeCell ref="A5:H5"/>
    <mergeCell ref="A6:H6"/>
  </mergeCells>
  <printOptions horizontalCentered="1"/>
  <pageMargins left="0.15" right="0.15" top="0.5" bottom="0.5" header="0.25" footer="0.25"/>
  <pageSetup scale="51" fitToHeight="0" orientation="landscape" r:id="rId1"/>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tabColor rgb="FFFFCC99"/>
    <pageSetUpPr fitToPage="1"/>
  </sheetPr>
  <dimension ref="A1:AC238"/>
  <sheetViews>
    <sheetView showGridLines="0" showZeros="0" zoomScale="65" zoomScaleNormal="65" zoomScaleSheetLayoutView="65" workbookViewId="0">
      <pane ySplit="10" topLeftCell="A11" activePane="bottomLeft" state="frozen"/>
      <selection sqref="A1:Q1"/>
      <selection pane="bottomLeft" sqref="A1:S1"/>
    </sheetView>
  </sheetViews>
  <sheetFormatPr defaultColWidth="9.140625" defaultRowHeight="12.75" zeroHeight="1" x14ac:dyDescent="0.2"/>
  <cols>
    <col min="1" max="1" width="10.140625" style="251" customWidth="1"/>
    <col min="2" max="2" width="15.7109375" style="251" customWidth="1"/>
    <col min="3" max="3" width="13" style="350" customWidth="1"/>
    <col min="4" max="4" width="32.7109375" style="350" customWidth="1"/>
    <col min="5" max="5" width="56.140625" style="350" customWidth="1"/>
    <col min="6" max="6" width="13.28515625" style="351" customWidth="1"/>
    <col min="7" max="7" width="16.28515625" style="352" customWidth="1"/>
    <col min="8" max="8" width="17.5703125" style="352" customWidth="1"/>
    <col min="9" max="9" width="23.7109375" style="352" customWidth="1"/>
    <col min="10" max="10" width="22.7109375" style="352" customWidth="1"/>
    <col min="11" max="11" width="16.140625" style="352" customWidth="1"/>
    <col min="12" max="12" width="20.28515625" style="352" customWidth="1"/>
    <col min="13" max="15" width="19.7109375" style="5" customWidth="1"/>
    <col min="16" max="16" width="19.140625" style="5" customWidth="1"/>
    <col min="17" max="17" width="21.42578125" style="5" customWidth="1"/>
    <col min="18" max="18" width="19" style="5" customWidth="1"/>
    <col min="19" max="19" width="17.42578125" style="5" customWidth="1"/>
    <col min="20" max="20" width="14.7109375" style="765" hidden="1" customWidth="1"/>
    <col min="21" max="29" width="9.140625" style="765" hidden="1" customWidth="1"/>
    <col min="30" max="16384" width="9.140625" style="254"/>
  </cols>
  <sheetData>
    <row r="1" spans="1:29" s="240" customFormat="1" ht="30" customHeight="1" x14ac:dyDescent="0.2">
      <c r="A1" s="1062" t="s">
        <v>2</v>
      </c>
      <c r="B1" s="1063"/>
      <c r="C1" s="1063"/>
      <c r="D1" s="1063"/>
      <c r="E1" s="1063"/>
      <c r="F1" s="1063"/>
      <c r="G1" s="1063"/>
      <c r="H1" s="1063"/>
      <c r="I1" s="1063"/>
      <c r="J1" s="1063"/>
      <c r="K1" s="1063"/>
      <c r="L1" s="1063"/>
      <c r="M1" s="1063"/>
      <c r="N1" s="1063"/>
      <c r="O1" s="1063"/>
      <c r="P1" s="1063"/>
      <c r="Q1" s="1063"/>
      <c r="R1" s="1063"/>
      <c r="S1" s="1064"/>
      <c r="T1" s="758"/>
      <c r="U1" s="758"/>
      <c r="V1" s="758"/>
      <c r="W1" s="758"/>
      <c r="X1" s="758"/>
      <c r="Y1" s="758"/>
      <c r="Z1" s="758"/>
      <c r="AA1" s="758"/>
      <c r="AB1" s="758"/>
      <c r="AC1" s="758"/>
    </row>
    <row r="2" spans="1:29" s="241" customFormat="1" ht="20.100000000000001" customHeight="1" x14ac:dyDescent="0.2">
      <c r="A2" s="1069" t="s">
        <v>1421</v>
      </c>
      <c r="B2" s="1070"/>
      <c r="C2" s="1070"/>
      <c r="D2" s="1070"/>
      <c r="E2" s="1070"/>
      <c r="F2" s="1070"/>
      <c r="G2" s="1070"/>
      <c r="H2" s="1070"/>
      <c r="I2" s="1070"/>
      <c r="J2" s="1070"/>
      <c r="K2" s="1070"/>
      <c r="L2" s="1070"/>
      <c r="M2" s="1070"/>
      <c r="N2" s="1070"/>
      <c r="O2" s="1070"/>
      <c r="P2" s="1070"/>
      <c r="Q2" s="1070"/>
      <c r="R2" s="1070"/>
      <c r="S2" s="1071"/>
      <c r="T2" s="759"/>
      <c r="U2" s="759"/>
      <c r="V2" s="759"/>
      <c r="W2" s="759"/>
      <c r="X2" s="759"/>
      <c r="Y2" s="759"/>
      <c r="Z2" s="759"/>
      <c r="AA2" s="759"/>
      <c r="AB2" s="759"/>
      <c r="AC2" s="759"/>
    </row>
    <row r="3" spans="1:29" s="243" customFormat="1" ht="24.95" customHeight="1" x14ac:dyDescent="0.3">
      <c r="A3" s="1066">
        <f>SubrecipientName</f>
        <v>0</v>
      </c>
      <c r="B3" s="1067"/>
      <c r="C3" s="1067"/>
      <c r="D3" s="1067"/>
      <c r="E3" s="1067"/>
      <c r="F3" s="1067"/>
      <c r="G3" s="1067"/>
      <c r="H3" s="1067"/>
      <c r="I3" s="1067"/>
      <c r="J3" s="1067"/>
      <c r="K3" s="1067"/>
      <c r="L3" s="1067"/>
      <c r="M3" s="1067"/>
      <c r="N3" s="1067"/>
      <c r="O3" s="1068"/>
      <c r="P3" s="397" t="s">
        <v>48</v>
      </c>
      <c r="Q3" s="1065"/>
      <c r="R3" s="1065"/>
      <c r="S3" s="1065"/>
      <c r="T3" s="761"/>
      <c r="U3" s="761"/>
      <c r="V3" s="761"/>
      <c r="W3" s="761"/>
      <c r="X3" s="761"/>
      <c r="Y3" s="761"/>
      <c r="Z3" s="761"/>
      <c r="AA3" s="761"/>
      <c r="AB3" s="761"/>
      <c r="AC3" s="761"/>
    </row>
    <row r="4" spans="1:29" s="232" customFormat="1" ht="24.95" customHeight="1" x14ac:dyDescent="0.3">
      <c r="A4" s="1075">
        <f>FIPSNumber</f>
        <v>0</v>
      </c>
      <c r="B4" s="1076"/>
      <c r="C4" s="1076"/>
      <c r="D4" s="1076"/>
      <c r="E4" s="1076"/>
      <c r="F4" s="1076"/>
      <c r="G4" s="1076"/>
      <c r="H4" s="1076"/>
      <c r="I4" s="1076"/>
      <c r="J4" s="1076"/>
      <c r="K4" s="1076"/>
      <c r="L4" s="1076"/>
      <c r="M4" s="1076"/>
      <c r="N4" s="1076"/>
      <c r="O4" s="1076"/>
      <c r="P4" s="244" t="s">
        <v>10</v>
      </c>
      <c r="Q4" s="1077"/>
      <c r="R4" s="1078"/>
      <c r="S4" s="1078"/>
      <c r="T4" s="762"/>
      <c r="U4" s="762"/>
      <c r="V4" s="762"/>
      <c r="W4" s="762"/>
      <c r="X4" s="762"/>
      <c r="Y4" s="762"/>
      <c r="Z4" s="762"/>
      <c r="AA4" s="762"/>
      <c r="AB4" s="762"/>
      <c r="AC4" s="762"/>
    </row>
    <row r="5" spans="1:29" s="242" customFormat="1" ht="24.95" customHeight="1" x14ac:dyDescent="0.2">
      <c r="A5" s="1074">
        <f>SubawardNumber</f>
        <v>0</v>
      </c>
      <c r="B5" s="1074"/>
      <c r="C5" s="1074"/>
      <c r="D5" s="1074"/>
      <c r="E5" s="1074"/>
      <c r="F5" s="1074"/>
      <c r="G5" s="1074"/>
      <c r="H5" s="1074"/>
      <c r="I5" s="1074"/>
      <c r="J5" s="1074"/>
      <c r="K5" s="1074"/>
      <c r="L5" s="1074"/>
      <c r="M5" s="1074"/>
      <c r="N5" s="1074"/>
      <c r="O5" s="1074"/>
      <c r="P5" s="244" t="s">
        <v>854</v>
      </c>
      <c r="Q5" s="1079"/>
      <c r="R5" s="1079"/>
      <c r="S5" s="1079"/>
      <c r="T5" s="760"/>
      <c r="U5" s="760"/>
      <c r="V5" s="760"/>
      <c r="W5" s="760"/>
      <c r="X5" s="760"/>
      <c r="Y5" s="760"/>
      <c r="Z5" s="760"/>
      <c r="AA5" s="760"/>
      <c r="AB5" s="760"/>
      <c r="AC5" s="760"/>
    </row>
    <row r="6" spans="1:29" s="242" customFormat="1" ht="24.95" customHeight="1" x14ac:dyDescent="0.3">
      <c r="A6" s="1060"/>
      <c r="B6" s="1060"/>
      <c r="C6" s="1060"/>
      <c r="D6" s="1060"/>
      <c r="E6" s="1060"/>
      <c r="F6" s="1060"/>
      <c r="G6" s="1060"/>
      <c r="H6" s="1060"/>
      <c r="I6" s="1060"/>
      <c r="J6" s="1060"/>
      <c r="K6" s="1060"/>
      <c r="L6" s="1060"/>
      <c r="M6" s="1060"/>
      <c r="N6" s="1060"/>
      <c r="O6" s="1061"/>
      <c r="P6" s="245" t="s">
        <v>1027</v>
      </c>
      <c r="Q6" s="1072">
        <f>StartDate</f>
        <v>44013</v>
      </c>
      <c r="R6" s="1073"/>
      <c r="S6" s="1073"/>
      <c r="T6" s="760"/>
      <c r="U6" s="760"/>
      <c r="V6" s="760"/>
      <c r="W6" s="760"/>
      <c r="X6" s="760"/>
      <c r="Y6" s="760"/>
      <c r="Z6" s="760"/>
      <c r="AA6" s="760"/>
      <c r="AB6" s="760"/>
      <c r="AC6" s="760"/>
    </row>
    <row r="7" spans="1:29" s="242" customFormat="1" ht="24.95" customHeight="1" x14ac:dyDescent="0.2">
      <c r="A7" s="1058"/>
      <c r="B7" s="1058"/>
      <c r="C7" s="1058"/>
      <c r="D7" s="1058"/>
      <c r="E7" s="1058"/>
      <c r="F7" s="1058"/>
      <c r="G7" s="1058"/>
      <c r="H7" s="1058"/>
      <c r="I7" s="1058"/>
      <c r="J7" s="1058"/>
      <c r="K7" s="1058"/>
      <c r="L7" s="1058"/>
      <c r="M7" s="1058"/>
      <c r="N7" s="1058"/>
      <c r="O7" s="1059"/>
      <c r="P7" s="245" t="s">
        <v>1028</v>
      </c>
      <c r="Q7" s="1072">
        <f>EndDate</f>
        <v>44742</v>
      </c>
      <c r="R7" s="1073"/>
      <c r="S7" s="1073"/>
      <c r="T7" s="760"/>
      <c r="U7" s="760"/>
      <c r="V7" s="760"/>
      <c r="W7" s="760"/>
      <c r="X7" s="760"/>
      <c r="Y7" s="760"/>
      <c r="Z7" s="760"/>
      <c r="AA7" s="760"/>
      <c r="AB7" s="760"/>
      <c r="AC7" s="760"/>
    </row>
    <row r="8" spans="1:29" s="232" customFormat="1" ht="39.950000000000003" customHeight="1" x14ac:dyDescent="0.3">
      <c r="A8" s="1056"/>
      <c r="B8" s="1056"/>
      <c r="C8" s="1056"/>
      <c r="D8" s="1056"/>
      <c r="E8" s="1056"/>
      <c r="F8" s="1056"/>
      <c r="G8" s="1056"/>
      <c r="H8" s="1056"/>
      <c r="I8" s="1056"/>
      <c r="J8" s="1056"/>
      <c r="K8" s="1056"/>
      <c r="L8" s="1056"/>
      <c r="M8" s="1056"/>
      <c r="N8" s="1056"/>
      <c r="O8" s="1057"/>
      <c r="P8" s="425" t="s">
        <v>999</v>
      </c>
      <c r="Q8" s="773" t="s">
        <v>1094</v>
      </c>
      <c r="R8" s="722"/>
      <c r="S8" s="723"/>
      <c r="T8" s="762"/>
      <c r="U8" s="762"/>
      <c r="V8" s="762"/>
      <c r="W8" s="762"/>
      <c r="X8" s="762"/>
      <c r="Y8" s="762"/>
      <c r="Z8" s="762"/>
      <c r="AA8" s="762"/>
      <c r="AB8" s="762"/>
      <c r="AC8" s="762"/>
    </row>
    <row r="9" spans="1:29" s="232" customFormat="1" ht="50.1" customHeight="1" x14ac:dyDescent="0.3">
      <c r="A9" s="466" t="s">
        <v>1002</v>
      </c>
      <c r="B9" s="467" t="s">
        <v>1171</v>
      </c>
      <c r="C9" s="467" t="s">
        <v>215</v>
      </c>
      <c r="D9" s="467" t="s">
        <v>1080</v>
      </c>
      <c r="E9" s="467" t="s">
        <v>1063</v>
      </c>
      <c r="F9" s="467" t="s">
        <v>997</v>
      </c>
      <c r="G9" s="467" t="s">
        <v>325</v>
      </c>
      <c r="H9" s="467" t="s">
        <v>1064</v>
      </c>
      <c r="I9" s="467" t="s">
        <v>998</v>
      </c>
      <c r="J9" s="467" t="s">
        <v>1003</v>
      </c>
      <c r="K9" s="467" t="s">
        <v>1004</v>
      </c>
      <c r="L9" s="467" t="s">
        <v>1058</v>
      </c>
      <c r="M9" s="467" t="s">
        <v>1081</v>
      </c>
      <c r="N9" s="467" t="s">
        <v>1079</v>
      </c>
      <c r="O9" s="467" t="s">
        <v>1065</v>
      </c>
      <c r="P9" s="467" t="s">
        <v>1060</v>
      </c>
      <c r="Q9" s="755" t="s">
        <v>1309</v>
      </c>
      <c r="R9" s="755" t="s">
        <v>1030</v>
      </c>
      <c r="S9" s="755" t="s">
        <v>1355</v>
      </c>
      <c r="T9" s="756" t="s">
        <v>1371</v>
      </c>
      <c r="U9" s="756" t="s">
        <v>1372</v>
      </c>
      <c r="V9" s="756" t="s">
        <v>1373</v>
      </c>
      <c r="W9" s="756" t="s">
        <v>1374</v>
      </c>
      <c r="X9" s="756" t="s">
        <v>1375</v>
      </c>
      <c r="Y9" s="756" t="s">
        <v>1376</v>
      </c>
      <c r="Z9" s="756" t="s">
        <v>1377</v>
      </c>
      <c r="AA9" s="756" t="s">
        <v>1378</v>
      </c>
      <c r="AB9" s="756" t="s">
        <v>1379</v>
      </c>
      <c r="AC9" s="756" t="s">
        <v>1380</v>
      </c>
    </row>
    <row r="10" spans="1:29" s="247" customFormat="1" ht="20.25" x14ac:dyDescent="0.3">
      <c r="A10" s="480"/>
      <c r="B10" s="481"/>
      <c r="C10" s="482">
        <v>0</v>
      </c>
      <c r="D10" s="482"/>
      <c r="E10" s="482"/>
      <c r="F10" s="482"/>
      <c r="G10" s="482"/>
      <c r="H10" s="482"/>
      <c r="I10" s="482"/>
      <c r="J10" s="482"/>
      <c r="K10" s="482"/>
      <c r="L10" s="482"/>
      <c r="M10" s="543">
        <f>SUM(RangeCost)</f>
        <v>0</v>
      </c>
      <c r="N10" s="400">
        <f>SUM(RangePrevious)</f>
        <v>0</v>
      </c>
      <c r="O10" s="543">
        <f>SUM(RangeThisRequest)</f>
        <v>0</v>
      </c>
      <c r="P10" s="400">
        <f>SUM(RangeApproved)</f>
        <v>0</v>
      </c>
      <c r="Q10" s="400">
        <f>SUM(RangeProjectTotal)</f>
        <v>0</v>
      </c>
      <c r="R10" s="400">
        <f>SUM(RangeBalance)</f>
        <v>0</v>
      </c>
      <c r="S10" s="719">
        <f>IFERROR(TotalApproved/TotalCost,0)</f>
        <v>0</v>
      </c>
      <c r="T10" s="757"/>
      <c r="U10" s="757"/>
      <c r="V10" s="757"/>
      <c r="W10" s="757"/>
      <c r="X10" s="757"/>
      <c r="Y10" s="757"/>
      <c r="Z10" s="757"/>
      <c r="AA10" s="757"/>
      <c r="AB10" s="757"/>
      <c r="AC10" s="757"/>
    </row>
    <row r="11" spans="1:29" s="247" customFormat="1" ht="51.75" hidden="1" customHeight="1" x14ac:dyDescent="0.3">
      <c r="A11" s="438" t="s">
        <v>1325</v>
      </c>
      <c r="B11" s="439" t="s">
        <v>1325</v>
      </c>
      <c r="C11" s="440" t="s">
        <v>1325</v>
      </c>
      <c r="D11" s="440" t="s">
        <v>1325</v>
      </c>
      <c r="E11" s="440" t="s">
        <v>1325</v>
      </c>
      <c r="F11" s="440" t="s">
        <v>1325</v>
      </c>
      <c r="G11" s="441" t="s">
        <v>1325</v>
      </c>
      <c r="H11" s="440" t="s">
        <v>1325</v>
      </c>
      <c r="I11" s="442" t="s">
        <v>1325</v>
      </c>
      <c r="J11" s="442" t="s">
        <v>1325</v>
      </c>
      <c r="K11" s="442" t="s">
        <v>1325</v>
      </c>
      <c r="L11" s="443" t="s">
        <v>1325</v>
      </c>
      <c r="M11" s="444" t="s">
        <v>1325</v>
      </c>
      <c r="N11" s="445" t="s">
        <v>1325</v>
      </c>
      <c r="O11" s="446" t="s">
        <v>1325</v>
      </c>
      <c r="P11" s="442" t="s">
        <v>1325</v>
      </c>
      <c r="Q11" s="442" t="s">
        <v>1325</v>
      </c>
      <c r="R11" s="446" t="s">
        <v>1325</v>
      </c>
      <c r="S11" s="447" t="s">
        <v>1325</v>
      </c>
      <c r="T11" s="907"/>
      <c r="U11" s="907"/>
      <c r="V11" s="907"/>
      <c r="W11" s="907"/>
      <c r="X11" s="907"/>
      <c r="Y11" s="907"/>
      <c r="Z11" s="907"/>
      <c r="AA11" s="907"/>
      <c r="AB11" s="907"/>
      <c r="AC11" s="907"/>
    </row>
    <row r="12" spans="1:29" s="764" customFormat="1" ht="19.5" x14ac:dyDescent="0.2">
      <c r="A12" s="537"/>
      <c r="B12" s="398"/>
      <c r="C12" s="398"/>
      <c r="D12" s="398"/>
      <c r="E12" s="398"/>
      <c r="F12" s="399"/>
      <c r="G12" s="399" t="str">
        <f t="shared" ref="G12:G43" si="0">IF(ISBLANK(C12),"", "EMG")</f>
        <v/>
      </c>
      <c r="H12" s="398"/>
      <c r="I12" s="398"/>
      <c r="J12" s="398"/>
      <c r="K12" s="398"/>
      <c r="L12" s="398"/>
      <c r="M12" s="865"/>
      <c r="N12" s="900"/>
      <c r="O12" s="563"/>
      <c r="P12" s="585">
        <f t="shared" ref="P12:P43" si="1">O12+N12</f>
        <v>0</v>
      </c>
      <c r="Q12" s="585">
        <f t="shared" ref="Q12:Q43" si="2">P12*2</f>
        <v>0</v>
      </c>
      <c r="R12" s="866">
        <f t="shared" ref="R12:R43" si="3">M12-P12</f>
        <v>0</v>
      </c>
      <c r="S12" s="564">
        <f t="shared" ref="S12:S43" si="4">IFERROR(P12/M12, 0)</f>
        <v>0</v>
      </c>
      <c r="T12" s="693"/>
      <c r="U12" s="694"/>
      <c r="V12" s="694"/>
      <c r="W12" s="694"/>
      <c r="X12" s="694"/>
      <c r="Y12" s="694"/>
      <c r="Z12" s="694"/>
      <c r="AA12" s="694"/>
      <c r="AB12" s="694"/>
      <c r="AC12" s="694"/>
    </row>
    <row r="13" spans="1:29" s="764" customFormat="1" ht="19.5" x14ac:dyDescent="0.2">
      <c r="A13" s="537"/>
      <c r="B13" s="398"/>
      <c r="C13" s="398"/>
      <c r="D13" s="398"/>
      <c r="E13" s="398"/>
      <c r="F13" s="399"/>
      <c r="G13" s="399" t="str">
        <f t="shared" si="0"/>
        <v/>
      </c>
      <c r="H13" s="398"/>
      <c r="I13" s="398"/>
      <c r="J13" s="398"/>
      <c r="K13" s="398"/>
      <c r="L13" s="398"/>
      <c r="M13" s="563"/>
      <c r="N13" s="900"/>
      <c r="O13" s="563"/>
      <c r="P13" s="585">
        <f t="shared" si="1"/>
        <v>0</v>
      </c>
      <c r="Q13" s="585">
        <f t="shared" si="2"/>
        <v>0</v>
      </c>
      <c r="R13" s="585">
        <f t="shared" si="3"/>
        <v>0</v>
      </c>
      <c r="S13" s="564">
        <f t="shared" si="4"/>
        <v>0</v>
      </c>
      <c r="T13" s="693"/>
      <c r="U13" s="694"/>
      <c r="V13" s="694"/>
      <c r="W13" s="694"/>
      <c r="X13" s="694"/>
      <c r="Y13" s="694"/>
      <c r="Z13" s="694"/>
      <c r="AA13" s="694"/>
      <c r="AB13" s="694"/>
      <c r="AC13" s="694"/>
    </row>
    <row r="14" spans="1:29" s="764" customFormat="1" ht="19.5" x14ac:dyDescent="0.2">
      <c r="A14" s="537"/>
      <c r="B14" s="398"/>
      <c r="C14" s="398"/>
      <c r="D14" s="398"/>
      <c r="E14" s="398"/>
      <c r="F14" s="399"/>
      <c r="G14" s="399" t="str">
        <f t="shared" si="0"/>
        <v/>
      </c>
      <c r="H14" s="398"/>
      <c r="I14" s="398"/>
      <c r="J14" s="398"/>
      <c r="K14" s="398"/>
      <c r="L14" s="398"/>
      <c r="M14" s="865"/>
      <c r="N14" s="900"/>
      <c r="O14" s="563"/>
      <c r="P14" s="585">
        <f t="shared" si="1"/>
        <v>0</v>
      </c>
      <c r="Q14" s="585">
        <f t="shared" si="2"/>
        <v>0</v>
      </c>
      <c r="R14" s="866">
        <f t="shared" si="3"/>
        <v>0</v>
      </c>
      <c r="S14" s="564">
        <f t="shared" si="4"/>
        <v>0</v>
      </c>
      <c r="T14" s="693"/>
      <c r="U14" s="694"/>
      <c r="V14" s="694"/>
      <c r="W14" s="694"/>
      <c r="X14" s="694"/>
      <c r="Y14" s="694"/>
      <c r="Z14" s="694"/>
      <c r="AA14" s="694"/>
      <c r="AB14" s="694"/>
      <c r="AC14" s="694"/>
    </row>
    <row r="15" spans="1:29" s="764" customFormat="1" ht="19.5" x14ac:dyDescent="0.2">
      <c r="A15" s="537"/>
      <c r="B15" s="398"/>
      <c r="C15" s="398"/>
      <c r="D15" s="398"/>
      <c r="E15" s="398"/>
      <c r="F15" s="399"/>
      <c r="G15" s="399" t="str">
        <f t="shared" si="0"/>
        <v/>
      </c>
      <c r="H15" s="398"/>
      <c r="I15" s="398"/>
      <c r="J15" s="398"/>
      <c r="K15" s="398"/>
      <c r="L15" s="398"/>
      <c r="M15" s="563"/>
      <c r="N15" s="900"/>
      <c r="O15" s="563"/>
      <c r="P15" s="585">
        <f t="shared" si="1"/>
        <v>0</v>
      </c>
      <c r="Q15" s="585">
        <f t="shared" si="2"/>
        <v>0</v>
      </c>
      <c r="R15" s="585">
        <f t="shared" si="3"/>
        <v>0</v>
      </c>
      <c r="S15" s="564">
        <f t="shared" si="4"/>
        <v>0</v>
      </c>
      <c r="T15" s="693"/>
      <c r="U15" s="694"/>
      <c r="V15" s="694"/>
      <c r="W15" s="694"/>
      <c r="X15" s="694"/>
      <c r="Y15" s="694"/>
      <c r="Z15" s="694"/>
      <c r="AA15" s="694"/>
      <c r="AB15" s="694"/>
      <c r="AC15" s="694"/>
    </row>
    <row r="16" spans="1:29" s="764" customFormat="1" ht="19.5" x14ac:dyDescent="0.2">
      <c r="A16" s="537"/>
      <c r="B16" s="398"/>
      <c r="C16" s="398"/>
      <c r="D16" s="398"/>
      <c r="E16" s="398"/>
      <c r="F16" s="399"/>
      <c r="G16" s="399" t="str">
        <f t="shared" si="0"/>
        <v/>
      </c>
      <c r="H16" s="398"/>
      <c r="I16" s="398"/>
      <c r="J16" s="398"/>
      <c r="K16" s="398"/>
      <c r="L16" s="398"/>
      <c r="M16" s="563"/>
      <c r="N16" s="900"/>
      <c r="O16" s="563"/>
      <c r="P16" s="585">
        <f t="shared" si="1"/>
        <v>0</v>
      </c>
      <c r="Q16" s="585">
        <f t="shared" si="2"/>
        <v>0</v>
      </c>
      <c r="R16" s="585">
        <f t="shared" si="3"/>
        <v>0</v>
      </c>
      <c r="S16" s="564">
        <f t="shared" si="4"/>
        <v>0</v>
      </c>
      <c r="T16" s="693"/>
      <c r="U16" s="694"/>
      <c r="V16" s="694"/>
      <c r="W16" s="694"/>
      <c r="X16" s="694"/>
      <c r="Y16" s="694"/>
      <c r="Z16" s="694"/>
      <c r="AA16" s="694"/>
      <c r="AB16" s="694"/>
      <c r="AC16" s="694"/>
    </row>
    <row r="17" spans="1:29" s="764" customFormat="1" ht="19.5" x14ac:dyDescent="0.2">
      <c r="A17" s="537"/>
      <c r="B17" s="398"/>
      <c r="C17" s="398"/>
      <c r="D17" s="398"/>
      <c r="E17" s="398"/>
      <c r="F17" s="399"/>
      <c r="G17" s="399" t="str">
        <f t="shared" si="0"/>
        <v/>
      </c>
      <c r="H17" s="398"/>
      <c r="I17" s="398"/>
      <c r="J17" s="398"/>
      <c r="K17" s="398"/>
      <c r="L17" s="398"/>
      <c r="M17" s="563"/>
      <c r="N17" s="900"/>
      <c r="O17" s="563"/>
      <c r="P17" s="585">
        <f t="shared" si="1"/>
        <v>0</v>
      </c>
      <c r="Q17" s="585">
        <f t="shared" si="2"/>
        <v>0</v>
      </c>
      <c r="R17" s="585">
        <f t="shared" si="3"/>
        <v>0</v>
      </c>
      <c r="S17" s="564">
        <f t="shared" si="4"/>
        <v>0</v>
      </c>
      <c r="T17" s="693"/>
      <c r="U17" s="694"/>
      <c r="V17" s="694"/>
      <c r="W17" s="694"/>
      <c r="X17" s="694"/>
      <c r="Y17" s="694"/>
      <c r="Z17" s="694"/>
      <c r="AA17" s="694"/>
      <c r="AB17" s="694"/>
      <c r="AC17" s="694"/>
    </row>
    <row r="18" spans="1:29" s="764" customFormat="1" ht="19.5" x14ac:dyDescent="0.2">
      <c r="A18" s="538"/>
      <c r="B18" s="398"/>
      <c r="C18" s="398"/>
      <c r="D18" s="398"/>
      <c r="E18" s="398"/>
      <c r="F18" s="399"/>
      <c r="G18" s="753" t="str">
        <f t="shared" si="0"/>
        <v/>
      </c>
      <c r="H18" s="398"/>
      <c r="I18" s="398"/>
      <c r="J18" s="398"/>
      <c r="K18" s="398"/>
      <c r="L18" s="398"/>
      <c r="M18" s="819"/>
      <c r="N18" s="901"/>
      <c r="O18" s="819"/>
      <c r="P18" s="585">
        <f t="shared" si="1"/>
        <v>0</v>
      </c>
      <c r="Q18" s="820">
        <f t="shared" si="2"/>
        <v>0</v>
      </c>
      <c r="R18" s="585">
        <f t="shared" si="3"/>
        <v>0</v>
      </c>
      <c r="S18" s="564">
        <f t="shared" si="4"/>
        <v>0</v>
      </c>
      <c r="T18" s="867"/>
      <c r="U18" s="868"/>
      <c r="V18" s="868"/>
      <c r="W18" s="868"/>
      <c r="X18" s="868"/>
      <c r="Y18" s="868"/>
      <c r="Z18" s="868"/>
      <c r="AA18" s="868"/>
      <c r="AB18" s="868"/>
      <c r="AC18" s="868"/>
    </row>
    <row r="19" spans="1:29" s="764" customFormat="1" ht="19.5" x14ac:dyDescent="0.2">
      <c r="A19" s="537"/>
      <c r="B19" s="398"/>
      <c r="C19" s="398"/>
      <c r="D19" s="398"/>
      <c r="E19" s="398"/>
      <c r="F19" s="399"/>
      <c r="G19" s="399" t="str">
        <f t="shared" si="0"/>
        <v/>
      </c>
      <c r="H19" s="398"/>
      <c r="I19" s="398"/>
      <c r="J19" s="398"/>
      <c r="K19" s="398"/>
      <c r="L19" s="398"/>
      <c r="M19" s="563"/>
      <c r="N19" s="900"/>
      <c r="O19" s="563"/>
      <c r="P19" s="585">
        <f t="shared" si="1"/>
        <v>0</v>
      </c>
      <c r="Q19" s="585">
        <f t="shared" si="2"/>
        <v>0</v>
      </c>
      <c r="R19" s="585">
        <f t="shared" si="3"/>
        <v>0</v>
      </c>
      <c r="S19" s="564">
        <f t="shared" si="4"/>
        <v>0</v>
      </c>
      <c r="T19" s="693"/>
      <c r="U19" s="694"/>
      <c r="V19" s="694"/>
      <c r="W19" s="694"/>
      <c r="X19" s="694"/>
      <c r="Y19" s="694"/>
      <c r="Z19" s="694"/>
      <c r="AA19" s="694"/>
      <c r="AB19" s="694"/>
      <c r="AC19" s="694"/>
    </row>
    <row r="20" spans="1:29" s="764" customFormat="1" ht="19.5" x14ac:dyDescent="0.2">
      <c r="A20" s="537"/>
      <c r="B20" s="398"/>
      <c r="C20" s="398"/>
      <c r="D20" s="398"/>
      <c r="E20" s="398"/>
      <c r="F20" s="399"/>
      <c r="G20" s="399" t="str">
        <f t="shared" si="0"/>
        <v/>
      </c>
      <c r="H20" s="398"/>
      <c r="I20" s="398"/>
      <c r="J20" s="398"/>
      <c r="K20" s="398"/>
      <c r="L20" s="398"/>
      <c r="M20" s="563"/>
      <c r="N20" s="900"/>
      <c r="O20" s="563"/>
      <c r="P20" s="585">
        <f t="shared" si="1"/>
        <v>0</v>
      </c>
      <c r="Q20" s="585">
        <f t="shared" si="2"/>
        <v>0</v>
      </c>
      <c r="R20" s="585">
        <f t="shared" si="3"/>
        <v>0</v>
      </c>
      <c r="S20" s="564">
        <f t="shared" si="4"/>
        <v>0</v>
      </c>
      <c r="T20" s="693"/>
      <c r="U20" s="694"/>
      <c r="V20" s="694"/>
      <c r="W20" s="694"/>
      <c r="X20" s="694"/>
      <c r="Y20" s="694"/>
      <c r="Z20" s="694"/>
      <c r="AA20" s="694"/>
      <c r="AB20" s="694"/>
      <c r="AC20" s="694"/>
    </row>
    <row r="21" spans="1:29" s="764" customFormat="1" ht="19.5" x14ac:dyDescent="0.2">
      <c r="A21" s="537"/>
      <c r="B21" s="398"/>
      <c r="C21" s="398"/>
      <c r="D21" s="398"/>
      <c r="E21" s="398"/>
      <c r="F21" s="399"/>
      <c r="G21" s="399" t="str">
        <f t="shared" si="0"/>
        <v/>
      </c>
      <c r="H21" s="398"/>
      <c r="I21" s="398"/>
      <c r="J21" s="398"/>
      <c r="K21" s="398"/>
      <c r="L21" s="398"/>
      <c r="M21" s="563"/>
      <c r="N21" s="900"/>
      <c r="O21" s="563"/>
      <c r="P21" s="585">
        <f t="shared" si="1"/>
        <v>0</v>
      </c>
      <c r="Q21" s="585">
        <f t="shared" si="2"/>
        <v>0</v>
      </c>
      <c r="R21" s="585">
        <f t="shared" si="3"/>
        <v>0</v>
      </c>
      <c r="S21" s="564">
        <f t="shared" si="4"/>
        <v>0</v>
      </c>
      <c r="T21" s="693"/>
      <c r="U21" s="694"/>
      <c r="V21" s="694"/>
      <c r="W21" s="694"/>
      <c r="X21" s="694"/>
      <c r="Y21" s="694"/>
      <c r="Z21" s="694"/>
      <c r="AA21" s="694"/>
      <c r="AB21" s="694"/>
      <c r="AC21" s="694"/>
    </row>
    <row r="22" spans="1:29" s="764" customFormat="1" ht="19.5" x14ac:dyDescent="0.2">
      <c r="A22" s="538"/>
      <c r="B22" s="398"/>
      <c r="C22" s="398"/>
      <c r="D22" s="398"/>
      <c r="E22" s="398"/>
      <c r="F22" s="399"/>
      <c r="G22" s="753" t="str">
        <f t="shared" si="0"/>
        <v/>
      </c>
      <c r="H22" s="398"/>
      <c r="I22" s="398"/>
      <c r="J22" s="398"/>
      <c r="K22" s="398"/>
      <c r="L22" s="398"/>
      <c r="M22" s="819"/>
      <c r="N22" s="901"/>
      <c r="O22" s="819"/>
      <c r="P22" s="585">
        <f t="shared" si="1"/>
        <v>0</v>
      </c>
      <c r="Q22" s="820">
        <f t="shared" si="2"/>
        <v>0</v>
      </c>
      <c r="R22" s="585">
        <f t="shared" si="3"/>
        <v>0</v>
      </c>
      <c r="S22" s="564">
        <f t="shared" si="4"/>
        <v>0</v>
      </c>
      <c r="T22" s="867"/>
      <c r="U22" s="868"/>
      <c r="V22" s="868"/>
      <c r="W22" s="868"/>
      <c r="X22" s="868"/>
      <c r="Y22" s="868"/>
      <c r="Z22" s="868"/>
      <c r="AA22" s="868"/>
      <c r="AB22" s="868"/>
      <c r="AC22" s="868"/>
    </row>
    <row r="23" spans="1:29" s="764" customFormat="1" ht="19.5" x14ac:dyDescent="0.2">
      <c r="A23" s="538"/>
      <c r="B23" s="398"/>
      <c r="C23" s="398"/>
      <c r="D23" s="398"/>
      <c r="E23" s="398"/>
      <c r="F23" s="399"/>
      <c r="G23" s="753" t="str">
        <f t="shared" si="0"/>
        <v/>
      </c>
      <c r="H23" s="398"/>
      <c r="I23" s="398"/>
      <c r="J23" s="398"/>
      <c r="K23" s="398"/>
      <c r="L23" s="398"/>
      <c r="M23" s="819"/>
      <c r="N23" s="901"/>
      <c r="O23" s="819"/>
      <c r="P23" s="585">
        <f t="shared" si="1"/>
        <v>0</v>
      </c>
      <c r="Q23" s="820">
        <f t="shared" si="2"/>
        <v>0</v>
      </c>
      <c r="R23" s="585">
        <f t="shared" si="3"/>
        <v>0</v>
      </c>
      <c r="S23" s="564">
        <f t="shared" si="4"/>
        <v>0</v>
      </c>
      <c r="T23" s="867"/>
      <c r="U23" s="868"/>
      <c r="V23" s="868"/>
      <c r="W23" s="868"/>
      <c r="X23" s="868"/>
      <c r="Y23" s="868"/>
      <c r="Z23" s="868"/>
      <c r="AA23" s="868"/>
      <c r="AB23" s="868"/>
      <c r="AC23" s="868"/>
    </row>
    <row r="24" spans="1:29" s="764" customFormat="1" ht="19.5" x14ac:dyDescent="0.2">
      <c r="A24" s="538"/>
      <c r="B24" s="398"/>
      <c r="C24" s="398"/>
      <c r="D24" s="398"/>
      <c r="E24" s="398"/>
      <c r="F24" s="399"/>
      <c r="G24" s="753" t="str">
        <f t="shared" si="0"/>
        <v/>
      </c>
      <c r="H24" s="398"/>
      <c r="I24" s="398"/>
      <c r="J24" s="398"/>
      <c r="K24" s="398"/>
      <c r="L24" s="398"/>
      <c r="M24" s="819"/>
      <c r="N24" s="901"/>
      <c r="O24" s="819"/>
      <c r="P24" s="585">
        <f t="shared" si="1"/>
        <v>0</v>
      </c>
      <c r="Q24" s="820">
        <f t="shared" si="2"/>
        <v>0</v>
      </c>
      <c r="R24" s="585">
        <f t="shared" si="3"/>
        <v>0</v>
      </c>
      <c r="S24" s="564">
        <f t="shared" si="4"/>
        <v>0</v>
      </c>
      <c r="T24" s="867"/>
      <c r="U24" s="868"/>
      <c r="V24" s="868"/>
      <c r="W24" s="868"/>
      <c r="X24" s="868"/>
      <c r="Y24" s="868"/>
      <c r="Z24" s="868"/>
      <c r="AA24" s="868"/>
      <c r="AB24" s="868"/>
      <c r="AC24" s="868"/>
    </row>
    <row r="25" spans="1:29" s="764" customFormat="1" ht="19.5" x14ac:dyDescent="0.2">
      <c r="A25" s="538"/>
      <c r="B25" s="398"/>
      <c r="C25" s="398"/>
      <c r="D25" s="398"/>
      <c r="E25" s="398"/>
      <c r="F25" s="399"/>
      <c r="G25" s="753" t="str">
        <f t="shared" si="0"/>
        <v/>
      </c>
      <c r="H25" s="398"/>
      <c r="I25" s="398"/>
      <c r="J25" s="398"/>
      <c r="K25" s="398"/>
      <c r="L25" s="398"/>
      <c r="M25" s="819"/>
      <c r="N25" s="901"/>
      <c r="O25" s="819"/>
      <c r="P25" s="585">
        <f t="shared" si="1"/>
        <v>0</v>
      </c>
      <c r="Q25" s="820">
        <f t="shared" si="2"/>
        <v>0</v>
      </c>
      <c r="R25" s="585">
        <f t="shared" si="3"/>
        <v>0</v>
      </c>
      <c r="S25" s="564">
        <f t="shared" si="4"/>
        <v>0</v>
      </c>
      <c r="T25" s="867"/>
      <c r="U25" s="868"/>
      <c r="V25" s="868"/>
      <c r="W25" s="868"/>
      <c r="X25" s="868"/>
      <c r="Y25" s="868"/>
      <c r="Z25" s="868"/>
      <c r="AA25" s="868"/>
      <c r="AB25" s="868"/>
      <c r="AC25" s="868"/>
    </row>
    <row r="26" spans="1:29" s="764" customFormat="1" ht="19.5" x14ac:dyDescent="0.2">
      <c r="A26" s="538"/>
      <c r="B26" s="398"/>
      <c r="C26" s="398"/>
      <c r="D26" s="398"/>
      <c r="E26" s="398"/>
      <c r="F26" s="399"/>
      <c r="G26" s="753" t="str">
        <f t="shared" si="0"/>
        <v/>
      </c>
      <c r="H26" s="398"/>
      <c r="I26" s="398"/>
      <c r="J26" s="398"/>
      <c r="K26" s="398"/>
      <c r="L26" s="398"/>
      <c r="M26" s="819"/>
      <c r="N26" s="901"/>
      <c r="O26" s="819"/>
      <c r="P26" s="585">
        <f t="shared" si="1"/>
        <v>0</v>
      </c>
      <c r="Q26" s="820">
        <f t="shared" si="2"/>
        <v>0</v>
      </c>
      <c r="R26" s="585">
        <f t="shared" si="3"/>
        <v>0</v>
      </c>
      <c r="S26" s="564">
        <f t="shared" si="4"/>
        <v>0</v>
      </c>
      <c r="T26" s="867"/>
      <c r="U26" s="868"/>
      <c r="V26" s="868"/>
      <c r="W26" s="868"/>
      <c r="X26" s="868"/>
      <c r="Y26" s="868"/>
      <c r="Z26" s="868"/>
      <c r="AA26" s="868"/>
      <c r="AB26" s="868"/>
      <c r="AC26" s="868"/>
    </row>
    <row r="27" spans="1:29" s="764" customFormat="1" ht="19.5" x14ac:dyDescent="0.2">
      <c r="A27" s="538"/>
      <c r="B27" s="398"/>
      <c r="C27" s="398"/>
      <c r="D27" s="398"/>
      <c r="E27" s="398"/>
      <c r="F27" s="399"/>
      <c r="G27" s="753" t="str">
        <f t="shared" si="0"/>
        <v/>
      </c>
      <c r="H27" s="398"/>
      <c r="I27" s="398"/>
      <c r="J27" s="398"/>
      <c r="K27" s="398"/>
      <c r="L27" s="398"/>
      <c r="M27" s="819"/>
      <c r="N27" s="901"/>
      <c r="O27" s="819"/>
      <c r="P27" s="585">
        <f t="shared" si="1"/>
        <v>0</v>
      </c>
      <c r="Q27" s="820">
        <f t="shared" si="2"/>
        <v>0</v>
      </c>
      <c r="R27" s="585">
        <f t="shared" si="3"/>
        <v>0</v>
      </c>
      <c r="S27" s="564">
        <f t="shared" si="4"/>
        <v>0</v>
      </c>
      <c r="T27" s="867"/>
      <c r="U27" s="868"/>
      <c r="V27" s="868"/>
      <c r="W27" s="868"/>
      <c r="X27" s="868"/>
      <c r="Y27" s="868"/>
      <c r="Z27" s="868"/>
      <c r="AA27" s="868"/>
      <c r="AB27" s="868"/>
      <c r="AC27" s="868"/>
    </row>
    <row r="28" spans="1:29" s="764" customFormat="1" ht="19.5" x14ac:dyDescent="0.2">
      <c r="A28" s="538"/>
      <c r="B28" s="398"/>
      <c r="C28" s="398"/>
      <c r="D28" s="398"/>
      <c r="E28" s="398"/>
      <c r="F28" s="399"/>
      <c r="G28" s="753" t="str">
        <f t="shared" si="0"/>
        <v/>
      </c>
      <c r="H28" s="398"/>
      <c r="I28" s="398"/>
      <c r="J28" s="398"/>
      <c r="K28" s="398"/>
      <c r="L28" s="398"/>
      <c r="M28" s="819"/>
      <c r="N28" s="901"/>
      <c r="O28" s="819"/>
      <c r="P28" s="585">
        <f t="shared" si="1"/>
        <v>0</v>
      </c>
      <c r="Q28" s="820">
        <f t="shared" si="2"/>
        <v>0</v>
      </c>
      <c r="R28" s="585">
        <f t="shared" si="3"/>
        <v>0</v>
      </c>
      <c r="S28" s="564">
        <f t="shared" si="4"/>
        <v>0</v>
      </c>
      <c r="T28" s="867"/>
      <c r="U28" s="868"/>
      <c r="V28" s="868"/>
      <c r="W28" s="868"/>
      <c r="X28" s="868"/>
      <c r="Y28" s="868"/>
      <c r="Z28" s="868"/>
      <c r="AA28" s="868"/>
      <c r="AB28" s="868"/>
      <c r="AC28" s="868"/>
    </row>
    <row r="29" spans="1:29" s="764" customFormat="1" ht="19.5" x14ac:dyDescent="0.2">
      <c r="A29" s="537"/>
      <c r="B29" s="398"/>
      <c r="C29" s="398"/>
      <c r="D29" s="398"/>
      <c r="E29" s="398"/>
      <c r="F29" s="399"/>
      <c r="G29" s="399" t="str">
        <f t="shared" si="0"/>
        <v/>
      </c>
      <c r="H29" s="398"/>
      <c r="I29" s="398"/>
      <c r="J29" s="398"/>
      <c r="K29" s="398"/>
      <c r="L29" s="398"/>
      <c r="M29" s="563"/>
      <c r="N29" s="900"/>
      <c r="O29" s="563"/>
      <c r="P29" s="585">
        <f t="shared" si="1"/>
        <v>0</v>
      </c>
      <c r="Q29" s="585">
        <f t="shared" si="2"/>
        <v>0</v>
      </c>
      <c r="R29" s="585">
        <f t="shared" si="3"/>
        <v>0</v>
      </c>
      <c r="S29" s="564">
        <f t="shared" si="4"/>
        <v>0</v>
      </c>
      <c r="T29" s="693"/>
      <c r="U29" s="694"/>
      <c r="V29" s="694"/>
      <c r="W29" s="694"/>
      <c r="X29" s="694"/>
      <c r="Y29" s="694"/>
      <c r="Z29" s="694"/>
      <c r="AA29" s="694"/>
      <c r="AB29" s="694"/>
      <c r="AC29" s="694"/>
    </row>
    <row r="30" spans="1:29" s="764" customFormat="1" ht="19.5" x14ac:dyDescent="0.2">
      <c r="A30" s="537"/>
      <c r="B30" s="398"/>
      <c r="C30" s="398"/>
      <c r="D30" s="398"/>
      <c r="E30" s="398"/>
      <c r="F30" s="399"/>
      <c r="G30" s="399" t="str">
        <f t="shared" si="0"/>
        <v/>
      </c>
      <c r="H30" s="398"/>
      <c r="I30" s="398"/>
      <c r="J30" s="398"/>
      <c r="K30" s="398"/>
      <c r="L30" s="398"/>
      <c r="M30" s="563"/>
      <c r="N30" s="900"/>
      <c r="O30" s="563"/>
      <c r="P30" s="585">
        <f t="shared" si="1"/>
        <v>0</v>
      </c>
      <c r="Q30" s="585">
        <f t="shared" si="2"/>
        <v>0</v>
      </c>
      <c r="R30" s="585">
        <f t="shared" si="3"/>
        <v>0</v>
      </c>
      <c r="S30" s="564">
        <f t="shared" si="4"/>
        <v>0</v>
      </c>
      <c r="T30" s="693"/>
      <c r="U30" s="694"/>
      <c r="V30" s="694"/>
      <c r="W30" s="694"/>
      <c r="X30" s="694"/>
      <c r="Y30" s="694"/>
      <c r="Z30" s="694"/>
      <c r="AA30" s="694"/>
      <c r="AB30" s="694"/>
      <c r="AC30" s="694"/>
    </row>
    <row r="31" spans="1:29" s="764" customFormat="1" ht="19.5" x14ac:dyDescent="0.2">
      <c r="A31" s="537"/>
      <c r="B31" s="398"/>
      <c r="C31" s="398"/>
      <c r="D31" s="398"/>
      <c r="E31" s="398"/>
      <c r="F31" s="399"/>
      <c r="G31" s="399" t="str">
        <f t="shared" si="0"/>
        <v/>
      </c>
      <c r="H31" s="398"/>
      <c r="I31" s="398"/>
      <c r="J31" s="398"/>
      <c r="K31" s="398"/>
      <c r="L31" s="398"/>
      <c r="M31" s="563"/>
      <c r="N31" s="900"/>
      <c r="O31" s="563"/>
      <c r="P31" s="585">
        <f t="shared" si="1"/>
        <v>0</v>
      </c>
      <c r="Q31" s="585">
        <f t="shared" si="2"/>
        <v>0</v>
      </c>
      <c r="R31" s="585">
        <f t="shared" si="3"/>
        <v>0</v>
      </c>
      <c r="S31" s="564">
        <f t="shared" si="4"/>
        <v>0</v>
      </c>
      <c r="T31" s="693"/>
      <c r="U31" s="694"/>
      <c r="V31" s="694"/>
      <c r="W31" s="694"/>
      <c r="X31" s="694"/>
      <c r="Y31" s="694"/>
      <c r="Z31" s="694"/>
      <c r="AA31" s="694"/>
      <c r="AB31" s="694"/>
      <c r="AC31" s="694"/>
    </row>
    <row r="32" spans="1:29" s="764" customFormat="1" ht="19.5" x14ac:dyDescent="0.2">
      <c r="A32" s="537"/>
      <c r="B32" s="398"/>
      <c r="C32" s="398"/>
      <c r="D32" s="398"/>
      <c r="E32" s="398"/>
      <c r="F32" s="399"/>
      <c r="G32" s="399" t="str">
        <f t="shared" si="0"/>
        <v/>
      </c>
      <c r="H32" s="398"/>
      <c r="I32" s="398"/>
      <c r="J32" s="398"/>
      <c r="K32" s="398"/>
      <c r="L32" s="398"/>
      <c r="M32" s="563"/>
      <c r="N32" s="900"/>
      <c r="O32" s="563"/>
      <c r="P32" s="585">
        <f t="shared" si="1"/>
        <v>0</v>
      </c>
      <c r="Q32" s="585">
        <f t="shared" si="2"/>
        <v>0</v>
      </c>
      <c r="R32" s="585">
        <f t="shared" si="3"/>
        <v>0</v>
      </c>
      <c r="S32" s="564">
        <f t="shared" si="4"/>
        <v>0</v>
      </c>
      <c r="T32" s="693"/>
      <c r="U32" s="694"/>
      <c r="V32" s="694"/>
      <c r="W32" s="694"/>
      <c r="X32" s="694"/>
      <c r="Y32" s="694"/>
      <c r="Z32" s="694"/>
      <c r="AA32" s="694"/>
      <c r="AB32" s="694"/>
      <c r="AC32" s="694"/>
    </row>
    <row r="33" spans="1:29" s="764" customFormat="1" ht="19.5" x14ac:dyDescent="0.2">
      <c r="A33" s="537"/>
      <c r="B33" s="398"/>
      <c r="C33" s="398"/>
      <c r="D33" s="398"/>
      <c r="E33" s="398"/>
      <c r="F33" s="399"/>
      <c r="G33" s="399" t="str">
        <f t="shared" si="0"/>
        <v/>
      </c>
      <c r="H33" s="398"/>
      <c r="I33" s="398"/>
      <c r="J33" s="398"/>
      <c r="K33" s="398"/>
      <c r="L33" s="398"/>
      <c r="M33" s="563"/>
      <c r="N33" s="900"/>
      <c r="O33" s="563"/>
      <c r="P33" s="585">
        <f t="shared" si="1"/>
        <v>0</v>
      </c>
      <c r="Q33" s="585">
        <f t="shared" si="2"/>
        <v>0</v>
      </c>
      <c r="R33" s="585">
        <f t="shared" si="3"/>
        <v>0</v>
      </c>
      <c r="S33" s="564">
        <f t="shared" si="4"/>
        <v>0</v>
      </c>
      <c r="T33" s="693"/>
      <c r="U33" s="694"/>
      <c r="V33" s="694"/>
      <c r="W33" s="694"/>
      <c r="X33" s="694"/>
      <c r="Y33" s="694"/>
      <c r="Z33" s="694"/>
      <c r="AA33" s="694"/>
      <c r="AB33" s="694"/>
      <c r="AC33" s="694"/>
    </row>
    <row r="34" spans="1:29" s="764" customFormat="1" ht="19.5" x14ac:dyDescent="0.2">
      <c r="A34" s="537"/>
      <c r="B34" s="398"/>
      <c r="C34" s="398"/>
      <c r="D34" s="398"/>
      <c r="E34" s="398"/>
      <c r="F34" s="399"/>
      <c r="G34" s="399" t="str">
        <f t="shared" si="0"/>
        <v/>
      </c>
      <c r="H34" s="398"/>
      <c r="I34" s="398"/>
      <c r="J34" s="398"/>
      <c r="K34" s="398"/>
      <c r="L34" s="398"/>
      <c r="M34" s="563"/>
      <c r="N34" s="900"/>
      <c r="O34" s="563"/>
      <c r="P34" s="585">
        <f t="shared" si="1"/>
        <v>0</v>
      </c>
      <c r="Q34" s="585">
        <f t="shared" si="2"/>
        <v>0</v>
      </c>
      <c r="R34" s="585">
        <f t="shared" si="3"/>
        <v>0</v>
      </c>
      <c r="S34" s="564">
        <f t="shared" si="4"/>
        <v>0</v>
      </c>
      <c r="T34" s="693"/>
      <c r="U34" s="694"/>
      <c r="V34" s="694"/>
      <c r="W34" s="694"/>
      <c r="X34" s="694"/>
      <c r="Y34" s="694"/>
      <c r="Z34" s="694"/>
      <c r="AA34" s="694"/>
      <c r="AB34" s="694"/>
      <c r="AC34" s="694"/>
    </row>
    <row r="35" spans="1:29" s="764" customFormat="1" ht="19.5" x14ac:dyDescent="0.2">
      <c r="A35" s="537"/>
      <c r="B35" s="398"/>
      <c r="C35" s="398"/>
      <c r="D35" s="398"/>
      <c r="E35" s="398"/>
      <c r="F35" s="399"/>
      <c r="G35" s="399" t="str">
        <f t="shared" si="0"/>
        <v/>
      </c>
      <c r="H35" s="398"/>
      <c r="I35" s="398"/>
      <c r="J35" s="398"/>
      <c r="K35" s="398"/>
      <c r="L35" s="398"/>
      <c r="M35" s="563"/>
      <c r="N35" s="900"/>
      <c r="O35" s="563"/>
      <c r="P35" s="585">
        <f t="shared" si="1"/>
        <v>0</v>
      </c>
      <c r="Q35" s="585">
        <f t="shared" si="2"/>
        <v>0</v>
      </c>
      <c r="R35" s="585">
        <f t="shared" si="3"/>
        <v>0</v>
      </c>
      <c r="S35" s="564">
        <f t="shared" si="4"/>
        <v>0</v>
      </c>
      <c r="T35" s="693"/>
      <c r="U35" s="694"/>
      <c r="V35" s="694"/>
      <c r="W35" s="694"/>
      <c r="X35" s="694"/>
      <c r="Y35" s="694"/>
      <c r="Z35" s="694"/>
      <c r="AA35" s="694"/>
      <c r="AB35" s="694"/>
      <c r="AC35" s="694"/>
    </row>
    <row r="36" spans="1:29" s="764" customFormat="1" ht="19.5" x14ac:dyDescent="0.2">
      <c r="A36" s="537"/>
      <c r="B36" s="398"/>
      <c r="C36" s="398"/>
      <c r="D36" s="398"/>
      <c r="E36" s="398"/>
      <c r="F36" s="399"/>
      <c r="G36" s="399" t="str">
        <f t="shared" si="0"/>
        <v/>
      </c>
      <c r="H36" s="398"/>
      <c r="I36" s="398"/>
      <c r="J36" s="398"/>
      <c r="K36" s="398"/>
      <c r="L36" s="398"/>
      <c r="M36" s="563"/>
      <c r="N36" s="900"/>
      <c r="O36" s="563"/>
      <c r="P36" s="585">
        <f t="shared" si="1"/>
        <v>0</v>
      </c>
      <c r="Q36" s="585">
        <f t="shared" si="2"/>
        <v>0</v>
      </c>
      <c r="R36" s="585">
        <f t="shared" si="3"/>
        <v>0</v>
      </c>
      <c r="S36" s="564">
        <f t="shared" si="4"/>
        <v>0</v>
      </c>
      <c r="T36" s="693"/>
      <c r="U36" s="694"/>
      <c r="V36" s="694"/>
      <c r="W36" s="694"/>
      <c r="X36" s="694"/>
      <c r="Y36" s="694"/>
      <c r="Z36" s="694"/>
      <c r="AA36" s="694"/>
      <c r="AB36" s="694"/>
      <c r="AC36" s="694"/>
    </row>
    <row r="37" spans="1:29" s="764" customFormat="1" ht="19.5" x14ac:dyDescent="0.2">
      <c r="A37" s="538"/>
      <c r="B37" s="398"/>
      <c r="C37" s="398"/>
      <c r="D37" s="398"/>
      <c r="E37" s="398"/>
      <c r="F37" s="399"/>
      <c r="G37" s="399" t="str">
        <f t="shared" si="0"/>
        <v/>
      </c>
      <c r="H37" s="398"/>
      <c r="I37" s="398"/>
      <c r="J37" s="398"/>
      <c r="K37" s="398"/>
      <c r="L37" s="398"/>
      <c r="M37" s="563"/>
      <c r="N37" s="900"/>
      <c r="O37" s="563"/>
      <c r="P37" s="585">
        <f t="shared" si="1"/>
        <v>0</v>
      </c>
      <c r="Q37" s="585">
        <f t="shared" si="2"/>
        <v>0</v>
      </c>
      <c r="R37" s="585">
        <f t="shared" si="3"/>
        <v>0</v>
      </c>
      <c r="S37" s="564">
        <f t="shared" si="4"/>
        <v>0</v>
      </c>
      <c r="T37" s="693"/>
      <c r="U37" s="694"/>
      <c r="V37" s="694"/>
      <c r="W37" s="694"/>
      <c r="X37" s="694"/>
      <c r="Y37" s="694"/>
      <c r="Z37" s="694"/>
      <c r="AA37" s="694"/>
      <c r="AB37" s="694"/>
      <c r="AC37" s="694"/>
    </row>
    <row r="38" spans="1:29" s="764" customFormat="1" ht="19.5" x14ac:dyDescent="0.2">
      <c r="A38" s="539"/>
      <c r="B38" s="415"/>
      <c r="C38" s="398"/>
      <c r="D38" s="415"/>
      <c r="E38" s="415"/>
      <c r="F38" s="399"/>
      <c r="G38" s="428" t="str">
        <f t="shared" si="0"/>
        <v/>
      </c>
      <c r="H38" s="415"/>
      <c r="I38" s="415"/>
      <c r="J38" s="415"/>
      <c r="K38" s="415"/>
      <c r="L38" s="415"/>
      <c r="M38" s="565"/>
      <c r="N38" s="900"/>
      <c r="O38" s="565"/>
      <c r="P38" s="585">
        <f t="shared" si="1"/>
        <v>0</v>
      </c>
      <c r="Q38" s="585">
        <f t="shared" si="2"/>
        <v>0</v>
      </c>
      <c r="R38" s="585">
        <f t="shared" si="3"/>
        <v>0</v>
      </c>
      <c r="S38" s="564">
        <f t="shared" si="4"/>
        <v>0</v>
      </c>
      <c r="T38" s="693"/>
      <c r="U38" s="694"/>
      <c r="V38" s="694"/>
      <c r="W38" s="694"/>
      <c r="X38" s="694"/>
      <c r="Y38" s="694"/>
      <c r="Z38" s="694"/>
      <c r="AA38" s="694"/>
      <c r="AB38" s="694"/>
      <c r="AC38" s="694"/>
    </row>
    <row r="39" spans="1:29" s="764" customFormat="1" ht="19.5" x14ac:dyDescent="0.2">
      <c r="A39" s="539"/>
      <c r="B39" s="415"/>
      <c r="C39" s="398"/>
      <c r="D39" s="415"/>
      <c r="E39" s="415"/>
      <c r="F39" s="399"/>
      <c r="G39" s="428" t="str">
        <f t="shared" si="0"/>
        <v/>
      </c>
      <c r="H39" s="415"/>
      <c r="I39" s="415"/>
      <c r="J39" s="415"/>
      <c r="K39" s="415"/>
      <c r="L39" s="415"/>
      <c r="M39" s="565"/>
      <c r="N39" s="900"/>
      <c r="O39" s="565"/>
      <c r="P39" s="585">
        <f t="shared" si="1"/>
        <v>0</v>
      </c>
      <c r="Q39" s="585">
        <f t="shared" si="2"/>
        <v>0</v>
      </c>
      <c r="R39" s="585">
        <f t="shared" si="3"/>
        <v>0</v>
      </c>
      <c r="S39" s="564">
        <f t="shared" si="4"/>
        <v>0</v>
      </c>
      <c r="T39" s="693"/>
      <c r="U39" s="694"/>
      <c r="V39" s="694"/>
      <c r="W39" s="694"/>
      <c r="X39" s="694"/>
      <c r="Y39" s="694"/>
      <c r="Z39" s="694"/>
      <c r="AA39" s="694"/>
      <c r="AB39" s="694"/>
      <c r="AC39" s="694"/>
    </row>
    <row r="40" spans="1:29" s="764" customFormat="1" ht="19.5" x14ac:dyDescent="0.2">
      <c r="A40" s="539"/>
      <c r="B40" s="415"/>
      <c r="C40" s="398"/>
      <c r="D40" s="415"/>
      <c r="E40" s="415"/>
      <c r="F40" s="399"/>
      <c r="G40" s="428" t="str">
        <f t="shared" si="0"/>
        <v/>
      </c>
      <c r="H40" s="415"/>
      <c r="I40" s="415"/>
      <c r="J40" s="415"/>
      <c r="K40" s="415"/>
      <c r="L40" s="415"/>
      <c r="M40" s="565"/>
      <c r="N40" s="900"/>
      <c r="O40" s="565"/>
      <c r="P40" s="585">
        <f t="shared" si="1"/>
        <v>0</v>
      </c>
      <c r="Q40" s="585">
        <f t="shared" si="2"/>
        <v>0</v>
      </c>
      <c r="R40" s="585">
        <f t="shared" si="3"/>
        <v>0</v>
      </c>
      <c r="S40" s="564">
        <f t="shared" si="4"/>
        <v>0</v>
      </c>
      <c r="T40" s="693"/>
      <c r="U40" s="694"/>
      <c r="V40" s="694"/>
      <c r="W40" s="694"/>
      <c r="X40" s="694"/>
      <c r="Y40" s="694"/>
      <c r="Z40" s="694"/>
      <c r="AA40" s="694"/>
      <c r="AB40" s="694"/>
      <c r="AC40" s="694"/>
    </row>
    <row r="41" spans="1:29" s="764" customFormat="1" ht="19.5" x14ac:dyDescent="0.2">
      <c r="A41" s="539"/>
      <c r="B41" s="415"/>
      <c r="C41" s="398"/>
      <c r="D41" s="415"/>
      <c r="E41" s="415"/>
      <c r="F41" s="399"/>
      <c r="G41" s="428" t="str">
        <f t="shared" si="0"/>
        <v/>
      </c>
      <c r="H41" s="415"/>
      <c r="I41" s="415"/>
      <c r="J41" s="415"/>
      <c r="K41" s="415"/>
      <c r="L41" s="415"/>
      <c r="M41" s="565"/>
      <c r="N41" s="900"/>
      <c r="O41" s="565"/>
      <c r="P41" s="585">
        <f t="shared" si="1"/>
        <v>0</v>
      </c>
      <c r="Q41" s="585">
        <f t="shared" si="2"/>
        <v>0</v>
      </c>
      <c r="R41" s="585">
        <f t="shared" si="3"/>
        <v>0</v>
      </c>
      <c r="S41" s="564">
        <f t="shared" si="4"/>
        <v>0</v>
      </c>
      <c r="T41" s="693"/>
      <c r="U41" s="694"/>
      <c r="V41" s="694"/>
      <c r="W41" s="694"/>
      <c r="X41" s="694"/>
      <c r="Y41" s="694"/>
      <c r="Z41" s="694"/>
      <c r="AA41" s="694"/>
      <c r="AB41" s="694"/>
      <c r="AC41" s="694"/>
    </row>
    <row r="42" spans="1:29" s="764" customFormat="1" ht="19.5" x14ac:dyDescent="0.2">
      <c r="A42" s="539"/>
      <c r="B42" s="415"/>
      <c r="C42" s="398"/>
      <c r="D42" s="415"/>
      <c r="E42" s="415"/>
      <c r="F42" s="399"/>
      <c r="G42" s="428" t="str">
        <f t="shared" si="0"/>
        <v/>
      </c>
      <c r="H42" s="415"/>
      <c r="I42" s="415"/>
      <c r="J42" s="415"/>
      <c r="K42" s="415"/>
      <c r="L42" s="415"/>
      <c r="M42" s="565"/>
      <c r="N42" s="900"/>
      <c r="O42" s="565"/>
      <c r="P42" s="585">
        <f t="shared" si="1"/>
        <v>0</v>
      </c>
      <c r="Q42" s="585">
        <f t="shared" si="2"/>
        <v>0</v>
      </c>
      <c r="R42" s="585">
        <f t="shared" si="3"/>
        <v>0</v>
      </c>
      <c r="S42" s="564">
        <f t="shared" si="4"/>
        <v>0</v>
      </c>
      <c r="T42" s="693"/>
      <c r="U42" s="694"/>
      <c r="V42" s="694"/>
      <c r="W42" s="694"/>
      <c r="X42" s="694"/>
      <c r="Y42" s="694"/>
      <c r="Z42" s="694"/>
      <c r="AA42" s="694"/>
      <c r="AB42" s="694"/>
      <c r="AC42" s="694"/>
    </row>
    <row r="43" spans="1:29" s="764" customFormat="1" ht="19.5" x14ac:dyDescent="0.2">
      <c r="A43" s="539"/>
      <c r="B43" s="415"/>
      <c r="C43" s="398"/>
      <c r="D43" s="415"/>
      <c r="E43" s="415"/>
      <c r="F43" s="399"/>
      <c r="G43" s="428" t="str">
        <f t="shared" si="0"/>
        <v/>
      </c>
      <c r="H43" s="415"/>
      <c r="I43" s="415"/>
      <c r="J43" s="415"/>
      <c r="K43" s="415"/>
      <c r="L43" s="415"/>
      <c r="M43" s="565"/>
      <c r="N43" s="900"/>
      <c r="O43" s="565"/>
      <c r="P43" s="585">
        <f t="shared" si="1"/>
        <v>0</v>
      </c>
      <c r="Q43" s="585">
        <f t="shared" si="2"/>
        <v>0</v>
      </c>
      <c r="R43" s="585">
        <f t="shared" si="3"/>
        <v>0</v>
      </c>
      <c r="S43" s="564">
        <f t="shared" si="4"/>
        <v>0</v>
      </c>
      <c r="T43" s="693"/>
      <c r="U43" s="694"/>
      <c r="V43" s="694"/>
      <c r="W43" s="694"/>
      <c r="X43" s="694"/>
      <c r="Y43" s="694"/>
      <c r="Z43" s="694"/>
      <c r="AA43" s="694"/>
      <c r="AB43" s="694"/>
      <c r="AC43" s="694"/>
    </row>
    <row r="44" spans="1:29" s="764" customFormat="1" ht="19.5" x14ac:dyDescent="0.2">
      <c r="A44" s="539"/>
      <c r="B44" s="415"/>
      <c r="C44" s="398"/>
      <c r="D44" s="415"/>
      <c r="E44" s="415"/>
      <c r="F44" s="399"/>
      <c r="G44" s="428" t="str">
        <f t="shared" ref="G44:G66" si="5">IF(ISBLANK(C44),"", "EMG")</f>
        <v/>
      </c>
      <c r="H44" s="415"/>
      <c r="I44" s="415"/>
      <c r="J44" s="415"/>
      <c r="K44" s="415"/>
      <c r="L44" s="415"/>
      <c r="M44" s="565"/>
      <c r="N44" s="900"/>
      <c r="O44" s="565"/>
      <c r="P44" s="585">
        <f t="shared" ref="P44:P75" si="6">O44+N44</f>
        <v>0</v>
      </c>
      <c r="Q44" s="585">
        <f t="shared" ref="Q44:Q75" si="7">P44*2</f>
        <v>0</v>
      </c>
      <c r="R44" s="585">
        <f t="shared" ref="R44:R75" si="8">M44-P44</f>
        <v>0</v>
      </c>
      <c r="S44" s="564">
        <f t="shared" ref="S44:S75" si="9">IFERROR(P44/M44, 0)</f>
        <v>0</v>
      </c>
      <c r="T44" s="693"/>
      <c r="U44" s="694"/>
      <c r="V44" s="694"/>
      <c r="W44" s="694"/>
      <c r="X44" s="694"/>
      <c r="Y44" s="694"/>
      <c r="Z44" s="694"/>
      <c r="AA44" s="694"/>
      <c r="AB44" s="694"/>
      <c r="AC44" s="694"/>
    </row>
    <row r="45" spans="1:29" s="764" customFormat="1" ht="19.5" x14ac:dyDescent="0.2">
      <c r="A45" s="539"/>
      <c r="B45" s="415"/>
      <c r="C45" s="398"/>
      <c r="D45" s="415"/>
      <c r="E45" s="415"/>
      <c r="F45" s="399"/>
      <c r="G45" s="428" t="str">
        <f t="shared" si="5"/>
        <v/>
      </c>
      <c r="H45" s="415"/>
      <c r="I45" s="415"/>
      <c r="J45" s="415"/>
      <c r="K45" s="415"/>
      <c r="L45" s="415"/>
      <c r="M45" s="565"/>
      <c r="N45" s="900"/>
      <c r="O45" s="565"/>
      <c r="P45" s="585">
        <f t="shared" si="6"/>
        <v>0</v>
      </c>
      <c r="Q45" s="585">
        <f t="shared" si="7"/>
        <v>0</v>
      </c>
      <c r="R45" s="585">
        <f t="shared" si="8"/>
        <v>0</v>
      </c>
      <c r="S45" s="564">
        <f t="shared" si="9"/>
        <v>0</v>
      </c>
      <c r="T45" s="693"/>
      <c r="U45" s="694"/>
      <c r="V45" s="694"/>
      <c r="W45" s="694"/>
      <c r="X45" s="694"/>
      <c r="Y45" s="694"/>
      <c r="Z45" s="694"/>
      <c r="AA45" s="694"/>
      <c r="AB45" s="694"/>
      <c r="AC45" s="694"/>
    </row>
    <row r="46" spans="1:29" s="764" customFormat="1" ht="19.5" x14ac:dyDescent="0.2">
      <c r="A46" s="539"/>
      <c r="B46" s="415"/>
      <c r="C46" s="398"/>
      <c r="D46" s="415"/>
      <c r="E46" s="415"/>
      <c r="F46" s="399"/>
      <c r="G46" s="428" t="str">
        <f t="shared" si="5"/>
        <v/>
      </c>
      <c r="H46" s="415"/>
      <c r="I46" s="415"/>
      <c r="J46" s="415"/>
      <c r="K46" s="415"/>
      <c r="L46" s="415"/>
      <c r="M46" s="565"/>
      <c r="N46" s="900"/>
      <c r="O46" s="565"/>
      <c r="P46" s="585">
        <f t="shared" si="6"/>
        <v>0</v>
      </c>
      <c r="Q46" s="585">
        <f t="shared" si="7"/>
        <v>0</v>
      </c>
      <c r="R46" s="585">
        <f t="shared" si="8"/>
        <v>0</v>
      </c>
      <c r="S46" s="564">
        <f t="shared" si="9"/>
        <v>0</v>
      </c>
      <c r="T46" s="693"/>
      <c r="U46" s="694"/>
      <c r="V46" s="694"/>
      <c r="W46" s="694"/>
      <c r="X46" s="694"/>
      <c r="Y46" s="694"/>
      <c r="Z46" s="694"/>
      <c r="AA46" s="694"/>
      <c r="AB46" s="694"/>
      <c r="AC46" s="694"/>
    </row>
    <row r="47" spans="1:29" s="764" customFormat="1" ht="19.5" x14ac:dyDescent="0.2">
      <c r="A47" s="539"/>
      <c r="B47" s="415"/>
      <c r="C47" s="398"/>
      <c r="D47" s="415"/>
      <c r="E47" s="415"/>
      <c r="F47" s="399"/>
      <c r="G47" s="428" t="str">
        <f t="shared" si="5"/>
        <v/>
      </c>
      <c r="H47" s="415"/>
      <c r="I47" s="415"/>
      <c r="J47" s="415"/>
      <c r="K47" s="415"/>
      <c r="L47" s="415"/>
      <c r="M47" s="565"/>
      <c r="N47" s="900"/>
      <c r="O47" s="565"/>
      <c r="P47" s="585">
        <f t="shared" si="6"/>
        <v>0</v>
      </c>
      <c r="Q47" s="585">
        <f t="shared" si="7"/>
        <v>0</v>
      </c>
      <c r="R47" s="585">
        <f t="shared" si="8"/>
        <v>0</v>
      </c>
      <c r="S47" s="564">
        <f t="shared" si="9"/>
        <v>0</v>
      </c>
      <c r="T47" s="693"/>
      <c r="U47" s="694"/>
      <c r="V47" s="694"/>
      <c r="W47" s="694"/>
      <c r="X47" s="694"/>
      <c r="Y47" s="694"/>
      <c r="Z47" s="694"/>
      <c r="AA47" s="694"/>
      <c r="AB47" s="694"/>
      <c r="AC47" s="694"/>
    </row>
    <row r="48" spans="1:29" s="764" customFormat="1" ht="19.5" x14ac:dyDescent="0.2">
      <c r="A48" s="539"/>
      <c r="B48" s="415"/>
      <c r="C48" s="398"/>
      <c r="D48" s="415"/>
      <c r="E48" s="415"/>
      <c r="F48" s="399"/>
      <c r="G48" s="428" t="str">
        <f t="shared" si="5"/>
        <v/>
      </c>
      <c r="H48" s="415"/>
      <c r="I48" s="415"/>
      <c r="J48" s="415"/>
      <c r="K48" s="415"/>
      <c r="L48" s="415"/>
      <c r="M48" s="565"/>
      <c r="N48" s="900"/>
      <c r="O48" s="565"/>
      <c r="P48" s="585">
        <f t="shared" si="6"/>
        <v>0</v>
      </c>
      <c r="Q48" s="585">
        <f t="shared" si="7"/>
        <v>0</v>
      </c>
      <c r="R48" s="585">
        <f t="shared" si="8"/>
        <v>0</v>
      </c>
      <c r="S48" s="564">
        <f t="shared" si="9"/>
        <v>0</v>
      </c>
      <c r="T48" s="693"/>
      <c r="U48" s="694"/>
      <c r="V48" s="694"/>
      <c r="W48" s="694"/>
      <c r="X48" s="694"/>
      <c r="Y48" s="694"/>
      <c r="Z48" s="694"/>
      <c r="AA48" s="694"/>
      <c r="AB48" s="694"/>
      <c r="AC48" s="694"/>
    </row>
    <row r="49" spans="1:29" s="764" customFormat="1" ht="19.5" x14ac:dyDescent="0.2">
      <c r="A49" s="539"/>
      <c r="B49" s="415"/>
      <c r="C49" s="398"/>
      <c r="D49" s="415"/>
      <c r="E49" s="415"/>
      <c r="F49" s="399"/>
      <c r="G49" s="428" t="str">
        <f t="shared" si="5"/>
        <v/>
      </c>
      <c r="H49" s="415"/>
      <c r="I49" s="415"/>
      <c r="J49" s="415"/>
      <c r="K49" s="415"/>
      <c r="L49" s="415"/>
      <c r="M49" s="565"/>
      <c r="N49" s="900"/>
      <c r="O49" s="565"/>
      <c r="P49" s="585">
        <f t="shared" si="6"/>
        <v>0</v>
      </c>
      <c r="Q49" s="585">
        <f t="shared" si="7"/>
        <v>0</v>
      </c>
      <c r="R49" s="585">
        <f t="shared" si="8"/>
        <v>0</v>
      </c>
      <c r="S49" s="564">
        <f t="shared" si="9"/>
        <v>0</v>
      </c>
      <c r="T49" s="695"/>
      <c r="U49" s="694"/>
      <c r="V49" s="694"/>
      <c r="W49" s="694"/>
      <c r="X49" s="694"/>
      <c r="Y49" s="694"/>
      <c r="Z49" s="694"/>
      <c r="AA49" s="694"/>
      <c r="AB49" s="694"/>
      <c r="AC49" s="694"/>
    </row>
    <row r="50" spans="1:29" s="764" customFormat="1" ht="19.5" x14ac:dyDescent="0.2">
      <c r="A50" s="539"/>
      <c r="B50" s="415"/>
      <c r="C50" s="398"/>
      <c r="D50" s="415"/>
      <c r="E50" s="415"/>
      <c r="F50" s="399"/>
      <c r="G50" s="428" t="str">
        <f t="shared" si="5"/>
        <v/>
      </c>
      <c r="H50" s="415"/>
      <c r="I50" s="415"/>
      <c r="J50" s="415"/>
      <c r="K50" s="415"/>
      <c r="L50" s="415"/>
      <c r="M50" s="565"/>
      <c r="N50" s="900"/>
      <c r="O50" s="565"/>
      <c r="P50" s="585">
        <f t="shared" si="6"/>
        <v>0</v>
      </c>
      <c r="Q50" s="585">
        <f t="shared" si="7"/>
        <v>0</v>
      </c>
      <c r="R50" s="585">
        <f t="shared" si="8"/>
        <v>0</v>
      </c>
      <c r="S50" s="564">
        <f t="shared" si="9"/>
        <v>0</v>
      </c>
      <c r="T50" s="695"/>
      <c r="U50" s="694"/>
      <c r="V50" s="694"/>
      <c r="W50" s="694"/>
      <c r="X50" s="694"/>
      <c r="Y50" s="694"/>
      <c r="Z50" s="694"/>
      <c r="AA50" s="694"/>
      <c r="AB50" s="694"/>
      <c r="AC50" s="694"/>
    </row>
    <row r="51" spans="1:29" s="764" customFormat="1" ht="19.5" x14ac:dyDescent="0.2">
      <c r="A51" s="539"/>
      <c r="B51" s="415"/>
      <c r="C51" s="398"/>
      <c r="D51" s="415"/>
      <c r="E51" s="415"/>
      <c r="F51" s="399"/>
      <c r="G51" s="428" t="str">
        <f t="shared" si="5"/>
        <v/>
      </c>
      <c r="H51" s="415"/>
      <c r="I51" s="415"/>
      <c r="J51" s="415"/>
      <c r="K51" s="415"/>
      <c r="L51" s="415"/>
      <c r="M51" s="565"/>
      <c r="N51" s="900"/>
      <c r="O51" s="565"/>
      <c r="P51" s="585">
        <f t="shared" si="6"/>
        <v>0</v>
      </c>
      <c r="Q51" s="585">
        <f t="shared" si="7"/>
        <v>0</v>
      </c>
      <c r="R51" s="585">
        <f t="shared" si="8"/>
        <v>0</v>
      </c>
      <c r="S51" s="564">
        <f t="shared" si="9"/>
        <v>0</v>
      </c>
      <c r="T51" s="695"/>
      <c r="U51" s="694"/>
      <c r="V51" s="694"/>
      <c r="W51" s="694"/>
      <c r="X51" s="694"/>
      <c r="Y51" s="694"/>
      <c r="Z51" s="694"/>
      <c r="AA51" s="694"/>
      <c r="AB51" s="694"/>
      <c r="AC51" s="694"/>
    </row>
    <row r="52" spans="1:29" s="764" customFormat="1" ht="19.5" x14ac:dyDescent="0.2">
      <c r="A52" s="539"/>
      <c r="B52" s="415"/>
      <c r="C52" s="415"/>
      <c r="D52" s="415"/>
      <c r="E52" s="415"/>
      <c r="F52" s="399"/>
      <c r="G52" s="428" t="str">
        <f t="shared" si="5"/>
        <v/>
      </c>
      <c r="H52" s="415"/>
      <c r="I52" s="415"/>
      <c r="J52" s="415"/>
      <c r="K52" s="415"/>
      <c r="L52" s="415"/>
      <c r="M52" s="565"/>
      <c r="N52" s="900"/>
      <c r="O52" s="565"/>
      <c r="P52" s="585">
        <f t="shared" si="6"/>
        <v>0</v>
      </c>
      <c r="Q52" s="585">
        <f t="shared" si="7"/>
        <v>0</v>
      </c>
      <c r="R52" s="585">
        <f t="shared" si="8"/>
        <v>0</v>
      </c>
      <c r="S52" s="564">
        <f t="shared" si="9"/>
        <v>0</v>
      </c>
      <c r="T52" s="695"/>
      <c r="U52" s="694"/>
      <c r="V52" s="694"/>
      <c r="W52" s="694"/>
      <c r="X52" s="694"/>
      <c r="Y52" s="694"/>
      <c r="Z52" s="694"/>
      <c r="AA52" s="694"/>
      <c r="AB52" s="694"/>
      <c r="AC52" s="694"/>
    </row>
    <row r="53" spans="1:29" s="764" customFormat="1" ht="19.5" x14ac:dyDescent="0.2">
      <c r="A53" s="539"/>
      <c r="B53" s="415"/>
      <c r="C53" s="415"/>
      <c r="D53" s="415"/>
      <c r="E53" s="415"/>
      <c r="F53" s="399"/>
      <c r="G53" s="428" t="str">
        <f t="shared" si="5"/>
        <v/>
      </c>
      <c r="H53" s="415"/>
      <c r="I53" s="415"/>
      <c r="J53" s="415"/>
      <c r="K53" s="415"/>
      <c r="L53" s="415"/>
      <c r="M53" s="565"/>
      <c r="N53" s="900"/>
      <c r="O53" s="565"/>
      <c r="P53" s="585">
        <f t="shared" si="6"/>
        <v>0</v>
      </c>
      <c r="Q53" s="585">
        <f t="shared" si="7"/>
        <v>0</v>
      </c>
      <c r="R53" s="585">
        <f t="shared" si="8"/>
        <v>0</v>
      </c>
      <c r="S53" s="564">
        <f t="shared" si="9"/>
        <v>0</v>
      </c>
      <c r="T53" s="695"/>
      <c r="U53" s="694"/>
      <c r="V53" s="694"/>
      <c r="W53" s="694"/>
      <c r="X53" s="694"/>
      <c r="Y53" s="694"/>
      <c r="Z53" s="694"/>
      <c r="AA53" s="694"/>
      <c r="AB53" s="694"/>
      <c r="AC53" s="694"/>
    </row>
    <row r="54" spans="1:29" s="764" customFormat="1" ht="19.5" x14ac:dyDescent="0.2">
      <c r="A54" s="539"/>
      <c r="B54" s="415"/>
      <c r="C54" s="415"/>
      <c r="D54" s="415"/>
      <c r="E54" s="415"/>
      <c r="F54" s="399"/>
      <c r="G54" s="428" t="str">
        <f t="shared" si="5"/>
        <v/>
      </c>
      <c r="H54" s="415"/>
      <c r="I54" s="415"/>
      <c r="J54" s="415"/>
      <c r="K54" s="415"/>
      <c r="L54" s="415"/>
      <c r="M54" s="565"/>
      <c r="N54" s="900"/>
      <c r="O54" s="565"/>
      <c r="P54" s="585">
        <f t="shared" si="6"/>
        <v>0</v>
      </c>
      <c r="Q54" s="585">
        <f t="shared" si="7"/>
        <v>0</v>
      </c>
      <c r="R54" s="585">
        <f t="shared" si="8"/>
        <v>0</v>
      </c>
      <c r="S54" s="564">
        <f t="shared" si="9"/>
        <v>0</v>
      </c>
      <c r="T54" s="695"/>
      <c r="U54" s="694"/>
      <c r="V54" s="694"/>
      <c r="W54" s="694"/>
      <c r="X54" s="694"/>
      <c r="Y54" s="694"/>
      <c r="Z54" s="694"/>
      <c r="AA54" s="694"/>
      <c r="AB54" s="694"/>
      <c r="AC54" s="694"/>
    </row>
    <row r="55" spans="1:29" s="764" customFormat="1" ht="19.5" x14ac:dyDescent="0.2">
      <c r="A55" s="539"/>
      <c r="B55" s="415"/>
      <c r="C55" s="415"/>
      <c r="D55" s="415"/>
      <c r="E55" s="415"/>
      <c r="F55" s="399"/>
      <c r="G55" s="428" t="str">
        <f t="shared" si="5"/>
        <v/>
      </c>
      <c r="H55" s="415"/>
      <c r="I55" s="415"/>
      <c r="J55" s="415"/>
      <c r="K55" s="415"/>
      <c r="L55" s="415"/>
      <c r="M55" s="565"/>
      <c r="N55" s="900"/>
      <c r="O55" s="565"/>
      <c r="P55" s="585">
        <f t="shared" si="6"/>
        <v>0</v>
      </c>
      <c r="Q55" s="585">
        <f t="shared" si="7"/>
        <v>0</v>
      </c>
      <c r="R55" s="585">
        <f t="shared" si="8"/>
        <v>0</v>
      </c>
      <c r="S55" s="564">
        <f t="shared" si="9"/>
        <v>0</v>
      </c>
      <c r="T55" s="695"/>
      <c r="U55" s="694"/>
      <c r="V55" s="694"/>
      <c r="W55" s="694"/>
      <c r="X55" s="694"/>
      <c r="Y55" s="694"/>
      <c r="Z55" s="694"/>
      <c r="AA55" s="694"/>
      <c r="AB55" s="694"/>
      <c r="AC55" s="694"/>
    </row>
    <row r="56" spans="1:29" s="764" customFormat="1" ht="19.5" x14ac:dyDescent="0.2">
      <c r="A56" s="539"/>
      <c r="B56" s="415"/>
      <c r="C56" s="415"/>
      <c r="D56" s="415"/>
      <c r="E56" s="415"/>
      <c r="F56" s="399"/>
      <c r="G56" s="428" t="str">
        <f t="shared" si="5"/>
        <v/>
      </c>
      <c r="H56" s="415"/>
      <c r="I56" s="415"/>
      <c r="J56" s="415"/>
      <c r="K56" s="415"/>
      <c r="L56" s="415"/>
      <c r="M56" s="565"/>
      <c r="N56" s="900"/>
      <c r="O56" s="565"/>
      <c r="P56" s="585">
        <f t="shared" si="6"/>
        <v>0</v>
      </c>
      <c r="Q56" s="585">
        <f t="shared" si="7"/>
        <v>0</v>
      </c>
      <c r="R56" s="585">
        <f t="shared" si="8"/>
        <v>0</v>
      </c>
      <c r="S56" s="564">
        <f t="shared" si="9"/>
        <v>0</v>
      </c>
      <c r="T56" s="695"/>
      <c r="U56" s="694"/>
      <c r="V56" s="694"/>
      <c r="W56" s="694"/>
      <c r="X56" s="694"/>
      <c r="Y56" s="694"/>
      <c r="Z56" s="694"/>
      <c r="AA56" s="694"/>
      <c r="AB56" s="694"/>
      <c r="AC56" s="694"/>
    </row>
    <row r="57" spans="1:29" s="764" customFormat="1" ht="19.5" x14ac:dyDescent="0.2">
      <c r="A57" s="539"/>
      <c r="B57" s="415"/>
      <c r="C57" s="415"/>
      <c r="D57" s="415"/>
      <c r="E57" s="415"/>
      <c r="F57" s="399"/>
      <c r="G57" s="428" t="str">
        <f t="shared" si="5"/>
        <v/>
      </c>
      <c r="H57" s="415"/>
      <c r="I57" s="415"/>
      <c r="J57" s="415"/>
      <c r="K57" s="415"/>
      <c r="L57" s="415"/>
      <c r="M57" s="565"/>
      <c r="N57" s="900"/>
      <c r="O57" s="565"/>
      <c r="P57" s="585">
        <f t="shared" si="6"/>
        <v>0</v>
      </c>
      <c r="Q57" s="585">
        <f t="shared" si="7"/>
        <v>0</v>
      </c>
      <c r="R57" s="585">
        <f t="shared" si="8"/>
        <v>0</v>
      </c>
      <c r="S57" s="564">
        <f t="shared" si="9"/>
        <v>0</v>
      </c>
      <c r="T57" s="695"/>
      <c r="U57" s="694"/>
      <c r="V57" s="694"/>
      <c r="W57" s="694"/>
      <c r="X57" s="694"/>
      <c r="Y57" s="694"/>
      <c r="Z57" s="694"/>
      <c r="AA57" s="694"/>
      <c r="AB57" s="694"/>
      <c r="AC57" s="694"/>
    </row>
    <row r="58" spans="1:29" s="764" customFormat="1" ht="19.5" x14ac:dyDescent="0.2">
      <c r="A58" s="539"/>
      <c r="B58" s="415"/>
      <c r="C58" s="415"/>
      <c r="D58" s="415"/>
      <c r="E58" s="415"/>
      <c r="F58" s="399"/>
      <c r="G58" s="428" t="str">
        <f t="shared" si="5"/>
        <v/>
      </c>
      <c r="H58" s="415"/>
      <c r="I58" s="415"/>
      <c r="J58" s="415"/>
      <c r="K58" s="415"/>
      <c r="L58" s="415"/>
      <c r="M58" s="565"/>
      <c r="N58" s="900"/>
      <c r="O58" s="565"/>
      <c r="P58" s="585">
        <f t="shared" si="6"/>
        <v>0</v>
      </c>
      <c r="Q58" s="585">
        <f t="shared" si="7"/>
        <v>0</v>
      </c>
      <c r="R58" s="585">
        <f t="shared" si="8"/>
        <v>0</v>
      </c>
      <c r="S58" s="564">
        <f t="shared" si="9"/>
        <v>0</v>
      </c>
      <c r="T58" s="695"/>
      <c r="U58" s="694"/>
      <c r="V58" s="694"/>
      <c r="W58" s="694"/>
      <c r="X58" s="694"/>
      <c r="Y58" s="694"/>
      <c r="Z58" s="694"/>
      <c r="AA58" s="694"/>
      <c r="AB58" s="694"/>
      <c r="AC58" s="694"/>
    </row>
    <row r="59" spans="1:29" s="764" customFormat="1" ht="19.5" x14ac:dyDescent="0.2">
      <c r="A59" s="539"/>
      <c r="B59" s="415"/>
      <c r="C59" s="415"/>
      <c r="D59" s="415"/>
      <c r="E59" s="415"/>
      <c r="F59" s="399"/>
      <c r="G59" s="428" t="str">
        <f t="shared" si="5"/>
        <v/>
      </c>
      <c r="H59" s="415"/>
      <c r="I59" s="415"/>
      <c r="J59" s="415"/>
      <c r="K59" s="415"/>
      <c r="L59" s="415"/>
      <c r="M59" s="565"/>
      <c r="N59" s="900"/>
      <c r="O59" s="565"/>
      <c r="P59" s="585">
        <f t="shared" si="6"/>
        <v>0</v>
      </c>
      <c r="Q59" s="585">
        <f t="shared" si="7"/>
        <v>0</v>
      </c>
      <c r="R59" s="585">
        <f t="shared" si="8"/>
        <v>0</v>
      </c>
      <c r="S59" s="564">
        <f t="shared" si="9"/>
        <v>0</v>
      </c>
      <c r="T59" s="695"/>
      <c r="U59" s="694"/>
      <c r="V59" s="694"/>
      <c r="W59" s="694"/>
      <c r="X59" s="694"/>
      <c r="Y59" s="694"/>
      <c r="Z59" s="694"/>
      <c r="AA59" s="694"/>
      <c r="AB59" s="694"/>
      <c r="AC59" s="694"/>
    </row>
    <row r="60" spans="1:29" s="764" customFormat="1" ht="19.5" x14ac:dyDescent="0.2">
      <c r="A60" s="539"/>
      <c r="B60" s="415"/>
      <c r="C60" s="415"/>
      <c r="D60" s="415"/>
      <c r="E60" s="415"/>
      <c r="F60" s="399"/>
      <c r="G60" s="428" t="str">
        <f t="shared" si="5"/>
        <v/>
      </c>
      <c r="H60" s="415"/>
      <c r="I60" s="415"/>
      <c r="J60" s="415"/>
      <c r="K60" s="415"/>
      <c r="L60" s="415"/>
      <c r="M60" s="565"/>
      <c r="N60" s="900"/>
      <c r="O60" s="565"/>
      <c r="P60" s="585">
        <f t="shared" si="6"/>
        <v>0</v>
      </c>
      <c r="Q60" s="585">
        <f t="shared" si="7"/>
        <v>0</v>
      </c>
      <c r="R60" s="585">
        <f t="shared" si="8"/>
        <v>0</v>
      </c>
      <c r="S60" s="564">
        <f t="shared" si="9"/>
        <v>0</v>
      </c>
      <c r="T60" s="695"/>
      <c r="U60" s="694"/>
      <c r="V60" s="694"/>
      <c r="W60" s="694"/>
      <c r="X60" s="694"/>
      <c r="Y60" s="694"/>
      <c r="Z60" s="694"/>
      <c r="AA60" s="694"/>
      <c r="AB60" s="694"/>
      <c r="AC60" s="694"/>
    </row>
    <row r="61" spans="1:29" s="764" customFormat="1" ht="19.5" x14ac:dyDescent="0.2">
      <c r="A61" s="539"/>
      <c r="B61" s="415"/>
      <c r="C61" s="415"/>
      <c r="D61" s="415"/>
      <c r="E61" s="415"/>
      <c r="F61" s="399"/>
      <c r="G61" s="428" t="str">
        <f t="shared" si="5"/>
        <v/>
      </c>
      <c r="H61" s="415"/>
      <c r="I61" s="415"/>
      <c r="J61" s="415"/>
      <c r="K61" s="415"/>
      <c r="L61" s="415"/>
      <c r="M61" s="565"/>
      <c r="N61" s="900"/>
      <c r="O61" s="565"/>
      <c r="P61" s="585">
        <f t="shared" si="6"/>
        <v>0</v>
      </c>
      <c r="Q61" s="585">
        <f t="shared" si="7"/>
        <v>0</v>
      </c>
      <c r="R61" s="585">
        <f t="shared" si="8"/>
        <v>0</v>
      </c>
      <c r="S61" s="564">
        <f t="shared" si="9"/>
        <v>0</v>
      </c>
      <c r="T61" s="695"/>
      <c r="U61" s="694"/>
      <c r="V61" s="694"/>
      <c r="W61" s="694"/>
      <c r="X61" s="694"/>
      <c r="Y61" s="694"/>
      <c r="Z61" s="694"/>
      <c r="AA61" s="694"/>
      <c r="AB61" s="694"/>
      <c r="AC61" s="694"/>
    </row>
    <row r="62" spans="1:29" s="764" customFormat="1" ht="19.5" x14ac:dyDescent="0.2">
      <c r="A62" s="539"/>
      <c r="B62" s="415"/>
      <c r="C62" s="415"/>
      <c r="D62" s="415"/>
      <c r="E62" s="415"/>
      <c r="F62" s="399"/>
      <c r="G62" s="428" t="str">
        <f t="shared" si="5"/>
        <v/>
      </c>
      <c r="H62" s="415"/>
      <c r="I62" s="415"/>
      <c r="J62" s="415"/>
      <c r="K62" s="415"/>
      <c r="L62" s="415"/>
      <c r="M62" s="565"/>
      <c r="N62" s="900"/>
      <c r="O62" s="565"/>
      <c r="P62" s="585">
        <f t="shared" si="6"/>
        <v>0</v>
      </c>
      <c r="Q62" s="585">
        <f t="shared" si="7"/>
        <v>0</v>
      </c>
      <c r="R62" s="585">
        <f t="shared" si="8"/>
        <v>0</v>
      </c>
      <c r="S62" s="564">
        <f t="shared" si="9"/>
        <v>0</v>
      </c>
      <c r="T62" s="695"/>
      <c r="U62" s="694"/>
      <c r="V62" s="694"/>
      <c r="W62" s="694"/>
      <c r="X62" s="694"/>
      <c r="Y62" s="694"/>
      <c r="Z62" s="694"/>
      <c r="AA62" s="694"/>
      <c r="AB62" s="694"/>
      <c r="AC62" s="694"/>
    </row>
    <row r="63" spans="1:29" s="764" customFormat="1" ht="19.5" x14ac:dyDescent="0.2">
      <c r="A63" s="539"/>
      <c r="B63" s="415"/>
      <c r="C63" s="415"/>
      <c r="D63" s="415"/>
      <c r="E63" s="415"/>
      <c r="F63" s="399"/>
      <c r="G63" s="428" t="str">
        <f t="shared" si="5"/>
        <v/>
      </c>
      <c r="H63" s="415"/>
      <c r="I63" s="415"/>
      <c r="J63" s="415"/>
      <c r="K63" s="415"/>
      <c r="L63" s="415"/>
      <c r="M63" s="565"/>
      <c r="N63" s="900"/>
      <c r="O63" s="565"/>
      <c r="P63" s="585">
        <f t="shared" si="6"/>
        <v>0</v>
      </c>
      <c r="Q63" s="585">
        <f t="shared" si="7"/>
        <v>0</v>
      </c>
      <c r="R63" s="585">
        <f t="shared" si="8"/>
        <v>0</v>
      </c>
      <c r="S63" s="564">
        <f t="shared" si="9"/>
        <v>0</v>
      </c>
      <c r="T63" s="695"/>
      <c r="U63" s="694"/>
      <c r="V63" s="694"/>
      <c r="W63" s="694"/>
      <c r="X63" s="694"/>
      <c r="Y63" s="694"/>
      <c r="Z63" s="694"/>
      <c r="AA63" s="694"/>
      <c r="AB63" s="694"/>
      <c r="AC63" s="694"/>
    </row>
    <row r="64" spans="1:29" s="764" customFormat="1" ht="19.5" x14ac:dyDescent="0.2">
      <c r="A64" s="539"/>
      <c r="B64" s="415"/>
      <c r="C64" s="415"/>
      <c r="D64" s="415"/>
      <c r="E64" s="415"/>
      <c r="F64" s="399"/>
      <c r="G64" s="428" t="str">
        <f t="shared" si="5"/>
        <v/>
      </c>
      <c r="H64" s="415"/>
      <c r="I64" s="415"/>
      <c r="J64" s="415"/>
      <c r="K64" s="415"/>
      <c r="L64" s="415"/>
      <c r="M64" s="565"/>
      <c r="N64" s="900"/>
      <c r="O64" s="565"/>
      <c r="P64" s="585">
        <f t="shared" si="6"/>
        <v>0</v>
      </c>
      <c r="Q64" s="585">
        <f t="shared" si="7"/>
        <v>0</v>
      </c>
      <c r="R64" s="585">
        <f t="shared" si="8"/>
        <v>0</v>
      </c>
      <c r="S64" s="564">
        <f t="shared" si="9"/>
        <v>0</v>
      </c>
      <c r="T64" s="695"/>
      <c r="U64" s="694"/>
      <c r="V64" s="694"/>
      <c r="W64" s="694"/>
      <c r="X64" s="694"/>
      <c r="Y64" s="694"/>
      <c r="Z64" s="694"/>
      <c r="AA64" s="694"/>
      <c r="AB64" s="694"/>
      <c r="AC64" s="694"/>
    </row>
    <row r="65" spans="1:29" s="764" customFormat="1" ht="19.5" x14ac:dyDescent="0.2">
      <c r="A65" s="539"/>
      <c r="B65" s="415"/>
      <c r="C65" s="415"/>
      <c r="D65" s="415"/>
      <c r="E65" s="415"/>
      <c r="F65" s="399"/>
      <c r="G65" s="428" t="str">
        <f t="shared" si="5"/>
        <v/>
      </c>
      <c r="H65" s="415"/>
      <c r="I65" s="415"/>
      <c r="J65" s="415"/>
      <c r="K65" s="415"/>
      <c r="L65" s="415"/>
      <c r="M65" s="565"/>
      <c r="N65" s="900"/>
      <c r="O65" s="565"/>
      <c r="P65" s="585">
        <f t="shared" si="6"/>
        <v>0</v>
      </c>
      <c r="Q65" s="585">
        <f t="shared" si="7"/>
        <v>0</v>
      </c>
      <c r="R65" s="585">
        <f t="shared" si="8"/>
        <v>0</v>
      </c>
      <c r="S65" s="564">
        <f t="shared" si="9"/>
        <v>0</v>
      </c>
      <c r="T65" s="695"/>
      <c r="U65" s="694"/>
      <c r="V65" s="694"/>
      <c r="W65" s="694"/>
      <c r="X65" s="694"/>
      <c r="Y65" s="694"/>
      <c r="Z65" s="694"/>
      <c r="AA65" s="694"/>
      <c r="AB65" s="694"/>
      <c r="AC65" s="694"/>
    </row>
    <row r="66" spans="1:29" s="764" customFormat="1" ht="19.5" x14ac:dyDescent="0.2">
      <c r="A66" s="539"/>
      <c r="B66" s="415"/>
      <c r="C66" s="415"/>
      <c r="D66" s="415"/>
      <c r="E66" s="415"/>
      <c r="F66" s="399"/>
      <c r="G66" s="428" t="str">
        <f t="shared" si="5"/>
        <v/>
      </c>
      <c r="H66" s="415"/>
      <c r="I66" s="415"/>
      <c r="J66" s="415"/>
      <c r="K66" s="415"/>
      <c r="L66" s="415"/>
      <c r="M66" s="565"/>
      <c r="N66" s="900"/>
      <c r="O66" s="565"/>
      <c r="P66" s="585">
        <f t="shared" si="6"/>
        <v>0</v>
      </c>
      <c r="Q66" s="585">
        <f t="shared" si="7"/>
        <v>0</v>
      </c>
      <c r="R66" s="585">
        <f t="shared" si="8"/>
        <v>0</v>
      </c>
      <c r="S66" s="564">
        <f t="shared" si="9"/>
        <v>0</v>
      </c>
      <c r="T66" s="695"/>
      <c r="U66" s="694"/>
      <c r="V66" s="694"/>
      <c r="W66" s="694"/>
      <c r="X66" s="694"/>
      <c r="Y66" s="694"/>
      <c r="Z66" s="694"/>
      <c r="AA66" s="694"/>
      <c r="AB66" s="694"/>
      <c r="AC66" s="694"/>
    </row>
    <row r="67" spans="1:29" s="764" customFormat="1" ht="19.5" x14ac:dyDescent="0.2">
      <c r="A67" s="539"/>
      <c r="B67" s="415"/>
      <c r="C67" s="415"/>
      <c r="D67" s="415"/>
      <c r="E67" s="415"/>
      <c r="F67" s="399"/>
      <c r="G67" s="428"/>
      <c r="H67" s="415"/>
      <c r="I67" s="415"/>
      <c r="J67" s="415"/>
      <c r="K67" s="415"/>
      <c r="L67" s="415"/>
      <c r="M67" s="565"/>
      <c r="N67" s="900"/>
      <c r="O67" s="565"/>
      <c r="P67" s="585">
        <f t="shared" si="6"/>
        <v>0</v>
      </c>
      <c r="Q67" s="585">
        <f t="shared" si="7"/>
        <v>0</v>
      </c>
      <c r="R67" s="585">
        <f t="shared" si="8"/>
        <v>0</v>
      </c>
      <c r="S67" s="564">
        <f t="shared" si="9"/>
        <v>0</v>
      </c>
      <c r="T67" s="695"/>
      <c r="U67" s="694"/>
      <c r="V67" s="694"/>
      <c r="W67" s="694"/>
      <c r="X67" s="694"/>
      <c r="Y67" s="694"/>
      <c r="Z67" s="694"/>
      <c r="AA67" s="694"/>
      <c r="AB67" s="694"/>
      <c r="AC67" s="694"/>
    </row>
    <row r="68" spans="1:29" s="764" customFormat="1" ht="19.5" x14ac:dyDescent="0.2">
      <c r="A68" s="539"/>
      <c r="B68" s="415"/>
      <c r="C68" s="415"/>
      <c r="D68" s="415"/>
      <c r="E68" s="415"/>
      <c r="F68" s="399"/>
      <c r="G68" s="428"/>
      <c r="H68" s="415"/>
      <c r="I68" s="415"/>
      <c r="J68" s="415"/>
      <c r="K68" s="415"/>
      <c r="L68" s="415"/>
      <c r="M68" s="565"/>
      <c r="N68" s="900"/>
      <c r="O68" s="565"/>
      <c r="P68" s="585">
        <f t="shared" si="6"/>
        <v>0</v>
      </c>
      <c r="Q68" s="585">
        <f t="shared" si="7"/>
        <v>0</v>
      </c>
      <c r="R68" s="585">
        <f t="shared" si="8"/>
        <v>0</v>
      </c>
      <c r="S68" s="564">
        <f t="shared" si="9"/>
        <v>0</v>
      </c>
      <c r="T68" s="695"/>
      <c r="U68" s="694"/>
      <c r="V68" s="694"/>
      <c r="W68" s="694"/>
      <c r="X68" s="694"/>
      <c r="Y68" s="694"/>
      <c r="Z68" s="694"/>
      <c r="AA68" s="694"/>
      <c r="AB68" s="694"/>
      <c r="AC68" s="694"/>
    </row>
    <row r="69" spans="1:29" s="764" customFormat="1" ht="19.5" x14ac:dyDescent="0.2">
      <c r="A69" s="539"/>
      <c r="B69" s="415"/>
      <c r="C69" s="415"/>
      <c r="D69" s="415"/>
      <c r="E69" s="415"/>
      <c r="F69" s="399"/>
      <c r="G69" s="428"/>
      <c r="H69" s="415"/>
      <c r="I69" s="415"/>
      <c r="J69" s="415"/>
      <c r="K69" s="415"/>
      <c r="L69" s="415"/>
      <c r="M69" s="565"/>
      <c r="N69" s="900"/>
      <c r="O69" s="565"/>
      <c r="P69" s="585">
        <f t="shared" si="6"/>
        <v>0</v>
      </c>
      <c r="Q69" s="585">
        <f t="shared" si="7"/>
        <v>0</v>
      </c>
      <c r="R69" s="585">
        <f t="shared" si="8"/>
        <v>0</v>
      </c>
      <c r="S69" s="564">
        <f t="shared" si="9"/>
        <v>0</v>
      </c>
      <c r="T69" s="695"/>
      <c r="U69" s="694"/>
      <c r="V69" s="694"/>
      <c r="W69" s="694"/>
      <c r="X69" s="694"/>
      <c r="Y69" s="694"/>
      <c r="Z69" s="694"/>
      <c r="AA69" s="694"/>
      <c r="AB69" s="694"/>
      <c r="AC69" s="694"/>
    </row>
    <row r="70" spans="1:29" s="764" customFormat="1" ht="19.5" x14ac:dyDescent="0.2">
      <c r="A70" s="539"/>
      <c r="B70" s="415"/>
      <c r="C70" s="415"/>
      <c r="D70" s="415"/>
      <c r="E70" s="415"/>
      <c r="F70" s="399"/>
      <c r="G70" s="428"/>
      <c r="H70" s="415"/>
      <c r="I70" s="415"/>
      <c r="J70" s="415"/>
      <c r="K70" s="415"/>
      <c r="L70" s="415"/>
      <c r="M70" s="565"/>
      <c r="N70" s="900"/>
      <c r="O70" s="565"/>
      <c r="P70" s="585">
        <f t="shared" si="6"/>
        <v>0</v>
      </c>
      <c r="Q70" s="585">
        <f t="shared" si="7"/>
        <v>0</v>
      </c>
      <c r="R70" s="585">
        <f t="shared" si="8"/>
        <v>0</v>
      </c>
      <c r="S70" s="564">
        <f t="shared" si="9"/>
        <v>0</v>
      </c>
      <c r="T70" s="695"/>
      <c r="U70" s="694"/>
      <c r="V70" s="694"/>
      <c r="W70" s="694"/>
      <c r="X70" s="694"/>
      <c r="Y70" s="694"/>
      <c r="Z70" s="694"/>
      <c r="AA70" s="694"/>
      <c r="AB70" s="694"/>
      <c r="AC70" s="694"/>
    </row>
    <row r="71" spans="1:29" s="764" customFormat="1" ht="19.5" x14ac:dyDescent="0.2">
      <c r="A71" s="539"/>
      <c r="B71" s="415"/>
      <c r="C71" s="415"/>
      <c r="D71" s="415"/>
      <c r="E71" s="415"/>
      <c r="F71" s="399"/>
      <c r="G71" s="428"/>
      <c r="H71" s="415"/>
      <c r="I71" s="415"/>
      <c r="J71" s="415"/>
      <c r="K71" s="415"/>
      <c r="L71" s="415"/>
      <c r="M71" s="565"/>
      <c r="N71" s="900"/>
      <c r="O71" s="565"/>
      <c r="P71" s="585">
        <f t="shared" si="6"/>
        <v>0</v>
      </c>
      <c r="Q71" s="585">
        <f t="shared" si="7"/>
        <v>0</v>
      </c>
      <c r="R71" s="585">
        <f t="shared" si="8"/>
        <v>0</v>
      </c>
      <c r="S71" s="564">
        <f t="shared" si="9"/>
        <v>0</v>
      </c>
      <c r="T71" s="695"/>
      <c r="U71" s="694"/>
      <c r="V71" s="694"/>
      <c r="W71" s="694"/>
      <c r="X71" s="694"/>
      <c r="Y71" s="694"/>
      <c r="Z71" s="694"/>
      <c r="AA71" s="694"/>
      <c r="AB71" s="694"/>
      <c r="AC71" s="694"/>
    </row>
    <row r="72" spans="1:29" s="764" customFormat="1" ht="19.5" x14ac:dyDescent="0.2">
      <c r="A72" s="539"/>
      <c r="B72" s="415"/>
      <c r="C72" s="415"/>
      <c r="D72" s="415"/>
      <c r="E72" s="415"/>
      <c r="F72" s="399"/>
      <c r="G72" s="428"/>
      <c r="H72" s="415"/>
      <c r="I72" s="415"/>
      <c r="J72" s="415"/>
      <c r="K72" s="415"/>
      <c r="L72" s="415"/>
      <c r="M72" s="565"/>
      <c r="N72" s="900"/>
      <c r="O72" s="565"/>
      <c r="P72" s="585">
        <f t="shared" si="6"/>
        <v>0</v>
      </c>
      <c r="Q72" s="585">
        <f t="shared" si="7"/>
        <v>0</v>
      </c>
      <c r="R72" s="585">
        <f t="shared" si="8"/>
        <v>0</v>
      </c>
      <c r="S72" s="564">
        <f t="shared" si="9"/>
        <v>0</v>
      </c>
      <c r="T72" s="695"/>
      <c r="U72" s="694"/>
      <c r="V72" s="694"/>
      <c r="W72" s="694"/>
      <c r="X72" s="694"/>
      <c r="Y72" s="694"/>
      <c r="Z72" s="694"/>
      <c r="AA72" s="694"/>
      <c r="AB72" s="694"/>
      <c r="AC72" s="694"/>
    </row>
    <row r="73" spans="1:29" s="764" customFormat="1" ht="19.5" x14ac:dyDescent="0.2">
      <c r="A73" s="539"/>
      <c r="B73" s="415"/>
      <c r="C73" s="415"/>
      <c r="D73" s="415"/>
      <c r="E73" s="415"/>
      <c r="F73" s="399"/>
      <c r="G73" s="428"/>
      <c r="H73" s="415"/>
      <c r="I73" s="415"/>
      <c r="J73" s="415"/>
      <c r="K73" s="415"/>
      <c r="L73" s="415"/>
      <c r="M73" s="565"/>
      <c r="N73" s="900"/>
      <c r="O73" s="565"/>
      <c r="P73" s="585">
        <f t="shared" si="6"/>
        <v>0</v>
      </c>
      <c r="Q73" s="585">
        <f t="shared" si="7"/>
        <v>0</v>
      </c>
      <c r="R73" s="585">
        <f t="shared" si="8"/>
        <v>0</v>
      </c>
      <c r="S73" s="564">
        <f t="shared" si="9"/>
        <v>0</v>
      </c>
      <c r="T73" s="695"/>
      <c r="U73" s="694"/>
      <c r="V73" s="694"/>
      <c r="W73" s="694"/>
      <c r="X73" s="694"/>
      <c r="Y73" s="694"/>
      <c r="Z73" s="694"/>
      <c r="AA73" s="694"/>
      <c r="AB73" s="694"/>
      <c r="AC73" s="694"/>
    </row>
    <row r="74" spans="1:29" s="764" customFormat="1" ht="19.5" x14ac:dyDescent="0.2">
      <c r="A74" s="539"/>
      <c r="B74" s="415"/>
      <c r="C74" s="415"/>
      <c r="D74" s="415"/>
      <c r="E74" s="415"/>
      <c r="F74" s="399"/>
      <c r="G74" s="428"/>
      <c r="H74" s="415"/>
      <c r="I74" s="415"/>
      <c r="J74" s="415"/>
      <c r="K74" s="415"/>
      <c r="L74" s="415"/>
      <c r="M74" s="565"/>
      <c r="N74" s="900"/>
      <c r="O74" s="565"/>
      <c r="P74" s="585">
        <f t="shared" si="6"/>
        <v>0</v>
      </c>
      <c r="Q74" s="585">
        <f t="shared" si="7"/>
        <v>0</v>
      </c>
      <c r="R74" s="585">
        <f t="shared" si="8"/>
        <v>0</v>
      </c>
      <c r="S74" s="564">
        <f t="shared" si="9"/>
        <v>0</v>
      </c>
      <c r="T74" s="695"/>
      <c r="U74" s="694"/>
      <c r="V74" s="694"/>
      <c r="W74" s="694"/>
      <c r="X74" s="694"/>
      <c r="Y74" s="694"/>
      <c r="Z74" s="694"/>
      <c r="AA74" s="694"/>
      <c r="AB74" s="694"/>
      <c r="AC74" s="694"/>
    </row>
    <row r="75" spans="1:29" s="764" customFormat="1" ht="19.5" x14ac:dyDescent="0.2">
      <c r="A75" s="539"/>
      <c r="B75" s="415"/>
      <c r="C75" s="415"/>
      <c r="D75" s="415"/>
      <c r="E75" s="415"/>
      <c r="F75" s="399"/>
      <c r="G75" s="428"/>
      <c r="H75" s="415"/>
      <c r="I75" s="415"/>
      <c r="J75" s="415"/>
      <c r="K75" s="415"/>
      <c r="L75" s="415"/>
      <c r="M75" s="565"/>
      <c r="N75" s="900"/>
      <c r="O75" s="565"/>
      <c r="P75" s="585">
        <f t="shared" si="6"/>
        <v>0</v>
      </c>
      <c r="Q75" s="585">
        <f t="shared" si="7"/>
        <v>0</v>
      </c>
      <c r="R75" s="585">
        <f t="shared" si="8"/>
        <v>0</v>
      </c>
      <c r="S75" s="564">
        <f t="shared" si="9"/>
        <v>0</v>
      </c>
      <c r="T75" s="695"/>
      <c r="U75" s="694"/>
      <c r="V75" s="694"/>
      <c r="W75" s="694"/>
      <c r="X75" s="694"/>
      <c r="Y75" s="694"/>
      <c r="Z75" s="694"/>
      <c r="AA75" s="694"/>
      <c r="AB75" s="694"/>
      <c r="AC75" s="694"/>
    </row>
    <row r="76" spans="1:29" s="764" customFormat="1" ht="19.5" x14ac:dyDescent="0.2">
      <c r="A76" s="539"/>
      <c r="B76" s="415"/>
      <c r="C76" s="415"/>
      <c r="D76" s="415"/>
      <c r="E76" s="415"/>
      <c r="F76" s="399"/>
      <c r="G76" s="428"/>
      <c r="H76" s="415"/>
      <c r="I76" s="415"/>
      <c r="J76" s="415"/>
      <c r="K76" s="415"/>
      <c r="L76" s="415"/>
      <c r="M76" s="565"/>
      <c r="N76" s="900"/>
      <c r="O76" s="565"/>
      <c r="P76" s="585">
        <f t="shared" ref="P76:P98" si="10">O76+N76</f>
        <v>0</v>
      </c>
      <c r="Q76" s="585">
        <f t="shared" ref="Q76:Q98" si="11">P76*2</f>
        <v>0</v>
      </c>
      <c r="R76" s="585">
        <f t="shared" ref="R76:R98" si="12">M76-P76</f>
        <v>0</v>
      </c>
      <c r="S76" s="564">
        <f t="shared" ref="S76:S98" si="13">IFERROR(P76/M76, 0)</f>
        <v>0</v>
      </c>
      <c r="T76" s="695"/>
      <c r="U76" s="694"/>
      <c r="V76" s="694"/>
      <c r="W76" s="694"/>
      <c r="X76" s="694"/>
      <c r="Y76" s="694"/>
      <c r="Z76" s="694"/>
      <c r="AA76" s="694"/>
      <c r="AB76" s="694"/>
      <c r="AC76" s="694"/>
    </row>
    <row r="77" spans="1:29" s="764" customFormat="1" ht="19.5" x14ac:dyDescent="0.2">
      <c r="A77" s="539"/>
      <c r="B77" s="415"/>
      <c r="C77" s="415"/>
      <c r="D77" s="415"/>
      <c r="E77" s="415"/>
      <c r="F77" s="399"/>
      <c r="G77" s="428"/>
      <c r="H77" s="415"/>
      <c r="I77" s="415"/>
      <c r="J77" s="415"/>
      <c r="K77" s="415"/>
      <c r="L77" s="415"/>
      <c r="M77" s="565"/>
      <c r="N77" s="900"/>
      <c r="O77" s="565"/>
      <c r="P77" s="585">
        <f t="shared" si="10"/>
        <v>0</v>
      </c>
      <c r="Q77" s="585">
        <f t="shared" si="11"/>
        <v>0</v>
      </c>
      <c r="R77" s="585">
        <f t="shared" si="12"/>
        <v>0</v>
      </c>
      <c r="S77" s="564">
        <f t="shared" si="13"/>
        <v>0</v>
      </c>
      <c r="T77" s="695"/>
      <c r="U77" s="694"/>
      <c r="V77" s="694"/>
      <c r="W77" s="694"/>
      <c r="X77" s="694"/>
      <c r="Y77" s="694"/>
      <c r="Z77" s="694"/>
      <c r="AA77" s="694"/>
      <c r="AB77" s="694"/>
      <c r="AC77" s="694"/>
    </row>
    <row r="78" spans="1:29" s="764" customFormat="1" ht="19.5" x14ac:dyDescent="0.2">
      <c r="A78" s="539"/>
      <c r="B78" s="415"/>
      <c r="C78" s="415"/>
      <c r="D78" s="415"/>
      <c r="E78" s="415"/>
      <c r="F78" s="399"/>
      <c r="G78" s="428"/>
      <c r="H78" s="415"/>
      <c r="I78" s="415"/>
      <c r="J78" s="415"/>
      <c r="K78" s="415"/>
      <c r="L78" s="415"/>
      <c r="M78" s="565"/>
      <c r="N78" s="900"/>
      <c r="O78" s="565"/>
      <c r="P78" s="585">
        <f t="shared" si="10"/>
        <v>0</v>
      </c>
      <c r="Q78" s="585">
        <f t="shared" si="11"/>
        <v>0</v>
      </c>
      <c r="R78" s="585">
        <f t="shared" si="12"/>
        <v>0</v>
      </c>
      <c r="S78" s="564">
        <f t="shared" si="13"/>
        <v>0</v>
      </c>
      <c r="T78" s="695"/>
      <c r="U78" s="694"/>
      <c r="V78" s="694"/>
      <c r="W78" s="694"/>
      <c r="X78" s="694"/>
      <c r="Y78" s="694"/>
      <c r="Z78" s="694"/>
      <c r="AA78" s="694"/>
      <c r="AB78" s="694"/>
      <c r="AC78" s="694"/>
    </row>
    <row r="79" spans="1:29" s="764" customFormat="1" ht="19.5" x14ac:dyDescent="0.2">
      <c r="A79" s="539"/>
      <c r="B79" s="415"/>
      <c r="C79" s="415"/>
      <c r="D79" s="415"/>
      <c r="E79" s="415"/>
      <c r="F79" s="399"/>
      <c r="G79" s="428"/>
      <c r="H79" s="415"/>
      <c r="I79" s="415"/>
      <c r="J79" s="415"/>
      <c r="K79" s="415"/>
      <c r="L79" s="415"/>
      <c r="M79" s="565"/>
      <c r="N79" s="900"/>
      <c r="O79" s="565"/>
      <c r="P79" s="585">
        <f t="shared" si="10"/>
        <v>0</v>
      </c>
      <c r="Q79" s="585">
        <f t="shared" si="11"/>
        <v>0</v>
      </c>
      <c r="R79" s="585">
        <f t="shared" si="12"/>
        <v>0</v>
      </c>
      <c r="S79" s="564">
        <f t="shared" si="13"/>
        <v>0</v>
      </c>
      <c r="T79" s="695"/>
      <c r="U79" s="694"/>
      <c r="V79" s="694"/>
      <c r="W79" s="694"/>
      <c r="X79" s="694"/>
      <c r="Y79" s="694"/>
      <c r="Z79" s="694"/>
      <c r="AA79" s="694"/>
      <c r="AB79" s="694"/>
      <c r="AC79" s="694"/>
    </row>
    <row r="80" spans="1:29" s="764" customFormat="1" ht="19.5" x14ac:dyDescent="0.2">
      <c r="A80" s="539"/>
      <c r="B80" s="415"/>
      <c r="C80" s="415"/>
      <c r="D80" s="415"/>
      <c r="E80" s="415"/>
      <c r="F80" s="399"/>
      <c r="G80" s="428"/>
      <c r="H80" s="415"/>
      <c r="I80" s="415"/>
      <c r="J80" s="415"/>
      <c r="K80" s="415"/>
      <c r="L80" s="415"/>
      <c r="M80" s="565"/>
      <c r="N80" s="900"/>
      <c r="O80" s="565"/>
      <c r="P80" s="585">
        <f t="shared" si="10"/>
        <v>0</v>
      </c>
      <c r="Q80" s="585">
        <f t="shared" si="11"/>
        <v>0</v>
      </c>
      <c r="R80" s="585">
        <f t="shared" si="12"/>
        <v>0</v>
      </c>
      <c r="S80" s="564">
        <f t="shared" si="13"/>
        <v>0</v>
      </c>
      <c r="T80" s="695"/>
      <c r="U80" s="694"/>
      <c r="V80" s="694"/>
      <c r="W80" s="694"/>
      <c r="X80" s="694"/>
      <c r="Y80" s="694"/>
      <c r="Z80" s="694"/>
      <c r="AA80" s="694"/>
      <c r="AB80" s="694"/>
      <c r="AC80" s="694"/>
    </row>
    <row r="81" spans="1:29" s="764" customFormat="1" ht="19.5" x14ac:dyDescent="0.2">
      <c r="A81" s="539"/>
      <c r="B81" s="415"/>
      <c r="C81" s="415"/>
      <c r="D81" s="415"/>
      <c r="E81" s="415"/>
      <c r="F81" s="399"/>
      <c r="G81" s="428"/>
      <c r="H81" s="415"/>
      <c r="I81" s="415"/>
      <c r="J81" s="415"/>
      <c r="K81" s="415"/>
      <c r="L81" s="415"/>
      <c r="M81" s="565"/>
      <c r="N81" s="900"/>
      <c r="O81" s="565"/>
      <c r="P81" s="585">
        <f t="shared" si="10"/>
        <v>0</v>
      </c>
      <c r="Q81" s="585">
        <f t="shared" si="11"/>
        <v>0</v>
      </c>
      <c r="R81" s="585">
        <f t="shared" si="12"/>
        <v>0</v>
      </c>
      <c r="S81" s="564">
        <f t="shared" si="13"/>
        <v>0</v>
      </c>
      <c r="T81" s="695"/>
      <c r="U81" s="694"/>
      <c r="V81" s="694"/>
      <c r="W81" s="694"/>
      <c r="X81" s="694"/>
      <c r="Y81" s="694"/>
      <c r="Z81" s="694"/>
      <c r="AA81" s="694"/>
      <c r="AB81" s="694"/>
      <c r="AC81" s="694"/>
    </row>
    <row r="82" spans="1:29" s="764" customFormat="1" ht="19.5" x14ac:dyDescent="0.2">
      <c r="A82" s="539"/>
      <c r="B82" s="415"/>
      <c r="C82" s="415"/>
      <c r="D82" s="415"/>
      <c r="E82" s="415"/>
      <c r="F82" s="399"/>
      <c r="G82" s="428"/>
      <c r="H82" s="415"/>
      <c r="I82" s="415"/>
      <c r="J82" s="415"/>
      <c r="K82" s="415"/>
      <c r="L82" s="415"/>
      <c r="M82" s="565"/>
      <c r="N82" s="900"/>
      <c r="O82" s="565"/>
      <c r="P82" s="585">
        <f t="shared" si="10"/>
        <v>0</v>
      </c>
      <c r="Q82" s="585">
        <f t="shared" si="11"/>
        <v>0</v>
      </c>
      <c r="R82" s="585">
        <f t="shared" si="12"/>
        <v>0</v>
      </c>
      <c r="S82" s="564">
        <f t="shared" si="13"/>
        <v>0</v>
      </c>
      <c r="T82" s="695"/>
      <c r="U82" s="694"/>
      <c r="V82" s="694"/>
      <c r="W82" s="694"/>
      <c r="X82" s="694"/>
      <c r="Y82" s="694"/>
      <c r="Z82" s="694"/>
      <c r="AA82" s="694"/>
      <c r="AB82" s="694"/>
      <c r="AC82" s="694"/>
    </row>
    <row r="83" spans="1:29" s="764" customFormat="1" ht="19.5" x14ac:dyDescent="0.2">
      <c r="A83" s="539"/>
      <c r="B83" s="415"/>
      <c r="C83" s="415"/>
      <c r="D83" s="415"/>
      <c r="E83" s="415"/>
      <c r="F83" s="399"/>
      <c r="G83" s="428"/>
      <c r="H83" s="415"/>
      <c r="I83" s="415"/>
      <c r="J83" s="415"/>
      <c r="K83" s="415"/>
      <c r="L83" s="415"/>
      <c r="M83" s="565"/>
      <c r="N83" s="900"/>
      <c r="O83" s="565"/>
      <c r="P83" s="585">
        <f t="shared" si="10"/>
        <v>0</v>
      </c>
      <c r="Q83" s="585">
        <f t="shared" si="11"/>
        <v>0</v>
      </c>
      <c r="R83" s="585">
        <f t="shared" si="12"/>
        <v>0</v>
      </c>
      <c r="S83" s="564">
        <f t="shared" si="13"/>
        <v>0</v>
      </c>
      <c r="T83" s="695"/>
      <c r="U83" s="694"/>
      <c r="V83" s="694"/>
      <c r="W83" s="694"/>
      <c r="X83" s="694"/>
      <c r="Y83" s="694"/>
      <c r="Z83" s="694"/>
      <c r="AA83" s="694"/>
      <c r="AB83" s="694"/>
      <c r="AC83" s="694"/>
    </row>
    <row r="84" spans="1:29" s="764" customFormat="1" ht="19.5" x14ac:dyDescent="0.2">
      <c r="A84" s="539"/>
      <c r="B84" s="415"/>
      <c r="C84" s="415"/>
      <c r="D84" s="415"/>
      <c r="E84" s="415"/>
      <c r="F84" s="399"/>
      <c r="G84" s="428"/>
      <c r="H84" s="415"/>
      <c r="I84" s="415"/>
      <c r="J84" s="415"/>
      <c r="K84" s="415"/>
      <c r="L84" s="415"/>
      <c r="M84" s="565"/>
      <c r="N84" s="900"/>
      <c r="O84" s="565"/>
      <c r="P84" s="585">
        <f t="shared" si="10"/>
        <v>0</v>
      </c>
      <c r="Q84" s="585">
        <f t="shared" si="11"/>
        <v>0</v>
      </c>
      <c r="R84" s="585">
        <f t="shared" si="12"/>
        <v>0</v>
      </c>
      <c r="S84" s="564">
        <f t="shared" si="13"/>
        <v>0</v>
      </c>
      <c r="T84" s="695"/>
      <c r="U84" s="694"/>
      <c r="V84" s="694"/>
      <c r="W84" s="694"/>
      <c r="X84" s="694"/>
      <c r="Y84" s="694"/>
      <c r="Z84" s="694"/>
      <c r="AA84" s="694"/>
      <c r="AB84" s="694"/>
      <c r="AC84" s="694"/>
    </row>
    <row r="85" spans="1:29" s="764" customFormat="1" ht="19.5" x14ac:dyDescent="0.2">
      <c r="A85" s="539"/>
      <c r="B85" s="415"/>
      <c r="C85" s="415"/>
      <c r="D85" s="415"/>
      <c r="E85" s="415"/>
      <c r="F85" s="399"/>
      <c r="G85" s="428"/>
      <c r="H85" s="415"/>
      <c r="I85" s="415"/>
      <c r="J85" s="415"/>
      <c r="K85" s="415"/>
      <c r="L85" s="415"/>
      <c r="M85" s="565"/>
      <c r="N85" s="900"/>
      <c r="O85" s="565"/>
      <c r="P85" s="585">
        <f t="shared" si="10"/>
        <v>0</v>
      </c>
      <c r="Q85" s="585">
        <f t="shared" si="11"/>
        <v>0</v>
      </c>
      <c r="R85" s="585">
        <f t="shared" si="12"/>
        <v>0</v>
      </c>
      <c r="S85" s="564">
        <f t="shared" si="13"/>
        <v>0</v>
      </c>
      <c r="T85" s="695"/>
      <c r="U85" s="694"/>
      <c r="V85" s="694"/>
      <c r="W85" s="694"/>
      <c r="X85" s="694"/>
      <c r="Y85" s="694"/>
      <c r="Z85" s="694"/>
      <c r="AA85" s="694"/>
      <c r="AB85" s="694"/>
      <c r="AC85" s="694"/>
    </row>
    <row r="86" spans="1:29" s="764" customFormat="1" ht="19.5" x14ac:dyDescent="0.2">
      <c r="A86" s="539"/>
      <c r="B86" s="415"/>
      <c r="C86" s="415"/>
      <c r="D86" s="415"/>
      <c r="E86" s="415"/>
      <c r="F86" s="399"/>
      <c r="G86" s="428"/>
      <c r="H86" s="415"/>
      <c r="I86" s="415"/>
      <c r="J86" s="415"/>
      <c r="K86" s="415"/>
      <c r="L86" s="415"/>
      <c r="M86" s="565"/>
      <c r="N86" s="900"/>
      <c r="O86" s="565"/>
      <c r="P86" s="585">
        <f t="shared" si="10"/>
        <v>0</v>
      </c>
      <c r="Q86" s="585">
        <f t="shared" si="11"/>
        <v>0</v>
      </c>
      <c r="R86" s="585">
        <f t="shared" si="12"/>
        <v>0</v>
      </c>
      <c r="S86" s="564">
        <f t="shared" si="13"/>
        <v>0</v>
      </c>
      <c r="T86" s="695"/>
      <c r="U86" s="694"/>
      <c r="V86" s="694"/>
      <c r="W86" s="694"/>
      <c r="X86" s="694"/>
      <c r="Y86" s="694"/>
      <c r="Z86" s="694"/>
      <c r="AA86" s="694"/>
      <c r="AB86" s="694"/>
      <c r="AC86" s="694"/>
    </row>
    <row r="87" spans="1:29" s="764" customFormat="1" ht="19.5" x14ac:dyDescent="0.2">
      <c r="A87" s="539"/>
      <c r="B87" s="415"/>
      <c r="C87" s="415"/>
      <c r="D87" s="415"/>
      <c r="E87" s="415"/>
      <c r="F87" s="399"/>
      <c r="G87" s="428"/>
      <c r="H87" s="415"/>
      <c r="I87" s="415"/>
      <c r="J87" s="415"/>
      <c r="K87" s="415"/>
      <c r="L87" s="415"/>
      <c r="M87" s="565"/>
      <c r="N87" s="900"/>
      <c r="O87" s="565"/>
      <c r="P87" s="585">
        <f t="shared" si="10"/>
        <v>0</v>
      </c>
      <c r="Q87" s="585">
        <f t="shared" si="11"/>
        <v>0</v>
      </c>
      <c r="R87" s="585">
        <f t="shared" si="12"/>
        <v>0</v>
      </c>
      <c r="S87" s="564">
        <f t="shared" si="13"/>
        <v>0</v>
      </c>
      <c r="T87" s="695"/>
      <c r="U87" s="694"/>
      <c r="V87" s="694"/>
      <c r="W87" s="694"/>
      <c r="X87" s="694"/>
      <c r="Y87" s="694"/>
      <c r="Z87" s="694"/>
      <c r="AA87" s="694"/>
      <c r="AB87" s="694"/>
      <c r="AC87" s="694"/>
    </row>
    <row r="88" spans="1:29" s="764" customFormat="1" ht="19.5" x14ac:dyDescent="0.2">
      <c r="A88" s="539"/>
      <c r="B88" s="415"/>
      <c r="C88" s="415"/>
      <c r="D88" s="415"/>
      <c r="E88" s="415"/>
      <c r="F88" s="399"/>
      <c r="G88" s="428"/>
      <c r="H88" s="415"/>
      <c r="I88" s="415"/>
      <c r="J88" s="415"/>
      <c r="K88" s="415"/>
      <c r="L88" s="415"/>
      <c r="M88" s="565"/>
      <c r="N88" s="900"/>
      <c r="O88" s="565"/>
      <c r="P88" s="585">
        <f t="shared" si="10"/>
        <v>0</v>
      </c>
      <c r="Q88" s="585">
        <f t="shared" si="11"/>
        <v>0</v>
      </c>
      <c r="R88" s="585">
        <f t="shared" si="12"/>
        <v>0</v>
      </c>
      <c r="S88" s="564">
        <f t="shared" si="13"/>
        <v>0</v>
      </c>
      <c r="T88" s="695"/>
      <c r="U88" s="694"/>
      <c r="V88" s="694"/>
      <c r="W88" s="694"/>
      <c r="X88" s="694"/>
      <c r="Y88" s="694"/>
      <c r="Z88" s="694"/>
      <c r="AA88" s="694"/>
      <c r="AB88" s="694"/>
      <c r="AC88" s="694"/>
    </row>
    <row r="89" spans="1:29" s="764" customFormat="1" ht="19.5" x14ac:dyDescent="0.2">
      <c r="A89" s="539"/>
      <c r="B89" s="415"/>
      <c r="C89" s="415"/>
      <c r="D89" s="415"/>
      <c r="E89" s="415"/>
      <c r="F89" s="399"/>
      <c r="G89" s="428"/>
      <c r="H89" s="415"/>
      <c r="I89" s="415"/>
      <c r="J89" s="415"/>
      <c r="K89" s="415"/>
      <c r="L89" s="415"/>
      <c r="M89" s="565"/>
      <c r="N89" s="900"/>
      <c r="O89" s="565"/>
      <c r="P89" s="585">
        <f t="shared" si="10"/>
        <v>0</v>
      </c>
      <c r="Q89" s="585">
        <f t="shared" si="11"/>
        <v>0</v>
      </c>
      <c r="R89" s="585">
        <f t="shared" si="12"/>
        <v>0</v>
      </c>
      <c r="S89" s="564">
        <f t="shared" si="13"/>
        <v>0</v>
      </c>
      <c r="T89" s="695"/>
      <c r="U89" s="694"/>
      <c r="V89" s="694"/>
      <c r="W89" s="694"/>
      <c r="X89" s="694"/>
      <c r="Y89" s="694"/>
      <c r="Z89" s="694"/>
      <c r="AA89" s="694"/>
      <c r="AB89" s="694"/>
      <c r="AC89" s="694"/>
    </row>
    <row r="90" spans="1:29" s="764" customFormat="1" ht="19.5" x14ac:dyDescent="0.2">
      <c r="A90" s="539"/>
      <c r="B90" s="415"/>
      <c r="C90" s="415"/>
      <c r="D90" s="415"/>
      <c r="E90" s="415"/>
      <c r="F90" s="399"/>
      <c r="G90" s="428"/>
      <c r="H90" s="415"/>
      <c r="I90" s="415"/>
      <c r="J90" s="415"/>
      <c r="K90" s="415"/>
      <c r="L90" s="415"/>
      <c r="M90" s="565"/>
      <c r="N90" s="900"/>
      <c r="O90" s="565"/>
      <c r="P90" s="585">
        <f t="shared" si="10"/>
        <v>0</v>
      </c>
      <c r="Q90" s="585">
        <f t="shared" si="11"/>
        <v>0</v>
      </c>
      <c r="R90" s="585">
        <f t="shared" si="12"/>
        <v>0</v>
      </c>
      <c r="S90" s="564">
        <f t="shared" si="13"/>
        <v>0</v>
      </c>
      <c r="T90" s="695"/>
      <c r="U90" s="694"/>
      <c r="V90" s="694"/>
      <c r="W90" s="694"/>
      <c r="X90" s="694"/>
      <c r="Y90" s="694"/>
      <c r="Z90" s="694"/>
      <c r="AA90" s="694"/>
      <c r="AB90" s="694"/>
      <c r="AC90" s="694"/>
    </row>
    <row r="91" spans="1:29" s="764" customFormat="1" ht="19.5" x14ac:dyDescent="0.2">
      <c r="A91" s="539"/>
      <c r="B91" s="415"/>
      <c r="C91" s="415"/>
      <c r="D91" s="415"/>
      <c r="E91" s="415"/>
      <c r="F91" s="399"/>
      <c r="G91" s="428"/>
      <c r="H91" s="415"/>
      <c r="I91" s="415"/>
      <c r="J91" s="415"/>
      <c r="K91" s="415"/>
      <c r="L91" s="415"/>
      <c r="M91" s="565"/>
      <c r="N91" s="900"/>
      <c r="O91" s="565"/>
      <c r="P91" s="585">
        <f t="shared" si="10"/>
        <v>0</v>
      </c>
      <c r="Q91" s="585">
        <f t="shared" si="11"/>
        <v>0</v>
      </c>
      <c r="R91" s="585">
        <f t="shared" si="12"/>
        <v>0</v>
      </c>
      <c r="S91" s="564">
        <f t="shared" si="13"/>
        <v>0</v>
      </c>
      <c r="T91" s="695"/>
      <c r="U91" s="694"/>
      <c r="V91" s="694"/>
      <c r="W91" s="694"/>
      <c r="X91" s="694"/>
      <c r="Y91" s="694"/>
      <c r="Z91" s="694"/>
      <c r="AA91" s="694"/>
      <c r="AB91" s="694"/>
      <c r="AC91" s="694"/>
    </row>
    <row r="92" spans="1:29" s="764" customFormat="1" ht="19.5" x14ac:dyDescent="0.2">
      <c r="A92" s="539"/>
      <c r="B92" s="415"/>
      <c r="C92" s="415"/>
      <c r="D92" s="415"/>
      <c r="E92" s="415"/>
      <c r="F92" s="399"/>
      <c r="G92" s="428"/>
      <c r="H92" s="415"/>
      <c r="I92" s="415"/>
      <c r="J92" s="415"/>
      <c r="K92" s="415"/>
      <c r="L92" s="415"/>
      <c r="M92" s="565"/>
      <c r="N92" s="900"/>
      <c r="O92" s="565"/>
      <c r="P92" s="585">
        <f t="shared" si="10"/>
        <v>0</v>
      </c>
      <c r="Q92" s="585">
        <f t="shared" si="11"/>
        <v>0</v>
      </c>
      <c r="R92" s="585">
        <f t="shared" si="12"/>
        <v>0</v>
      </c>
      <c r="S92" s="564">
        <f t="shared" si="13"/>
        <v>0</v>
      </c>
      <c r="T92" s="695"/>
      <c r="U92" s="694"/>
      <c r="V92" s="694"/>
      <c r="W92" s="694"/>
      <c r="X92" s="694"/>
      <c r="Y92" s="694"/>
      <c r="Z92" s="694"/>
      <c r="AA92" s="694"/>
      <c r="AB92" s="694"/>
      <c r="AC92" s="694"/>
    </row>
    <row r="93" spans="1:29" s="764" customFormat="1" ht="19.5" x14ac:dyDescent="0.2">
      <c r="A93" s="539"/>
      <c r="B93" s="415"/>
      <c r="C93" s="415"/>
      <c r="D93" s="415"/>
      <c r="E93" s="415"/>
      <c r="F93" s="399"/>
      <c r="G93" s="428"/>
      <c r="H93" s="415"/>
      <c r="I93" s="415"/>
      <c r="J93" s="415"/>
      <c r="K93" s="415"/>
      <c r="L93" s="415"/>
      <c r="M93" s="565"/>
      <c r="N93" s="900"/>
      <c r="O93" s="565"/>
      <c r="P93" s="585">
        <f t="shared" si="10"/>
        <v>0</v>
      </c>
      <c r="Q93" s="585">
        <f t="shared" si="11"/>
        <v>0</v>
      </c>
      <c r="R93" s="585">
        <f t="shared" si="12"/>
        <v>0</v>
      </c>
      <c r="S93" s="564">
        <f t="shared" si="13"/>
        <v>0</v>
      </c>
      <c r="T93" s="695"/>
      <c r="U93" s="694"/>
      <c r="V93" s="694"/>
      <c r="W93" s="694"/>
      <c r="X93" s="694"/>
      <c r="Y93" s="694"/>
      <c r="Z93" s="694"/>
      <c r="AA93" s="694"/>
      <c r="AB93" s="694"/>
      <c r="AC93" s="694"/>
    </row>
    <row r="94" spans="1:29" s="764" customFormat="1" ht="19.5" x14ac:dyDescent="0.2">
      <c r="A94" s="539"/>
      <c r="B94" s="415"/>
      <c r="C94" s="415"/>
      <c r="D94" s="415"/>
      <c r="E94" s="415"/>
      <c r="F94" s="399"/>
      <c r="G94" s="428"/>
      <c r="H94" s="415"/>
      <c r="I94" s="415"/>
      <c r="J94" s="415"/>
      <c r="K94" s="415"/>
      <c r="L94" s="415"/>
      <c r="M94" s="565"/>
      <c r="N94" s="900"/>
      <c r="O94" s="565"/>
      <c r="P94" s="585">
        <f t="shared" si="10"/>
        <v>0</v>
      </c>
      <c r="Q94" s="585">
        <f t="shared" si="11"/>
        <v>0</v>
      </c>
      <c r="R94" s="585">
        <f t="shared" si="12"/>
        <v>0</v>
      </c>
      <c r="S94" s="564">
        <f t="shared" si="13"/>
        <v>0</v>
      </c>
      <c r="T94" s="695"/>
      <c r="U94" s="694"/>
      <c r="V94" s="694"/>
      <c r="W94" s="694"/>
      <c r="X94" s="694"/>
      <c r="Y94" s="694"/>
      <c r="Z94" s="694"/>
      <c r="AA94" s="694"/>
      <c r="AB94" s="694"/>
      <c r="AC94" s="694"/>
    </row>
    <row r="95" spans="1:29" s="764" customFormat="1" ht="19.5" x14ac:dyDescent="0.2">
      <c r="A95" s="539"/>
      <c r="B95" s="415"/>
      <c r="C95" s="415"/>
      <c r="D95" s="415"/>
      <c r="E95" s="415"/>
      <c r="F95" s="399"/>
      <c r="G95" s="428"/>
      <c r="H95" s="415"/>
      <c r="I95" s="415"/>
      <c r="J95" s="415"/>
      <c r="K95" s="415"/>
      <c r="L95" s="415"/>
      <c r="M95" s="565"/>
      <c r="N95" s="900"/>
      <c r="O95" s="565"/>
      <c r="P95" s="585">
        <f t="shared" si="10"/>
        <v>0</v>
      </c>
      <c r="Q95" s="585">
        <f t="shared" si="11"/>
        <v>0</v>
      </c>
      <c r="R95" s="585">
        <f t="shared" si="12"/>
        <v>0</v>
      </c>
      <c r="S95" s="564">
        <f t="shared" si="13"/>
        <v>0</v>
      </c>
      <c r="T95" s="695"/>
      <c r="U95" s="694"/>
      <c r="V95" s="694"/>
      <c r="W95" s="694"/>
      <c r="X95" s="694"/>
      <c r="Y95" s="694"/>
      <c r="Z95" s="694"/>
      <c r="AA95" s="694"/>
      <c r="AB95" s="694"/>
      <c r="AC95" s="694"/>
    </row>
    <row r="96" spans="1:29" s="764" customFormat="1" ht="19.5" x14ac:dyDescent="0.2">
      <c r="A96" s="539"/>
      <c r="B96" s="415"/>
      <c r="C96" s="415"/>
      <c r="D96" s="415"/>
      <c r="E96" s="415"/>
      <c r="F96" s="399"/>
      <c r="G96" s="428"/>
      <c r="H96" s="415"/>
      <c r="I96" s="415"/>
      <c r="J96" s="415"/>
      <c r="K96" s="415"/>
      <c r="L96" s="415"/>
      <c r="M96" s="565"/>
      <c r="N96" s="900"/>
      <c r="O96" s="565"/>
      <c r="P96" s="585">
        <f t="shared" si="10"/>
        <v>0</v>
      </c>
      <c r="Q96" s="585">
        <f t="shared" si="11"/>
        <v>0</v>
      </c>
      <c r="R96" s="585">
        <f t="shared" si="12"/>
        <v>0</v>
      </c>
      <c r="S96" s="564">
        <f t="shared" si="13"/>
        <v>0</v>
      </c>
      <c r="T96" s="695"/>
      <c r="U96" s="694"/>
      <c r="V96" s="694"/>
      <c r="W96" s="694"/>
      <c r="X96" s="694"/>
      <c r="Y96" s="694"/>
      <c r="Z96" s="694"/>
      <c r="AA96" s="694"/>
      <c r="AB96" s="694"/>
      <c r="AC96" s="694"/>
    </row>
    <row r="97" spans="1:29" s="764" customFormat="1" ht="19.5" x14ac:dyDescent="0.2">
      <c r="A97" s="539"/>
      <c r="B97" s="415"/>
      <c r="C97" s="415"/>
      <c r="D97" s="415"/>
      <c r="E97" s="415"/>
      <c r="F97" s="399"/>
      <c r="G97" s="428"/>
      <c r="H97" s="415"/>
      <c r="I97" s="415"/>
      <c r="J97" s="415"/>
      <c r="K97" s="415"/>
      <c r="L97" s="415"/>
      <c r="M97" s="565"/>
      <c r="N97" s="900"/>
      <c r="O97" s="565"/>
      <c r="P97" s="585">
        <f t="shared" si="10"/>
        <v>0</v>
      </c>
      <c r="Q97" s="585">
        <f t="shared" si="11"/>
        <v>0</v>
      </c>
      <c r="R97" s="585">
        <f t="shared" si="12"/>
        <v>0</v>
      </c>
      <c r="S97" s="564">
        <f t="shared" si="13"/>
        <v>0</v>
      </c>
      <c r="T97" s="695"/>
      <c r="U97" s="694"/>
      <c r="V97" s="694"/>
      <c r="W97" s="694"/>
      <c r="X97" s="694"/>
      <c r="Y97" s="694"/>
      <c r="Z97" s="694"/>
      <c r="AA97" s="694"/>
      <c r="AB97" s="694"/>
      <c r="AC97" s="694"/>
    </row>
    <row r="98" spans="1:29" s="764" customFormat="1" ht="19.5" x14ac:dyDescent="0.2">
      <c r="A98" s="539"/>
      <c r="B98" s="415"/>
      <c r="C98" s="415"/>
      <c r="D98" s="415"/>
      <c r="E98" s="415"/>
      <c r="F98" s="399"/>
      <c r="G98" s="428"/>
      <c r="H98" s="415"/>
      <c r="I98" s="415"/>
      <c r="J98" s="415"/>
      <c r="K98" s="415"/>
      <c r="L98" s="415"/>
      <c r="M98" s="565"/>
      <c r="N98" s="900"/>
      <c r="O98" s="565"/>
      <c r="P98" s="585">
        <f t="shared" si="10"/>
        <v>0</v>
      </c>
      <c r="Q98" s="585">
        <f t="shared" si="11"/>
        <v>0</v>
      </c>
      <c r="R98" s="585">
        <f t="shared" si="12"/>
        <v>0</v>
      </c>
      <c r="S98" s="564">
        <f t="shared" si="13"/>
        <v>0</v>
      </c>
      <c r="T98" s="695"/>
      <c r="U98" s="694"/>
      <c r="V98" s="694"/>
      <c r="W98" s="694"/>
      <c r="X98" s="694"/>
      <c r="Y98" s="694"/>
      <c r="Z98" s="694"/>
      <c r="AA98" s="694"/>
      <c r="AB98" s="694"/>
      <c r="AC98" s="694"/>
    </row>
    <row r="99" spans="1:29" s="372" customFormat="1" ht="17.25" x14ac:dyDescent="0.2">
      <c r="A99" s="350"/>
      <c r="B99" s="350"/>
      <c r="C99" s="350"/>
      <c r="D99" s="350"/>
      <c r="E99" s="350"/>
      <c r="F99" s="351"/>
      <c r="G99" s="352"/>
      <c r="H99" s="352"/>
      <c r="I99" s="352"/>
      <c r="J99" s="352"/>
      <c r="K99" s="352"/>
      <c r="L99" s="352"/>
      <c r="M99" s="5"/>
      <c r="N99" s="5"/>
      <c r="O99" s="5"/>
      <c r="P99" s="5"/>
      <c r="Q99" s="5"/>
      <c r="R99" s="5"/>
      <c r="S99" s="5"/>
      <c r="T99" s="763"/>
      <c r="U99" s="764"/>
      <c r="V99" s="764"/>
      <c r="W99" s="764"/>
      <c r="X99" s="764"/>
      <c r="Y99" s="764"/>
      <c r="Z99" s="764"/>
      <c r="AA99" s="764"/>
      <c r="AB99" s="764"/>
      <c r="AC99" s="764"/>
    </row>
    <row r="100" spans="1:29" s="372" customFormat="1" ht="17.25" x14ac:dyDescent="0.2">
      <c r="A100" s="350"/>
      <c r="B100" s="350"/>
      <c r="C100" s="350"/>
      <c r="D100" s="350"/>
      <c r="E100" s="350"/>
      <c r="F100" s="351"/>
      <c r="G100" s="352"/>
      <c r="H100" s="352"/>
      <c r="I100" s="352"/>
      <c r="J100" s="352"/>
      <c r="K100" s="352"/>
      <c r="L100" s="352"/>
      <c r="M100" s="5"/>
      <c r="N100" s="5"/>
      <c r="O100" s="5"/>
      <c r="P100" s="5"/>
      <c r="Q100" s="5"/>
      <c r="R100" s="5"/>
      <c r="S100" s="5"/>
      <c r="T100" s="763"/>
      <c r="U100" s="764"/>
      <c r="V100" s="764"/>
      <c r="W100" s="764"/>
      <c r="X100" s="764"/>
      <c r="Y100" s="764"/>
      <c r="Z100" s="764"/>
      <c r="AA100" s="764"/>
      <c r="AB100" s="764"/>
      <c r="AC100" s="764"/>
    </row>
    <row r="101" spans="1:29" s="372" customFormat="1" ht="17.25" x14ac:dyDescent="0.2">
      <c r="A101" s="251"/>
      <c r="B101" s="251"/>
      <c r="C101" s="350"/>
      <c r="D101" s="350"/>
      <c r="E101" s="350"/>
      <c r="F101" s="351"/>
      <c r="G101" s="352"/>
      <c r="H101" s="352"/>
      <c r="I101" s="352"/>
      <c r="J101" s="352"/>
      <c r="K101" s="352"/>
      <c r="L101" s="352"/>
      <c r="M101" s="5"/>
      <c r="N101" s="5"/>
      <c r="O101" s="5"/>
      <c r="P101" s="5"/>
      <c r="Q101" s="5"/>
      <c r="R101" s="5"/>
      <c r="S101" s="5"/>
      <c r="T101" s="763"/>
      <c r="U101" s="764"/>
      <c r="V101" s="764"/>
      <c r="W101" s="764"/>
      <c r="X101" s="764"/>
      <c r="Y101" s="764"/>
      <c r="Z101" s="764"/>
      <c r="AA101" s="764"/>
      <c r="AB101" s="764"/>
      <c r="AC101" s="764"/>
    </row>
    <row r="102" spans="1:29" s="372" customFormat="1" ht="17.25" x14ac:dyDescent="0.2">
      <c r="A102" s="251"/>
      <c r="B102" s="251"/>
      <c r="C102" s="350"/>
      <c r="D102" s="350"/>
      <c r="E102" s="350"/>
      <c r="F102" s="351"/>
      <c r="G102" s="352"/>
      <c r="H102" s="352"/>
      <c r="I102" s="352"/>
      <c r="J102" s="352"/>
      <c r="K102" s="352"/>
      <c r="L102" s="352"/>
      <c r="M102" s="5"/>
      <c r="N102" s="5"/>
      <c r="O102" s="5"/>
      <c r="P102" s="5"/>
      <c r="Q102" s="5"/>
      <c r="R102" s="5"/>
      <c r="S102" s="5"/>
      <c r="T102" s="763"/>
      <c r="U102" s="764"/>
      <c r="V102" s="764"/>
      <c r="W102" s="764"/>
      <c r="X102" s="764"/>
      <c r="Y102" s="764"/>
      <c r="Z102" s="764"/>
      <c r="AA102" s="764"/>
      <c r="AB102" s="764"/>
      <c r="AC102" s="764"/>
    </row>
    <row r="103" spans="1:29" s="372" customFormat="1" ht="17.25" x14ac:dyDescent="0.2">
      <c r="A103" s="251"/>
      <c r="B103" s="251"/>
      <c r="C103" s="350"/>
      <c r="D103" s="350"/>
      <c r="E103" s="350"/>
      <c r="F103" s="351"/>
      <c r="G103" s="352"/>
      <c r="H103" s="352"/>
      <c r="I103" s="352"/>
      <c r="J103" s="352"/>
      <c r="K103" s="352"/>
      <c r="L103" s="352"/>
      <c r="M103" s="5"/>
      <c r="N103" s="5"/>
      <c r="O103" s="5"/>
      <c r="P103" s="5"/>
      <c r="Q103" s="5"/>
      <c r="R103" s="5"/>
      <c r="S103" s="5"/>
      <c r="T103" s="763"/>
      <c r="U103" s="764"/>
      <c r="V103" s="764"/>
      <c r="W103" s="764"/>
      <c r="X103" s="764"/>
      <c r="Y103" s="764"/>
      <c r="Z103" s="764"/>
      <c r="AA103" s="764"/>
      <c r="AB103" s="764"/>
      <c r="AC103" s="764"/>
    </row>
    <row r="104" spans="1:29" s="372" customFormat="1" ht="17.25" x14ac:dyDescent="0.2">
      <c r="A104" s="251"/>
      <c r="B104" s="251"/>
      <c r="C104" s="350"/>
      <c r="D104" s="350"/>
      <c r="E104" s="350"/>
      <c r="F104" s="351"/>
      <c r="G104" s="352"/>
      <c r="H104" s="352"/>
      <c r="I104" s="352"/>
      <c r="J104" s="352"/>
      <c r="K104" s="352"/>
      <c r="L104" s="352"/>
      <c r="M104" s="5"/>
      <c r="N104" s="5"/>
      <c r="O104" s="5"/>
      <c r="P104" s="5"/>
      <c r="Q104" s="5"/>
      <c r="R104" s="5"/>
      <c r="S104" s="5"/>
      <c r="T104" s="763"/>
      <c r="U104" s="764"/>
      <c r="V104" s="764"/>
      <c r="W104" s="764"/>
      <c r="X104" s="764"/>
      <c r="Y104" s="764"/>
      <c r="Z104" s="764"/>
      <c r="AA104" s="764"/>
      <c r="AB104" s="764"/>
      <c r="AC104" s="764"/>
    </row>
    <row r="105" spans="1:29" s="372" customFormat="1" ht="17.25" x14ac:dyDescent="0.2">
      <c r="A105" s="251"/>
      <c r="B105" s="251"/>
      <c r="C105" s="350"/>
      <c r="D105" s="350"/>
      <c r="E105" s="350"/>
      <c r="F105" s="351"/>
      <c r="G105" s="352"/>
      <c r="H105" s="352"/>
      <c r="I105" s="352"/>
      <c r="J105" s="352"/>
      <c r="K105" s="352"/>
      <c r="L105" s="352"/>
      <c r="M105" s="5"/>
      <c r="N105" s="5"/>
      <c r="O105" s="5"/>
      <c r="P105" s="5"/>
      <c r="Q105" s="5"/>
      <c r="R105" s="5"/>
      <c r="S105" s="5"/>
      <c r="T105" s="763"/>
      <c r="U105" s="764"/>
      <c r="V105" s="764"/>
      <c r="W105" s="764"/>
      <c r="X105" s="764"/>
      <c r="Y105" s="764"/>
      <c r="Z105" s="764"/>
      <c r="AA105" s="764"/>
      <c r="AB105" s="764"/>
      <c r="AC105" s="764"/>
    </row>
    <row r="106" spans="1:29" s="372" customFormat="1" ht="17.25" x14ac:dyDescent="0.2">
      <c r="A106" s="251"/>
      <c r="B106" s="251"/>
      <c r="C106" s="350"/>
      <c r="D106" s="350"/>
      <c r="E106" s="350"/>
      <c r="F106" s="351"/>
      <c r="G106" s="352"/>
      <c r="H106" s="352"/>
      <c r="I106" s="352"/>
      <c r="J106" s="352"/>
      <c r="K106" s="352"/>
      <c r="L106" s="352"/>
      <c r="M106" s="5"/>
      <c r="N106" s="5"/>
      <c r="O106" s="5"/>
      <c r="P106" s="5"/>
      <c r="Q106" s="5"/>
      <c r="R106" s="5"/>
      <c r="S106" s="5"/>
      <c r="T106" s="763"/>
      <c r="U106" s="764"/>
      <c r="V106" s="764"/>
      <c r="W106" s="764"/>
      <c r="X106" s="764"/>
      <c r="Y106" s="764"/>
      <c r="Z106" s="764"/>
      <c r="AA106" s="764"/>
      <c r="AB106" s="764"/>
      <c r="AC106" s="764"/>
    </row>
    <row r="107" spans="1:29" s="372" customFormat="1" ht="17.25" x14ac:dyDescent="0.2">
      <c r="A107" s="251"/>
      <c r="B107" s="251"/>
      <c r="C107" s="350"/>
      <c r="D107" s="350"/>
      <c r="E107" s="350"/>
      <c r="F107" s="351"/>
      <c r="G107" s="352"/>
      <c r="H107" s="352"/>
      <c r="I107" s="352"/>
      <c r="J107" s="352"/>
      <c r="K107" s="352"/>
      <c r="L107" s="352"/>
      <c r="M107" s="5"/>
      <c r="N107" s="5"/>
      <c r="O107" s="5"/>
      <c r="P107" s="5"/>
      <c r="Q107" s="5"/>
      <c r="R107" s="5"/>
      <c r="S107" s="5"/>
      <c r="T107" s="763"/>
      <c r="U107" s="764"/>
      <c r="V107" s="764"/>
      <c r="W107" s="764"/>
      <c r="X107" s="764"/>
      <c r="Y107" s="764"/>
      <c r="Z107" s="764"/>
      <c r="AA107" s="764"/>
      <c r="AB107" s="764"/>
      <c r="AC107" s="764"/>
    </row>
    <row r="108" spans="1:29" s="372" customFormat="1" ht="17.25" x14ac:dyDescent="0.2">
      <c r="A108" s="251"/>
      <c r="B108" s="251"/>
      <c r="C108" s="350"/>
      <c r="D108" s="350"/>
      <c r="E108" s="350"/>
      <c r="F108" s="351"/>
      <c r="G108" s="352"/>
      <c r="H108" s="352"/>
      <c r="I108" s="352"/>
      <c r="J108" s="352"/>
      <c r="K108" s="352"/>
      <c r="L108" s="352"/>
      <c r="M108" s="5"/>
      <c r="N108" s="5"/>
      <c r="O108" s="5"/>
      <c r="P108" s="5"/>
      <c r="Q108" s="5"/>
      <c r="R108" s="5"/>
      <c r="S108" s="5"/>
      <c r="T108" s="763"/>
      <c r="U108" s="764"/>
      <c r="V108" s="764"/>
      <c r="W108" s="764"/>
      <c r="X108" s="764"/>
      <c r="Y108" s="764"/>
      <c r="Z108" s="764"/>
      <c r="AA108" s="764"/>
      <c r="AB108" s="764"/>
      <c r="AC108" s="764"/>
    </row>
    <row r="109" spans="1:29" s="372" customFormat="1" ht="17.25" x14ac:dyDescent="0.2">
      <c r="A109" s="251"/>
      <c r="B109" s="251"/>
      <c r="C109" s="350"/>
      <c r="D109" s="350"/>
      <c r="E109" s="350"/>
      <c r="F109" s="351"/>
      <c r="G109" s="352"/>
      <c r="H109" s="352"/>
      <c r="I109" s="352"/>
      <c r="J109" s="352"/>
      <c r="K109" s="352"/>
      <c r="L109" s="352"/>
      <c r="M109" s="5"/>
      <c r="N109" s="5"/>
      <c r="O109" s="5"/>
      <c r="P109" s="5"/>
      <c r="Q109" s="5"/>
      <c r="R109" s="5"/>
      <c r="S109" s="5"/>
      <c r="T109" s="763"/>
      <c r="U109" s="764"/>
      <c r="V109" s="764"/>
      <c r="W109" s="764"/>
      <c r="X109" s="764"/>
      <c r="Y109" s="764"/>
      <c r="Z109" s="764"/>
      <c r="AA109" s="764"/>
      <c r="AB109" s="764"/>
      <c r="AC109" s="764"/>
    </row>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sheetData>
  <sheetProtection formatCells="0" formatColumns="0" formatRows="0" insertRows="0" deleteColumns="0" deleteRows="0" sort="0" autoFilter="0"/>
  <dataConsolidate/>
  <mergeCells count="13">
    <mergeCell ref="A8:O8"/>
    <mergeCell ref="A7:O7"/>
    <mergeCell ref="A6:O6"/>
    <mergeCell ref="A1:S1"/>
    <mergeCell ref="Q3:S3"/>
    <mergeCell ref="A3:O3"/>
    <mergeCell ref="A2:S2"/>
    <mergeCell ref="Q7:S7"/>
    <mergeCell ref="A5:O5"/>
    <mergeCell ref="A4:O4"/>
    <mergeCell ref="Q4:S4"/>
    <mergeCell ref="Q5:S5"/>
    <mergeCell ref="Q6:S6"/>
  </mergeCells>
  <conditionalFormatting sqref="P4:P5">
    <cfRule type="notContainsBlanks" dxfId="496" priority="177" stopIfTrue="1">
      <formula>LEN(TRIM(P4))&gt;0</formula>
    </cfRule>
  </conditionalFormatting>
  <conditionalFormatting sqref="O10 O12:O98">
    <cfRule type="cellIs" dxfId="495" priority="178" operator="notEqual">
      <formula>0</formula>
    </cfRule>
  </conditionalFormatting>
  <conditionalFormatting sqref="S10 S12:S98">
    <cfRule type="cellIs" dxfId="494" priority="1" operator="equal">
      <formula>1</formula>
    </cfRule>
  </conditionalFormatting>
  <dataValidations count="16">
    <dataValidation type="whole" operator="greaterThan" allowBlank="1" showInputMessage="1" showErrorMessage="1" errorTitle="Request Number" error="Please enter the Request Number for this request." promptTitle="Request Number" prompt="Please enter the request number.  Each request type (Modification and Reimbursement) will have its own sequence that must be followed in order. " sqref="Q5:S5" xr:uid="{00000000-0002-0000-0400-000000000000}">
      <formula1>0</formula1>
    </dataValidation>
    <dataValidation allowBlank="1" showInputMessage="1" showErrorMessage="1" promptTitle="Cal OES ONLY" prompt="For Cal OES use only.  Do not enter." sqref="R8" xr:uid="{00000000-0002-0000-0400-000001000000}"/>
    <dataValidation showInputMessage="1" showErrorMessage="1" sqref="D12:E98" xr:uid="{00000000-0002-0000-0400-000002000000}"/>
    <dataValidation type="list" allowBlank="1" showInputMessage="1" showErrorMessage="1" sqref="C12:C98" xr:uid="{00000000-0002-0000-0400-000003000000}">
      <formula1>SOURCE_ProjectLetter</formula1>
    </dataValidation>
    <dataValidation type="list" allowBlank="1" showInputMessage="1" showErrorMessage="1" sqref="A12:A98" xr:uid="{00000000-0002-0000-0400-000004000000}">
      <formula1>SOURCE_StateGoals</formula1>
    </dataValidation>
    <dataValidation type="list" allowBlank="1" showInputMessage="1" showErrorMessage="1" sqref="H12:H98" xr:uid="{00000000-0002-0000-0400-000005000000}">
      <formula1>SOURCE_SolutionAreaProject</formula1>
    </dataValidation>
    <dataValidation type="list" allowBlank="1" showInputMessage="1" showErrorMessage="1" sqref="K12:K98" xr:uid="{00000000-0002-0000-0400-000006000000}">
      <formula1>"Build, Sustain"</formula1>
    </dataValidation>
    <dataValidation type="list" allowBlank="1" showInputMessage="1" showErrorMessage="1" sqref="J12:J98" xr:uid="{00000000-0002-0000-0400-000007000000}">
      <formula1>Source_CoreCapabilities</formula1>
    </dataValidation>
    <dataValidation type="list" allowBlank="1" showInputMessage="1" showErrorMessage="1" sqref="L12:L98" xr:uid="{00000000-0002-0000-0400-000008000000}">
      <formula1>"Deployable, Shareable, Both, N/A"</formula1>
    </dataValidation>
    <dataValidation type="list" allowBlank="1" showInputMessage="1" showErrorMessage="1" sqref="B12:B98" xr:uid="{00000000-0002-0000-0400-000009000000}">
      <formula1>"Direct, Subaward"</formula1>
    </dataValidation>
    <dataValidation type="whole" operator="greaterThan" allowBlank="1" showInputMessage="1" showErrorMessage="1" errorTitle="BUDGETED COST" error="Enter the Budged Cost for this project, rounded DOWN to the nearest dollar." sqref="M12:M98" xr:uid="{00000000-0002-0000-0400-00000A000000}">
      <formula1>0</formula1>
    </dataValidation>
    <dataValidation type="list" allowBlank="1" showInputMessage="1" showErrorMessage="1" sqref="I12:I98" xr:uid="{00000000-0002-0000-0400-00000B000000}">
      <formula1>INDIRECT(VLOOKUP(H12,Source_ProjectNameLookup,2,0))</formula1>
    </dataValidation>
    <dataValidation type="whole" operator="lessThanOrEqual" allowBlank="1" showInputMessage="1" showErrorMessage="1" errorTitle="AMOUNT THIS REQUEST" error="Please enter a dollar amount less than or equal to the available balance for this project." sqref="O12:O98" xr:uid="{00000000-0002-0000-0400-00000C000000}">
      <formula1>M12-N12</formula1>
    </dataValidation>
    <dataValidation type="list" allowBlank="1" showInputMessage="1" showErrorMessage="1" sqref="Q3:S3" xr:uid="{00000000-0002-0000-0400-00000D000000}">
      <formula1>"Initial Application, Modification, Advance, Reimbursement, Final Reimbursement"</formula1>
    </dataValidation>
    <dataValidation type="list" allowBlank="1" showInputMessage="1" showErrorMessage="1" sqref="F12:F98" xr:uid="{00000000-0002-0000-0400-00000E000000}">
      <formula1>"EMPG"</formula1>
    </dataValidation>
    <dataValidation type="list" allowBlank="1" showInputMessage="1" showErrorMessage="1" sqref="G68:G98" xr:uid="{00000000-0002-0000-0400-00000F000000}">
      <formula1>"EMG"</formula1>
    </dataValidation>
  </dataValidations>
  <printOptions horizontalCentered="1"/>
  <pageMargins left="0.15" right="0.15" top="0.5" bottom="0.5" header="0.25" footer="0.25"/>
  <pageSetup scale="35" fitToHeight="0" orientation="landscape" r:id="rId1"/>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rgb="FFCCFFCC"/>
    <pageSetUpPr fitToPage="1"/>
  </sheetPr>
  <dimension ref="A1:AC224"/>
  <sheetViews>
    <sheetView showGridLines="0" showZeros="0" zoomScale="65" zoomScaleNormal="65" workbookViewId="0">
      <pane ySplit="10" topLeftCell="A12" activePane="bottomLeft" state="frozen"/>
      <selection sqref="A1:L1"/>
      <selection pane="bottomLeft" sqref="A1:Q1"/>
    </sheetView>
  </sheetViews>
  <sheetFormatPr defaultColWidth="9.140625" defaultRowHeight="12.75" zeroHeight="1" x14ac:dyDescent="0.2"/>
  <cols>
    <col min="1" max="1" width="13.85546875" style="254" customWidth="1"/>
    <col min="2" max="2" width="16.28515625" style="254" customWidth="1"/>
    <col min="3" max="3" width="38.7109375" style="254" customWidth="1"/>
    <col min="4" max="4" width="14.7109375" style="254" customWidth="1"/>
    <col min="5" max="5" width="16.42578125" style="254" customWidth="1"/>
    <col min="6" max="6" width="30.7109375" style="254" customWidth="1"/>
    <col min="7" max="7" width="21.28515625" style="254" customWidth="1"/>
    <col min="8" max="8" width="54.7109375" style="252" customWidth="1"/>
    <col min="9" max="9" width="25.28515625" style="254" customWidth="1"/>
    <col min="10" max="10" width="16.140625" style="254" bestFit="1" customWidth="1"/>
    <col min="11" max="11" width="16.7109375" style="254" customWidth="1"/>
    <col min="12" max="14" width="20.7109375" style="254" customWidth="1"/>
    <col min="15" max="15" width="19.5703125" style="254" customWidth="1"/>
    <col min="16" max="17" width="20.7109375" style="254" customWidth="1"/>
    <col min="18" max="29" width="9.140625" style="765" hidden="1" customWidth="1"/>
    <col min="30" max="16384" width="9.140625" style="254"/>
  </cols>
  <sheetData>
    <row r="1" spans="1:29" ht="30" customHeight="1" x14ac:dyDescent="0.2">
      <c r="A1" s="1088" t="s">
        <v>1359</v>
      </c>
      <c r="B1" s="1088"/>
      <c r="C1" s="1088"/>
      <c r="D1" s="1088"/>
      <c r="E1" s="1088"/>
      <c r="F1" s="1088"/>
      <c r="G1" s="1088"/>
      <c r="H1" s="1088"/>
      <c r="I1" s="1088"/>
      <c r="J1" s="1089"/>
      <c r="K1" s="1089"/>
      <c r="L1" s="1088"/>
      <c r="M1" s="1088"/>
      <c r="N1" s="1088"/>
      <c r="O1" s="1088"/>
      <c r="P1" s="1088"/>
      <c r="Q1" s="1088"/>
    </row>
    <row r="2" spans="1:29" s="256" customFormat="1" ht="20.100000000000001" customHeight="1" x14ac:dyDescent="0.2">
      <c r="A2" s="1093" t="s">
        <v>1421</v>
      </c>
      <c r="B2" s="1093"/>
      <c r="C2" s="1093"/>
      <c r="D2" s="1093"/>
      <c r="E2" s="1093"/>
      <c r="F2" s="1093"/>
      <c r="G2" s="1093"/>
      <c r="H2" s="1093"/>
      <c r="I2" s="1093"/>
      <c r="J2" s="1094"/>
      <c r="K2" s="1094"/>
      <c r="L2" s="1093"/>
      <c r="M2" s="1093"/>
      <c r="N2" s="1093"/>
      <c r="O2" s="1093"/>
      <c r="P2" s="1093"/>
      <c r="Q2" s="1093"/>
      <c r="R2" s="766"/>
      <c r="S2" s="766"/>
      <c r="T2" s="766"/>
      <c r="U2" s="766"/>
      <c r="V2" s="766"/>
      <c r="W2" s="766"/>
      <c r="X2" s="766"/>
      <c r="Y2" s="766"/>
      <c r="Z2" s="766"/>
      <c r="AA2" s="766"/>
      <c r="AB2" s="766"/>
      <c r="AC2" s="766"/>
    </row>
    <row r="3" spans="1:29" ht="24.95" customHeight="1" x14ac:dyDescent="0.2">
      <c r="A3" s="1066">
        <f>SubrecipientName</f>
        <v>0</v>
      </c>
      <c r="B3" s="1066"/>
      <c r="C3" s="1066"/>
      <c r="D3" s="1066"/>
      <c r="E3" s="1066"/>
      <c r="F3" s="1066"/>
      <c r="G3" s="1066"/>
      <c r="H3" s="1066"/>
      <c r="I3" s="1066"/>
      <c r="J3" s="1066"/>
      <c r="K3" s="1066"/>
      <c r="L3" s="1066"/>
      <c r="M3" s="1095"/>
      <c r="N3" s="890" t="s">
        <v>48</v>
      </c>
      <c r="O3" s="1090"/>
      <c r="P3" s="1091"/>
      <c r="Q3" s="1091"/>
    </row>
    <row r="4" spans="1:29" ht="24.95" customHeight="1" x14ac:dyDescent="0.25">
      <c r="A4" s="1096">
        <f>FIPSNumber</f>
        <v>0</v>
      </c>
      <c r="B4" s="1096"/>
      <c r="C4" s="1096"/>
      <c r="D4" s="1096"/>
      <c r="E4" s="1096"/>
      <c r="F4" s="1096"/>
      <c r="G4" s="1096"/>
      <c r="H4" s="1096"/>
      <c r="I4" s="1096"/>
      <c r="J4" s="1096"/>
      <c r="K4" s="1096"/>
      <c r="L4" s="1096"/>
      <c r="M4" s="1096"/>
      <c r="N4" s="219" t="s">
        <v>10</v>
      </c>
      <c r="O4" s="1092"/>
      <c r="P4" s="1092"/>
      <c r="Q4" s="1092"/>
    </row>
    <row r="5" spans="1:29" s="257" customFormat="1" ht="24.95" customHeight="1" x14ac:dyDescent="0.3">
      <c r="A5" s="1085">
        <f>SubawardNumber</f>
        <v>0</v>
      </c>
      <c r="B5" s="1086"/>
      <c r="C5" s="1086"/>
      <c r="D5" s="1086"/>
      <c r="E5" s="1086"/>
      <c r="F5" s="1086"/>
      <c r="G5" s="1086"/>
      <c r="H5" s="1086"/>
      <c r="I5" s="1086"/>
      <c r="J5" s="1086"/>
      <c r="K5" s="1086"/>
      <c r="L5" s="1086"/>
      <c r="M5" s="1086"/>
      <c r="N5" s="244" t="s">
        <v>854</v>
      </c>
      <c r="O5" s="1082"/>
      <c r="P5" s="1082"/>
      <c r="Q5" s="1082"/>
      <c r="R5" s="767"/>
      <c r="S5" s="767"/>
      <c r="T5" s="767"/>
      <c r="U5" s="767"/>
      <c r="V5" s="767"/>
      <c r="W5" s="767"/>
      <c r="X5" s="767"/>
      <c r="Y5" s="767"/>
      <c r="Z5" s="767"/>
      <c r="AA5" s="767"/>
      <c r="AB5" s="767"/>
      <c r="AC5" s="767"/>
    </row>
    <row r="6" spans="1:29" ht="24.95" customHeight="1" x14ac:dyDescent="0.25">
      <c r="A6" s="1080"/>
      <c r="B6" s="1080"/>
      <c r="C6" s="1080"/>
      <c r="D6" s="1080"/>
      <c r="E6" s="1080"/>
      <c r="F6" s="1080"/>
      <c r="G6" s="1080"/>
      <c r="H6" s="1080"/>
      <c r="I6" s="1080"/>
      <c r="J6" s="1080"/>
      <c r="K6" s="1080"/>
      <c r="L6" s="1080"/>
      <c r="M6" s="1087"/>
      <c r="N6" s="258" t="s">
        <v>1027</v>
      </c>
      <c r="O6" s="1083">
        <f>StartDate</f>
        <v>44013</v>
      </c>
      <c r="P6" s="1084"/>
      <c r="Q6" s="1084"/>
    </row>
    <row r="7" spans="1:29" ht="24.95" customHeight="1" x14ac:dyDescent="0.25">
      <c r="A7" s="1080"/>
      <c r="B7" s="1080"/>
      <c r="C7" s="1080"/>
      <c r="D7" s="1080"/>
      <c r="E7" s="1080"/>
      <c r="F7" s="1080"/>
      <c r="G7" s="1080"/>
      <c r="H7" s="1080"/>
      <c r="I7" s="1080"/>
      <c r="J7" s="1080"/>
      <c r="K7" s="1080"/>
      <c r="L7" s="1080"/>
      <c r="M7" s="1087"/>
      <c r="N7" s="258" t="s">
        <v>1028</v>
      </c>
      <c r="O7" s="1083">
        <f>EndDate</f>
        <v>44742</v>
      </c>
      <c r="P7" s="1084"/>
      <c r="Q7" s="1084"/>
    </row>
    <row r="8" spans="1:29" ht="39.950000000000003" customHeight="1" x14ac:dyDescent="0.25">
      <c r="A8" s="1080">
        <v>0</v>
      </c>
      <c r="B8" s="1080"/>
      <c r="C8" s="1080"/>
      <c r="D8" s="1080"/>
      <c r="E8" s="1080"/>
      <c r="F8" s="1080"/>
      <c r="G8" s="1080"/>
      <c r="H8" s="1080"/>
      <c r="I8" s="1080"/>
      <c r="J8" s="1080"/>
      <c r="K8" s="1080"/>
      <c r="L8" s="1080"/>
      <c r="M8" s="1081"/>
      <c r="N8" s="513" t="s">
        <v>1031</v>
      </c>
      <c r="O8" s="721" t="s">
        <v>1094</v>
      </c>
      <c r="P8" s="722"/>
      <c r="Q8" s="723"/>
    </row>
    <row r="9" spans="1:29" ht="50.1" customHeight="1" x14ac:dyDescent="0.2">
      <c r="A9" s="468" t="s">
        <v>215</v>
      </c>
      <c r="B9" s="469" t="s">
        <v>996</v>
      </c>
      <c r="C9" s="469" t="s">
        <v>1066</v>
      </c>
      <c r="D9" s="470" t="s">
        <v>997</v>
      </c>
      <c r="E9" s="470" t="s">
        <v>325</v>
      </c>
      <c r="F9" s="470" t="s">
        <v>998</v>
      </c>
      <c r="G9" s="470" t="s">
        <v>1061</v>
      </c>
      <c r="H9" s="470" t="s">
        <v>1069</v>
      </c>
      <c r="I9" s="470" t="s">
        <v>1174</v>
      </c>
      <c r="J9" s="470" t="s">
        <v>1068</v>
      </c>
      <c r="K9" s="470" t="s">
        <v>1067</v>
      </c>
      <c r="L9" s="469" t="s">
        <v>1062</v>
      </c>
      <c r="M9" s="469" t="s">
        <v>1079</v>
      </c>
      <c r="N9" s="469" t="s">
        <v>1059</v>
      </c>
      <c r="O9" s="789" t="s">
        <v>1405</v>
      </c>
      <c r="P9" s="789" t="s">
        <v>1060</v>
      </c>
      <c r="Q9" s="789" t="s">
        <v>1030</v>
      </c>
      <c r="R9" s="696" t="s">
        <v>1371</v>
      </c>
      <c r="S9" s="696" t="s">
        <v>1372</v>
      </c>
      <c r="T9" s="696" t="s">
        <v>1373</v>
      </c>
      <c r="U9" s="696" t="s">
        <v>1374</v>
      </c>
      <c r="V9" s="696" t="s">
        <v>1375</v>
      </c>
      <c r="W9" s="696" t="s">
        <v>1376</v>
      </c>
      <c r="X9" s="696" t="s">
        <v>1377</v>
      </c>
      <c r="Y9" s="696" t="s">
        <v>1378</v>
      </c>
      <c r="Z9" s="696" t="s">
        <v>1379</v>
      </c>
      <c r="AA9" s="696" t="s">
        <v>1380</v>
      </c>
      <c r="AB9" s="696" t="s">
        <v>1381</v>
      </c>
      <c r="AC9" s="696" t="s">
        <v>1382</v>
      </c>
    </row>
    <row r="10" spans="1:29" s="250" customFormat="1" ht="20.25" customHeight="1" x14ac:dyDescent="0.25">
      <c r="A10" s="483">
        <v>0</v>
      </c>
      <c r="B10" s="484"/>
      <c r="C10" s="485"/>
      <c r="D10" s="486"/>
      <c r="E10" s="486"/>
      <c r="F10" s="486"/>
      <c r="G10" s="486"/>
      <c r="H10" s="487"/>
      <c r="I10" s="486"/>
      <c r="J10" s="486"/>
      <c r="K10" s="486"/>
      <c r="L10" s="541">
        <f>SUM(RangeCost)</f>
        <v>0</v>
      </c>
      <c r="M10" s="541">
        <f>SUM(RangePrevious)</f>
        <v>0</v>
      </c>
      <c r="N10" s="541">
        <f>SUM(RangeThisRequest)</f>
        <v>0</v>
      </c>
      <c r="O10" s="869"/>
      <c r="P10" s="540">
        <f>SUM(RangeApproved)</f>
        <v>0</v>
      </c>
      <c r="Q10" s="540">
        <f>SUM(RangeBalance)</f>
        <v>0</v>
      </c>
      <c r="R10" s="698"/>
      <c r="S10" s="698"/>
      <c r="T10" s="698"/>
      <c r="U10" s="698"/>
      <c r="V10" s="698"/>
      <c r="W10" s="698"/>
      <c r="X10" s="698"/>
      <c r="Y10" s="698"/>
      <c r="Z10" s="698"/>
      <c r="AA10" s="698"/>
      <c r="AB10" s="698"/>
      <c r="AC10" s="698"/>
    </row>
    <row r="11" spans="1:29" s="250" customFormat="1" ht="0.2" customHeight="1" x14ac:dyDescent="0.2">
      <c r="A11" s="438" t="s">
        <v>1325</v>
      </c>
      <c r="B11" s="439" t="s">
        <v>1325</v>
      </c>
      <c r="C11" s="440" t="s">
        <v>1325</v>
      </c>
      <c r="D11" s="440" t="s">
        <v>1325</v>
      </c>
      <c r="E11" s="440" t="s">
        <v>1325</v>
      </c>
      <c r="F11" s="440" t="s">
        <v>1325</v>
      </c>
      <c r="G11" s="441" t="s">
        <v>1325</v>
      </c>
      <c r="H11" s="440" t="s">
        <v>1325</v>
      </c>
      <c r="I11" s="442" t="s">
        <v>1325</v>
      </c>
      <c r="J11" s="442" t="s">
        <v>1325</v>
      </c>
      <c r="K11" s="442" t="s">
        <v>1325</v>
      </c>
      <c r="L11" s="443" t="s">
        <v>1325</v>
      </c>
      <c r="M11" s="444" t="s">
        <v>1325</v>
      </c>
      <c r="N11" s="445" t="s">
        <v>1325</v>
      </c>
      <c r="O11" s="443" t="s">
        <v>1325</v>
      </c>
      <c r="P11" s="444" t="s">
        <v>1325</v>
      </c>
      <c r="Q11" s="445" t="s">
        <v>1325</v>
      </c>
      <c r="R11" s="698"/>
      <c r="S11" s="698"/>
      <c r="T11" s="698"/>
      <c r="U11" s="698"/>
      <c r="V11" s="698"/>
      <c r="W11" s="698"/>
      <c r="X11" s="698"/>
      <c r="Y11" s="698"/>
      <c r="Z11" s="698"/>
      <c r="AA11" s="698"/>
      <c r="AB11" s="698"/>
      <c r="AC11" s="698"/>
    </row>
    <row r="12" spans="1:29" s="769" customFormat="1" ht="19.5" x14ac:dyDescent="0.2">
      <c r="A12" s="398"/>
      <c r="B12" s="398"/>
      <c r="C12" s="398"/>
      <c r="D12" s="399"/>
      <c r="E12" s="399"/>
      <c r="F12" s="398"/>
      <c r="G12" s="398"/>
      <c r="H12" s="405"/>
      <c r="I12" s="398"/>
      <c r="J12" s="405"/>
      <c r="K12" s="406"/>
      <c r="L12" s="560"/>
      <c r="M12" s="903"/>
      <c r="N12" s="565"/>
      <c r="O12" s="577"/>
      <c r="P12" s="585">
        <f t="shared" ref="P12:P43" si="0">N12+M12</f>
        <v>0</v>
      </c>
      <c r="Q12" s="585">
        <f t="shared" ref="Q12:Q43" si="1">L12-P12</f>
        <v>0</v>
      </c>
      <c r="R12" s="697"/>
      <c r="S12" s="697"/>
      <c r="T12" s="697"/>
      <c r="U12" s="697"/>
      <c r="V12" s="697"/>
      <c r="W12" s="697"/>
      <c r="X12" s="697"/>
      <c r="Y12" s="697"/>
      <c r="Z12" s="697"/>
      <c r="AA12" s="697"/>
      <c r="AB12" s="697"/>
      <c r="AC12" s="697"/>
    </row>
    <row r="13" spans="1:29" s="769" customFormat="1" ht="19.5" x14ac:dyDescent="0.2">
      <c r="A13" s="398"/>
      <c r="B13" s="398"/>
      <c r="C13" s="398"/>
      <c r="D13" s="399"/>
      <c r="E13" s="399"/>
      <c r="F13" s="398"/>
      <c r="G13" s="398"/>
      <c r="H13" s="405"/>
      <c r="I13" s="398"/>
      <c r="J13" s="405"/>
      <c r="K13" s="406"/>
      <c r="L13" s="560"/>
      <c r="M13" s="902"/>
      <c r="N13" s="565"/>
      <c r="O13" s="577"/>
      <c r="P13" s="585">
        <f t="shared" si="0"/>
        <v>0</v>
      </c>
      <c r="Q13" s="585">
        <f t="shared" si="1"/>
        <v>0</v>
      </c>
      <c r="R13" s="697"/>
      <c r="S13" s="697"/>
      <c r="T13" s="697"/>
      <c r="U13" s="697"/>
      <c r="V13" s="697"/>
      <c r="W13" s="697"/>
      <c r="X13" s="697"/>
      <c r="Y13" s="697"/>
      <c r="Z13" s="697"/>
      <c r="AA13" s="697"/>
      <c r="AB13" s="697"/>
      <c r="AC13" s="697"/>
    </row>
    <row r="14" spans="1:29" s="769" customFormat="1" ht="19.5" customHeight="1" x14ac:dyDescent="0.2">
      <c r="A14" s="398"/>
      <c r="B14" s="398"/>
      <c r="C14" s="398"/>
      <c r="D14" s="399"/>
      <c r="E14" s="399"/>
      <c r="F14" s="398"/>
      <c r="G14" s="398"/>
      <c r="H14" s="405"/>
      <c r="I14" s="398"/>
      <c r="J14" s="405"/>
      <c r="K14" s="406"/>
      <c r="L14" s="560"/>
      <c r="M14" s="902"/>
      <c r="N14" s="565"/>
      <c r="O14" s="577"/>
      <c r="P14" s="585">
        <f t="shared" si="0"/>
        <v>0</v>
      </c>
      <c r="Q14" s="585">
        <f t="shared" si="1"/>
        <v>0</v>
      </c>
      <c r="R14" s="697"/>
      <c r="S14" s="697"/>
      <c r="T14" s="697"/>
      <c r="U14" s="697"/>
      <c r="V14" s="697"/>
      <c r="W14" s="697"/>
      <c r="X14" s="697"/>
      <c r="Y14" s="697"/>
      <c r="Z14" s="697"/>
      <c r="AA14" s="697"/>
      <c r="AB14" s="697"/>
      <c r="AC14" s="697"/>
    </row>
    <row r="15" spans="1:29" s="769" customFormat="1" ht="19.5" x14ac:dyDescent="0.2">
      <c r="A15" s="398"/>
      <c r="B15" s="398"/>
      <c r="C15" s="398"/>
      <c r="D15" s="399"/>
      <c r="E15" s="399"/>
      <c r="F15" s="398"/>
      <c r="G15" s="398"/>
      <c r="H15" s="405"/>
      <c r="I15" s="398"/>
      <c r="J15" s="405"/>
      <c r="K15" s="406"/>
      <c r="L15" s="560"/>
      <c r="M15" s="902"/>
      <c r="N15" s="565"/>
      <c r="O15" s="577"/>
      <c r="P15" s="585">
        <f t="shared" si="0"/>
        <v>0</v>
      </c>
      <c r="Q15" s="585">
        <f t="shared" si="1"/>
        <v>0</v>
      </c>
      <c r="R15" s="697"/>
      <c r="S15" s="697"/>
      <c r="T15" s="697"/>
      <c r="U15" s="697"/>
      <c r="V15" s="697"/>
      <c r="W15" s="697"/>
      <c r="X15" s="697"/>
      <c r="Y15" s="697"/>
      <c r="Z15" s="697"/>
      <c r="AA15" s="697"/>
      <c r="AB15" s="697"/>
      <c r="AC15" s="697"/>
    </row>
    <row r="16" spans="1:29" s="769" customFormat="1" ht="19.5" x14ac:dyDescent="0.2">
      <c r="A16" s="398"/>
      <c r="B16" s="398"/>
      <c r="C16" s="398"/>
      <c r="D16" s="399"/>
      <c r="E16" s="399"/>
      <c r="F16" s="398"/>
      <c r="G16" s="398"/>
      <c r="H16" s="405"/>
      <c r="I16" s="398"/>
      <c r="J16" s="405"/>
      <c r="K16" s="406"/>
      <c r="L16" s="560"/>
      <c r="M16" s="902"/>
      <c r="N16" s="565"/>
      <c r="O16" s="577"/>
      <c r="P16" s="585">
        <f t="shared" si="0"/>
        <v>0</v>
      </c>
      <c r="Q16" s="585">
        <f t="shared" si="1"/>
        <v>0</v>
      </c>
      <c r="R16" s="697"/>
      <c r="S16" s="697"/>
      <c r="T16" s="697"/>
      <c r="U16" s="697"/>
      <c r="V16" s="697"/>
      <c r="W16" s="697"/>
      <c r="X16" s="697"/>
      <c r="Y16" s="697"/>
      <c r="Z16" s="697"/>
      <c r="AA16" s="697"/>
      <c r="AB16" s="697"/>
      <c r="AC16" s="697"/>
    </row>
    <row r="17" spans="1:29" s="769" customFormat="1" ht="19.5" x14ac:dyDescent="0.2">
      <c r="A17" s="398"/>
      <c r="B17" s="398"/>
      <c r="C17" s="398"/>
      <c r="D17" s="399"/>
      <c r="E17" s="399"/>
      <c r="F17" s="398"/>
      <c r="G17" s="398"/>
      <c r="H17" s="405"/>
      <c r="I17" s="398"/>
      <c r="J17" s="405"/>
      <c r="K17" s="406"/>
      <c r="L17" s="560"/>
      <c r="M17" s="902"/>
      <c r="N17" s="565"/>
      <c r="O17" s="577"/>
      <c r="P17" s="585">
        <f t="shared" si="0"/>
        <v>0</v>
      </c>
      <c r="Q17" s="585">
        <f t="shared" si="1"/>
        <v>0</v>
      </c>
      <c r="R17" s="697"/>
      <c r="S17" s="697"/>
      <c r="T17" s="697"/>
      <c r="U17" s="697"/>
      <c r="V17" s="697"/>
      <c r="W17" s="697"/>
      <c r="X17" s="697"/>
      <c r="Y17" s="697"/>
      <c r="Z17" s="697"/>
      <c r="AA17" s="697"/>
      <c r="AB17" s="697"/>
      <c r="AC17" s="697"/>
    </row>
    <row r="18" spans="1:29" s="769" customFormat="1" ht="19.5" x14ac:dyDescent="0.2">
      <c r="A18" s="398"/>
      <c r="B18" s="398"/>
      <c r="C18" s="398"/>
      <c r="D18" s="399"/>
      <c r="E18" s="399"/>
      <c r="F18" s="398"/>
      <c r="G18" s="398"/>
      <c r="H18" s="405"/>
      <c r="I18" s="398"/>
      <c r="J18" s="405"/>
      <c r="K18" s="406"/>
      <c r="L18" s="560"/>
      <c r="M18" s="902"/>
      <c r="N18" s="565"/>
      <c r="O18" s="577"/>
      <c r="P18" s="585">
        <f t="shared" si="0"/>
        <v>0</v>
      </c>
      <c r="Q18" s="585">
        <f t="shared" si="1"/>
        <v>0</v>
      </c>
      <c r="R18" s="697"/>
      <c r="S18" s="697"/>
      <c r="T18" s="697"/>
      <c r="U18" s="697"/>
      <c r="V18" s="697"/>
      <c r="W18" s="697"/>
      <c r="X18" s="697"/>
      <c r="Y18" s="697"/>
      <c r="Z18" s="697"/>
      <c r="AA18" s="697"/>
      <c r="AB18" s="697"/>
      <c r="AC18" s="697"/>
    </row>
    <row r="19" spans="1:29" s="769" customFormat="1" ht="19.5" x14ac:dyDescent="0.2">
      <c r="A19" s="398"/>
      <c r="B19" s="398"/>
      <c r="C19" s="398"/>
      <c r="D19" s="399"/>
      <c r="E19" s="399"/>
      <c r="F19" s="398"/>
      <c r="G19" s="398"/>
      <c r="H19" s="405"/>
      <c r="I19" s="398"/>
      <c r="J19" s="405"/>
      <c r="K19" s="406"/>
      <c r="L19" s="560"/>
      <c r="M19" s="902"/>
      <c r="N19" s="565"/>
      <c r="O19" s="577"/>
      <c r="P19" s="585">
        <f t="shared" si="0"/>
        <v>0</v>
      </c>
      <c r="Q19" s="585">
        <f t="shared" si="1"/>
        <v>0</v>
      </c>
      <c r="R19" s="697"/>
      <c r="S19" s="697"/>
      <c r="T19" s="697"/>
      <c r="U19" s="697"/>
      <c r="V19" s="697"/>
      <c r="W19" s="697"/>
      <c r="X19" s="697"/>
      <c r="Y19" s="697"/>
      <c r="Z19" s="697"/>
      <c r="AA19" s="697"/>
      <c r="AB19" s="697"/>
      <c r="AC19" s="697"/>
    </row>
    <row r="20" spans="1:29" s="769" customFormat="1" ht="19.5" x14ac:dyDescent="0.2">
      <c r="A20" s="398"/>
      <c r="B20" s="398"/>
      <c r="C20" s="398"/>
      <c r="D20" s="399"/>
      <c r="E20" s="399"/>
      <c r="F20" s="398"/>
      <c r="G20" s="398"/>
      <c r="H20" s="405"/>
      <c r="I20" s="398"/>
      <c r="J20" s="405"/>
      <c r="K20" s="406"/>
      <c r="L20" s="560"/>
      <c r="M20" s="903"/>
      <c r="N20" s="565"/>
      <c r="O20" s="577"/>
      <c r="P20" s="585">
        <f t="shared" si="0"/>
        <v>0</v>
      </c>
      <c r="Q20" s="585">
        <f t="shared" si="1"/>
        <v>0</v>
      </c>
      <c r="R20" s="697"/>
      <c r="S20" s="697"/>
      <c r="T20" s="697"/>
      <c r="U20" s="697"/>
      <c r="V20" s="697"/>
      <c r="W20" s="697"/>
      <c r="X20" s="697"/>
      <c r="Y20" s="697"/>
      <c r="Z20" s="697"/>
      <c r="AA20" s="697"/>
      <c r="AB20" s="697"/>
      <c r="AC20" s="697"/>
    </row>
    <row r="21" spans="1:29" s="769" customFormat="1" ht="19.5" x14ac:dyDescent="0.2">
      <c r="A21" s="398"/>
      <c r="B21" s="398"/>
      <c r="C21" s="398"/>
      <c r="D21" s="399"/>
      <c r="E21" s="399"/>
      <c r="F21" s="398"/>
      <c r="G21" s="398"/>
      <c r="H21" s="405"/>
      <c r="I21" s="398"/>
      <c r="J21" s="405"/>
      <c r="K21" s="406"/>
      <c r="L21" s="560"/>
      <c r="M21" s="903"/>
      <c r="N21" s="565"/>
      <c r="O21" s="577"/>
      <c r="P21" s="585">
        <f t="shared" si="0"/>
        <v>0</v>
      </c>
      <c r="Q21" s="585">
        <f t="shared" si="1"/>
        <v>0</v>
      </c>
      <c r="R21" s="697"/>
      <c r="S21" s="697"/>
      <c r="T21" s="697"/>
      <c r="U21" s="697"/>
      <c r="V21" s="697"/>
      <c r="W21" s="697"/>
      <c r="X21" s="697"/>
      <c r="Y21" s="697"/>
      <c r="Z21" s="697"/>
      <c r="AA21" s="697"/>
      <c r="AB21" s="697"/>
      <c r="AC21" s="697"/>
    </row>
    <row r="22" spans="1:29" s="769" customFormat="1" ht="19.5" x14ac:dyDescent="0.2">
      <c r="A22" s="398"/>
      <c r="B22" s="398"/>
      <c r="C22" s="398"/>
      <c r="D22" s="399"/>
      <c r="E22" s="399"/>
      <c r="F22" s="398"/>
      <c r="G22" s="398"/>
      <c r="H22" s="405"/>
      <c r="I22" s="398"/>
      <c r="J22" s="405"/>
      <c r="K22" s="406"/>
      <c r="L22" s="560"/>
      <c r="M22" s="903"/>
      <c r="N22" s="565"/>
      <c r="O22" s="577"/>
      <c r="P22" s="585">
        <f t="shared" si="0"/>
        <v>0</v>
      </c>
      <c r="Q22" s="585">
        <f t="shared" si="1"/>
        <v>0</v>
      </c>
      <c r="R22" s="697"/>
      <c r="S22" s="697"/>
      <c r="T22" s="697"/>
      <c r="U22" s="697"/>
      <c r="V22" s="697"/>
      <c r="W22" s="697"/>
      <c r="X22" s="697"/>
      <c r="Y22" s="697"/>
      <c r="Z22" s="697"/>
      <c r="AA22" s="697"/>
      <c r="AB22" s="697"/>
      <c r="AC22" s="697"/>
    </row>
    <row r="23" spans="1:29" s="769" customFormat="1" ht="19.5" x14ac:dyDescent="0.2">
      <c r="A23" s="398"/>
      <c r="B23" s="398"/>
      <c r="C23" s="398"/>
      <c r="D23" s="399"/>
      <c r="E23" s="399"/>
      <c r="F23" s="398"/>
      <c r="G23" s="398"/>
      <c r="H23" s="405"/>
      <c r="I23" s="398"/>
      <c r="J23" s="405"/>
      <c r="K23" s="406"/>
      <c r="L23" s="560"/>
      <c r="M23" s="903"/>
      <c r="N23" s="565"/>
      <c r="O23" s="577"/>
      <c r="P23" s="585">
        <f t="shared" si="0"/>
        <v>0</v>
      </c>
      <c r="Q23" s="585">
        <f t="shared" si="1"/>
        <v>0</v>
      </c>
      <c r="R23" s="697"/>
      <c r="S23" s="697"/>
      <c r="T23" s="697"/>
      <c r="U23" s="697"/>
      <c r="V23" s="697"/>
      <c r="W23" s="697"/>
      <c r="X23" s="697"/>
      <c r="Y23" s="697"/>
      <c r="Z23" s="697"/>
      <c r="AA23" s="697"/>
      <c r="AB23" s="697"/>
      <c r="AC23" s="697"/>
    </row>
    <row r="24" spans="1:29" s="769" customFormat="1" ht="19.5" x14ac:dyDescent="0.2">
      <c r="A24" s="398"/>
      <c r="B24" s="398"/>
      <c r="C24" s="398"/>
      <c r="D24" s="399"/>
      <c r="E24" s="399"/>
      <c r="F24" s="398"/>
      <c r="G24" s="398"/>
      <c r="H24" s="405"/>
      <c r="I24" s="398"/>
      <c r="J24" s="405"/>
      <c r="K24" s="406"/>
      <c r="L24" s="560"/>
      <c r="M24" s="903"/>
      <c r="N24" s="565"/>
      <c r="O24" s="577"/>
      <c r="P24" s="585">
        <f t="shared" si="0"/>
        <v>0</v>
      </c>
      <c r="Q24" s="585">
        <f t="shared" si="1"/>
        <v>0</v>
      </c>
      <c r="R24" s="697"/>
      <c r="S24" s="697"/>
      <c r="T24" s="697"/>
      <c r="U24" s="697"/>
      <c r="V24" s="697"/>
      <c r="W24" s="697"/>
      <c r="X24" s="697"/>
      <c r="Y24" s="697"/>
      <c r="Z24" s="697"/>
      <c r="AA24" s="697"/>
      <c r="AB24" s="697"/>
      <c r="AC24" s="697"/>
    </row>
    <row r="25" spans="1:29" s="769" customFormat="1" ht="19.5" x14ac:dyDescent="0.2">
      <c r="A25" s="398"/>
      <c r="B25" s="398"/>
      <c r="C25" s="398"/>
      <c r="D25" s="399"/>
      <c r="E25" s="399"/>
      <c r="F25" s="398"/>
      <c r="G25" s="398"/>
      <c r="H25" s="405"/>
      <c r="I25" s="398"/>
      <c r="J25" s="405"/>
      <c r="K25" s="406"/>
      <c r="L25" s="560"/>
      <c r="M25" s="903"/>
      <c r="N25" s="565"/>
      <c r="O25" s="577"/>
      <c r="P25" s="585">
        <f t="shared" si="0"/>
        <v>0</v>
      </c>
      <c r="Q25" s="585">
        <f t="shared" si="1"/>
        <v>0</v>
      </c>
      <c r="R25" s="697"/>
      <c r="S25" s="697"/>
      <c r="T25" s="697"/>
      <c r="U25" s="697"/>
      <c r="V25" s="697"/>
      <c r="W25" s="697"/>
      <c r="X25" s="697"/>
      <c r="Y25" s="697"/>
      <c r="Z25" s="697"/>
      <c r="AA25" s="697"/>
      <c r="AB25" s="697"/>
      <c r="AC25" s="697"/>
    </row>
    <row r="26" spans="1:29" s="769" customFormat="1" ht="19.5" x14ac:dyDescent="0.2">
      <c r="A26" s="398"/>
      <c r="B26" s="398"/>
      <c r="C26" s="398"/>
      <c r="D26" s="399"/>
      <c r="E26" s="399"/>
      <c r="F26" s="398"/>
      <c r="G26" s="398"/>
      <c r="H26" s="405"/>
      <c r="I26" s="398"/>
      <c r="J26" s="405"/>
      <c r="K26" s="406"/>
      <c r="L26" s="560"/>
      <c r="M26" s="902"/>
      <c r="N26" s="565"/>
      <c r="O26" s="577"/>
      <c r="P26" s="585">
        <f t="shared" si="0"/>
        <v>0</v>
      </c>
      <c r="Q26" s="585">
        <f t="shared" si="1"/>
        <v>0</v>
      </c>
      <c r="R26" s="697"/>
      <c r="S26" s="697"/>
      <c r="T26" s="697"/>
      <c r="U26" s="697"/>
      <c r="V26" s="697"/>
      <c r="W26" s="697"/>
      <c r="X26" s="697"/>
      <c r="Y26" s="697"/>
      <c r="Z26" s="697"/>
      <c r="AA26" s="697"/>
      <c r="AB26" s="697"/>
      <c r="AC26" s="697"/>
    </row>
    <row r="27" spans="1:29" s="769" customFormat="1" ht="19.5" x14ac:dyDescent="0.2">
      <c r="A27" s="398"/>
      <c r="B27" s="398"/>
      <c r="C27" s="398"/>
      <c r="D27" s="399"/>
      <c r="E27" s="399"/>
      <c r="F27" s="398"/>
      <c r="G27" s="398"/>
      <c r="H27" s="405"/>
      <c r="I27" s="398"/>
      <c r="J27" s="405"/>
      <c r="K27" s="406"/>
      <c r="L27" s="560"/>
      <c r="M27" s="902"/>
      <c r="N27" s="565"/>
      <c r="O27" s="577"/>
      <c r="P27" s="585">
        <f t="shared" si="0"/>
        <v>0</v>
      </c>
      <c r="Q27" s="585">
        <f t="shared" si="1"/>
        <v>0</v>
      </c>
      <c r="R27" s="697"/>
      <c r="S27" s="697"/>
      <c r="T27" s="697"/>
      <c r="U27" s="697"/>
      <c r="V27" s="697"/>
      <c r="W27" s="697"/>
      <c r="X27" s="697"/>
      <c r="Y27" s="697"/>
      <c r="Z27" s="697"/>
      <c r="AA27" s="697"/>
      <c r="AB27" s="697"/>
      <c r="AC27" s="697"/>
    </row>
    <row r="28" spans="1:29" s="769" customFormat="1" ht="19.5" x14ac:dyDescent="0.2">
      <c r="A28" s="398"/>
      <c r="B28" s="398"/>
      <c r="C28" s="398"/>
      <c r="D28" s="399"/>
      <c r="E28" s="399"/>
      <c r="F28" s="398"/>
      <c r="G28" s="398"/>
      <c r="H28" s="405"/>
      <c r="I28" s="398"/>
      <c r="J28" s="405"/>
      <c r="K28" s="406"/>
      <c r="L28" s="560"/>
      <c r="M28" s="902"/>
      <c r="N28" s="565"/>
      <c r="O28" s="577"/>
      <c r="P28" s="585">
        <f t="shared" si="0"/>
        <v>0</v>
      </c>
      <c r="Q28" s="585">
        <f t="shared" si="1"/>
        <v>0</v>
      </c>
      <c r="R28" s="697"/>
      <c r="S28" s="697"/>
      <c r="T28" s="697"/>
      <c r="U28" s="697"/>
      <c r="V28" s="697"/>
      <c r="W28" s="697"/>
      <c r="X28" s="697"/>
      <c r="Y28" s="697"/>
      <c r="Z28" s="697"/>
      <c r="AA28" s="697"/>
      <c r="AB28" s="697"/>
      <c r="AC28" s="697"/>
    </row>
    <row r="29" spans="1:29" s="769" customFormat="1" ht="19.5" x14ac:dyDescent="0.2">
      <c r="A29" s="398"/>
      <c r="B29" s="398"/>
      <c r="C29" s="398"/>
      <c r="D29" s="399"/>
      <c r="E29" s="399"/>
      <c r="F29" s="398"/>
      <c r="G29" s="398"/>
      <c r="H29" s="405"/>
      <c r="I29" s="398"/>
      <c r="J29" s="405"/>
      <c r="K29" s="406"/>
      <c r="L29" s="560"/>
      <c r="M29" s="903"/>
      <c r="N29" s="565"/>
      <c r="O29" s="577"/>
      <c r="P29" s="585">
        <f t="shared" si="0"/>
        <v>0</v>
      </c>
      <c r="Q29" s="585">
        <f t="shared" si="1"/>
        <v>0</v>
      </c>
      <c r="R29" s="697"/>
      <c r="S29" s="697"/>
      <c r="T29" s="697"/>
      <c r="U29" s="697"/>
      <c r="V29" s="697"/>
      <c r="W29" s="697"/>
      <c r="X29" s="697"/>
      <c r="Y29" s="697"/>
      <c r="Z29" s="697"/>
      <c r="AA29" s="697"/>
      <c r="AB29" s="697"/>
      <c r="AC29" s="697"/>
    </row>
    <row r="30" spans="1:29" s="769" customFormat="1" ht="19.5" x14ac:dyDescent="0.2">
      <c r="A30" s="398"/>
      <c r="B30" s="398"/>
      <c r="C30" s="398"/>
      <c r="D30" s="399"/>
      <c r="E30" s="399"/>
      <c r="F30" s="398"/>
      <c r="G30" s="398"/>
      <c r="H30" s="405"/>
      <c r="I30" s="398"/>
      <c r="J30" s="405"/>
      <c r="K30" s="406"/>
      <c r="L30" s="560"/>
      <c r="M30" s="903"/>
      <c r="N30" s="565"/>
      <c r="O30" s="577"/>
      <c r="P30" s="585">
        <f t="shared" si="0"/>
        <v>0</v>
      </c>
      <c r="Q30" s="585">
        <f t="shared" si="1"/>
        <v>0</v>
      </c>
      <c r="R30" s="697"/>
      <c r="S30" s="697"/>
      <c r="T30" s="697"/>
      <c r="U30" s="697"/>
      <c r="V30" s="697"/>
      <c r="W30" s="697"/>
      <c r="X30" s="697"/>
      <c r="Y30" s="697"/>
      <c r="Z30" s="697"/>
      <c r="AA30" s="697"/>
      <c r="AB30" s="697"/>
      <c r="AC30" s="697"/>
    </row>
    <row r="31" spans="1:29" s="769" customFormat="1" ht="19.5" x14ac:dyDescent="0.2">
      <c r="A31" s="398"/>
      <c r="B31" s="398"/>
      <c r="C31" s="398"/>
      <c r="D31" s="399"/>
      <c r="E31" s="399"/>
      <c r="F31" s="398"/>
      <c r="G31" s="398"/>
      <c r="H31" s="405"/>
      <c r="I31" s="398"/>
      <c r="J31" s="405"/>
      <c r="K31" s="406"/>
      <c r="L31" s="560"/>
      <c r="M31" s="903"/>
      <c r="N31" s="565"/>
      <c r="O31" s="577"/>
      <c r="P31" s="585">
        <f t="shared" si="0"/>
        <v>0</v>
      </c>
      <c r="Q31" s="585">
        <f t="shared" si="1"/>
        <v>0</v>
      </c>
      <c r="R31" s="697"/>
      <c r="S31" s="697"/>
      <c r="T31" s="697"/>
      <c r="U31" s="697"/>
      <c r="V31" s="697"/>
      <c r="W31" s="697"/>
      <c r="X31" s="697"/>
      <c r="Y31" s="697"/>
      <c r="Z31" s="697"/>
      <c r="AA31" s="697"/>
      <c r="AB31" s="697"/>
      <c r="AC31" s="697"/>
    </row>
    <row r="32" spans="1:29" s="769" customFormat="1" ht="19.5" x14ac:dyDescent="0.2">
      <c r="A32" s="398"/>
      <c r="B32" s="398"/>
      <c r="C32" s="398"/>
      <c r="D32" s="399"/>
      <c r="E32" s="399"/>
      <c r="F32" s="398"/>
      <c r="G32" s="398"/>
      <c r="H32" s="405"/>
      <c r="I32" s="398"/>
      <c r="J32" s="405"/>
      <c r="K32" s="406"/>
      <c r="L32" s="560"/>
      <c r="M32" s="903"/>
      <c r="N32" s="565"/>
      <c r="O32" s="577"/>
      <c r="P32" s="585">
        <f t="shared" si="0"/>
        <v>0</v>
      </c>
      <c r="Q32" s="585">
        <f t="shared" si="1"/>
        <v>0</v>
      </c>
      <c r="R32" s="697"/>
      <c r="S32" s="697"/>
      <c r="T32" s="697"/>
      <c r="U32" s="697"/>
      <c r="V32" s="697"/>
      <c r="W32" s="697"/>
      <c r="X32" s="697"/>
      <c r="Y32" s="697"/>
      <c r="Z32" s="697"/>
      <c r="AA32" s="697"/>
      <c r="AB32" s="697"/>
      <c r="AC32" s="697"/>
    </row>
    <row r="33" spans="1:29" s="769" customFormat="1" ht="19.5" x14ac:dyDescent="0.2">
      <c r="A33" s="398"/>
      <c r="B33" s="398"/>
      <c r="C33" s="398"/>
      <c r="D33" s="399"/>
      <c r="E33" s="399"/>
      <c r="F33" s="398"/>
      <c r="G33" s="398"/>
      <c r="H33" s="405"/>
      <c r="I33" s="398"/>
      <c r="J33" s="405"/>
      <c r="K33" s="406"/>
      <c r="L33" s="560"/>
      <c r="M33" s="903"/>
      <c r="N33" s="565"/>
      <c r="O33" s="577"/>
      <c r="P33" s="585">
        <f t="shared" si="0"/>
        <v>0</v>
      </c>
      <c r="Q33" s="585">
        <f t="shared" si="1"/>
        <v>0</v>
      </c>
      <c r="R33" s="697"/>
      <c r="S33" s="697"/>
      <c r="T33" s="697"/>
      <c r="U33" s="697"/>
      <c r="V33" s="697"/>
      <c r="W33" s="697"/>
      <c r="X33" s="697"/>
      <c r="Y33" s="697"/>
      <c r="Z33" s="697"/>
      <c r="AA33" s="697"/>
      <c r="AB33" s="697"/>
      <c r="AC33" s="697"/>
    </row>
    <row r="34" spans="1:29" s="769" customFormat="1" ht="19.5" x14ac:dyDescent="0.2">
      <c r="A34" s="398"/>
      <c r="B34" s="398"/>
      <c r="C34" s="398"/>
      <c r="D34" s="399"/>
      <c r="E34" s="399"/>
      <c r="F34" s="398"/>
      <c r="G34" s="398"/>
      <c r="H34" s="405"/>
      <c r="I34" s="398"/>
      <c r="J34" s="405"/>
      <c r="K34" s="406"/>
      <c r="L34" s="560"/>
      <c r="M34" s="903"/>
      <c r="N34" s="565"/>
      <c r="O34" s="577"/>
      <c r="P34" s="585">
        <f t="shared" si="0"/>
        <v>0</v>
      </c>
      <c r="Q34" s="585">
        <f t="shared" si="1"/>
        <v>0</v>
      </c>
      <c r="R34" s="697"/>
      <c r="S34" s="697"/>
      <c r="T34" s="697"/>
      <c r="U34" s="697"/>
      <c r="V34" s="697"/>
      <c r="W34" s="697"/>
      <c r="X34" s="697"/>
      <c r="Y34" s="697"/>
      <c r="Z34" s="697"/>
      <c r="AA34" s="697"/>
      <c r="AB34" s="697"/>
      <c r="AC34" s="697"/>
    </row>
    <row r="35" spans="1:29" s="769" customFormat="1" ht="19.5" x14ac:dyDescent="0.2">
      <c r="A35" s="398"/>
      <c r="B35" s="398"/>
      <c r="C35" s="398"/>
      <c r="D35" s="399"/>
      <c r="E35" s="399"/>
      <c r="F35" s="398"/>
      <c r="G35" s="398"/>
      <c r="H35" s="405"/>
      <c r="I35" s="398"/>
      <c r="J35" s="405"/>
      <c r="K35" s="406"/>
      <c r="L35" s="560"/>
      <c r="M35" s="903"/>
      <c r="N35" s="565"/>
      <c r="O35" s="577"/>
      <c r="P35" s="585">
        <f t="shared" si="0"/>
        <v>0</v>
      </c>
      <c r="Q35" s="585">
        <f t="shared" si="1"/>
        <v>0</v>
      </c>
      <c r="R35" s="697"/>
      <c r="S35" s="697"/>
      <c r="T35" s="697"/>
      <c r="U35" s="697"/>
      <c r="V35" s="697"/>
      <c r="W35" s="697"/>
      <c r="X35" s="697"/>
      <c r="Y35" s="697"/>
      <c r="Z35" s="697"/>
      <c r="AA35" s="697"/>
      <c r="AB35" s="697"/>
      <c r="AC35" s="697"/>
    </row>
    <row r="36" spans="1:29" s="769" customFormat="1" ht="19.5" x14ac:dyDescent="0.2">
      <c r="A36" s="398"/>
      <c r="B36" s="398"/>
      <c r="C36" s="398"/>
      <c r="D36" s="399"/>
      <c r="E36" s="399"/>
      <c r="F36" s="398"/>
      <c r="G36" s="398"/>
      <c r="H36" s="405"/>
      <c r="I36" s="398"/>
      <c r="J36" s="405"/>
      <c r="K36" s="406"/>
      <c r="L36" s="560"/>
      <c r="M36" s="903"/>
      <c r="N36" s="565"/>
      <c r="O36" s="577"/>
      <c r="P36" s="585">
        <f t="shared" si="0"/>
        <v>0</v>
      </c>
      <c r="Q36" s="585">
        <f t="shared" si="1"/>
        <v>0</v>
      </c>
      <c r="R36" s="697"/>
      <c r="S36" s="697"/>
      <c r="T36" s="697"/>
      <c r="U36" s="697"/>
      <c r="V36" s="697"/>
      <c r="W36" s="697"/>
      <c r="X36" s="697"/>
      <c r="Y36" s="697"/>
      <c r="Z36" s="697"/>
      <c r="AA36" s="697"/>
      <c r="AB36" s="697"/>
      <c r="AC36" s="697"/>
    </row>
    <row r="37" spans="1:29" s="769" customFormat="1" ht="19.5" x14ac:dyDescent="0.2">
      <c r="A37" s="398"/>
      <c r="B37" s="398"/>
      <c r="C37" s="398"/>
      <c r="D37" s="399"/>
      <c r="E37" s="399"/>
      <c r="F37" s="398"/>
      <c r="G37" s="398"/>
      <c r="H37" s="405"/>
      <c r="I37" s="398"/>
      <c r="J37" s="405"/>
      <c r="K37" s="406"/>
      <c r="L37" s="560"/>
      <c r="M37" s="903"/>
      <c r="N37" s="565"/>
      <c r="O37" s="577"/>
      <c r="P37" s="585">
        <f t="shared" si="0"/>
        <v>0</v>
      </c>
      <c r="Q37" s="585">
        <f t="shared" si="1"/>
        <v>0</v>
      </c>
      <c r="R37" s="697"/>
      <c r="S37" s="697"/>
      <c r="T37" s="697"/>
      <c r="U37" s="697"/>
      <c r="V37" s="697"/>
      <c r="W37" s="697"/>
      <c r="X37" s="697"/>
      <c r="Y37" s="697"/>
      <c r="Z37" s="697"/>
      <c r="AA37" s="697"/>
      <c r="AB37" s="697"/>
      <c r="AC37" s="697"/>
    </row>
    <row r="38" spans="1:29" s="769" customFormat="1" ht="19.5" x14ac:dyDescent="0.2">
      <c r="A38" s="398"/>
      <c r="B38" s="398"/>
      <c r="C38" s="398"/>
      <c r="D38" s="399"/>
      <c r="E38" s="399"/>
      <c r="F38" s="398"/>
      <c r="G38" s="398"/>
      <c r="H38" s="405"/>
      <c r="I38" s="398"/>
      <c r="J38" s="405"/>
      <c r="K38" s="406"/>
      <c r="L38" s="560"/>
      <c r="M38" s="903"/>
      <c r="N38" s="565"/>
      <c r="O38" s="577"/>
      <c r="P38" s="585">
        <f t="shared" si="0"/>
        <v>0</v>
      </c>
      <c r="Q38" s="585">
        <f t="shared" si="1"/>
        <v>0</v>
      </c>
      <c r="R38" s="697"/>
      <c r="S38" s="697"/>
      <c r="T38" s="697"/>
      <c r="U38" s="697"/>
      <c r="V38" s="697"/>
      <c r="W38" s="697"/>
      <c r="X38" s="697"/>
      <c r="Y38" s="697"/>
      <c r="Z38" s="697"/>
      <c r="AA38" s="697"/>
      <c r="AB38" s="697"/>
      <c r="AC38" s="697"/>
    </row>
    <row r="39" spans="1:29" s="769" customFormat="1" ht="19.5" x14ac:dyDescent="0.2">
      <c r="A39" s="398"/>
      <c r="B39" s="398"/>
      <c r="C39" s="398"/>
      <c r="D39" s="399"/>
      <c r="E39" s="399"/>
      <c r="F39" s="398"/>
      <c r="G39" s="398"/>
      <c r="H39" s="405"/>
      <c r="I39" s="398"/>
      <c r="J39" s="405"/>
      <c r="K39" s="406"/>
      <c r="L39" s="560"/>
      <c r="M39" s="903"/>
      <c r="N39" s="565"/>
      <c r="O39" s="577"/>
      <c r="P39" s="585">
        <f t="shared" si="0"/>
        <v>0</v>
      </c>
      <c r="Q39" s="585">
        <f t="shared" si="1"/>
        <v>0</v>
      </c>
      <c r="R39" s="697"/>
      <c r="S39" s="697"/>
      <c r="T39" s="697"/>
      <c r="U39" s="697"/>
      <c r="V39" s="697"/>
      <c r="W39" s="697"/>
      <c r="X39" s="697"/>
      <c r="Y39" s="697"/>
      <c r="Z39" s="697"/>
      <c r="AA39" s="697"/>
      <c r="AB39" s="697"/>
      <c r="AC39" s="697"/>
    </row>
    <row r="40" spans="1:29" s="769" customFormat="1" ht="19.5" x14ac:dyDescent="0.2">
      <c r="A40" s="398"/>
      <c r="B40" s="398"/>
      <c r="C40" s="398"/>
      <c r="D40" s="399"/>
      <c r="E40" s="399"/>
      <c r="F40" s="398"/>
      <c r="G40" s="398"/>
      <c r="H40" s="405"/>
      <c r="I40" s="398"/>
      <c r="J40" s="405"/>
      <c r="K40" s="406"/>
      <c r="L40" s="560"/>
      <c r="M40" s="902"/>
      <c r="N40" s="565"/>
      <c r="O40" s="577"/>
      <c r="P40" s="585">
        <f t="shared" si="0"/>
        <v>0</v>
      </c>
      <c r="Q40" s="585">
        <f t="shared" si="1"/>
        <v>0</v>
      </c>
      <c r="R40" s="697"/>
      <c r="S40" s="697"/>
      <c r="T40" s="697"/>
      <c r="U40" s="697"/>
      <c r="V40" s="697"/>
      <c r="W40" s="697"/>
      <c r="X40" s="697"/>
      <c r="Y40" s="697"/>
      <c r="Z40" s="697"/>
      <c r="AA40" s="697"/>
      <c r="AB40" s="697"/>
      <c r="AC40" s="697"/>
    </row>
    <row r="41" spans="1:29" s="769" customFormat="1" ht="19.5" x14ac:dyDescent="0.2">
      <c r="A41" s="398"/>
      <c r="B41" s="398"/>
      <c r="C41" s="398"/>
      <c r="D41" s="399"/>
      <c r="E41" s="399"/>
      <c r="F41" s="398"/>
      <c r="G41" s="398"/>
      <c r="H41" s="405"/>
      <c r="I41" s="398"/>
      <c r="J41" s="405"/>
      <c r="K41" s="406"/>
      <c r="L41" s="560"/>
      <c r="M41" s="902"/>
      <c r="N41" s="565"/>
      <c r="O41" s="577"/>
      <c r="P41" s="585">
        <f t="shared" si="0"/>
        <v>0</v>
      </c>
      <c r="Q41" s="585">
        <f t="shared" si="1"/>
        <v>0</v>
      </c>
      <c r="R41" s="697"/>
      <c r="S41" s="697"/>
      <c r="T41" s="697"/>
      <c r="U41" s="697"/>
      <c r="V41" s="697"/>
      <c r="W41" s="697"/>
      <c r="X41" s="697"/>
      <c r="Y41" s="697"/>
      <c r="Z41" s="697"/>
      <c r="AA41" s="697"/>
      <c r="AB41" s="697"/>
      <c r="AC41" s="697"/>
    </row>
    <row r="42" spans="1:29" s="769" customFormat="1" ht="19.5" x14ac:dyDescent="0.2">
      <c r="A42" s="398"/>
      <c r="B42" s="398"/>
      <c r="C42" s="398"/>
      <c r="D42" s="399"/>
      <c r="E42" s="399"/>
      <c r="F42" s="398"/>
      <c r="G42" s="398"/>
      <c r="H42" s="405"/>
      <c r="I42" s="398"/>
      <c r="J42" s="405"/>
      <c r="K42" s="406"/>
      <c r="L42" s="560"/>
      <c r="M42" s="902"/>
      <c r="N42" s="565"/>
      <c r="O42" s="577"/>
      <c r="P42" s="585">
        <f t="shared" si="0"/>
        <v>0</v>
      </c>
      <c r="Q42" s="585">
        <f t="shared" si="1"/>
        <v>0</v>
      </c>
      <c r="R42" s="697"/>
      <c r="S42" s="697"/>
      <c r="T42" s="697"/>
      <c r="U42" s="697"/>
      <c r="V42" s="697"/>
      <c r="W42" s="697"/>
      <c r="X42" s="697"/>
      <c r="Y42" s="697"/>
      <c r="Z42" s="697"/>
      <c r="AA42" s="697"/>
      <c r="AB42" s="697"/>
      <c r="AC42" s="697"/>
    </row>
    <row r="43" spans="1:29" s="769" customFormat="1" ht="19.5" x14ac:dyDescent="0.2">
      <c r="A43" s="398"/>
      <c r="B43" s="398"/>
      <c r="C43" s="398"/>
      <c r="D43" s="399"/>
      <c r="E43" s="399"/>
      <c r="F43" s="398"/>
      <c r="G43" s="398"/>
      <c r="H43" s="405"/>
      <c r="I43" s="398"/>
      <c r="J43" s="405"/>
      <c r="K43" s="406"/>
      <c r="L43" s="560"/>
      <c r="M43" s="902"/>
      <c r="N43" s="565"/>
      <c r="O43" s="577"/>
      <c r="P43" s="585">
        <f t="shared" si="0"/>
        <v>0</v>
      </c>
      <c r="Q43" s="585">
        <f t="shared" si="1"/>
        <v>0</v>
      </c>
      <c r="R43" s="697"/>
      <c r="S43" s="697"/>
      <c r="T43" s="697"/>
      <c r="U43" s="697"/>
      <c r="V43" s="697"/>
      <c r="W43" s="697"/>
      <c r="X43" s="697"/>
      <c r="Y43" s="697"/>
      <c r="Z43" s="697"/>
      <c r="AA43" s="697"/>
      <c r="AB43" s="697"/>
      <c r="AC43" s="697"/>
    </row>
    <row r="44" spans="1:29" s="769" customFormat="1" ht="19.5" x14ac:dyDescent="0.2">
      <c r="A44" s="398"/>
      <c r="B44" s="398"/>
      <c r="C44" s="398"/>
      <c r="D44" s="399"/>
      <c r="E44" s="399"/>
      <c r="F44" s="398"/>
      <c r="G44" s="398"/>
      <c r="H44" s="405"/>
      <c r="I44" s="398"/>
      <c r="J44" s="405"/>
      <c r="K44" s="406"/>
      <c r="L44" s="560"/>
      <c r="M44" s="902"/>
      <c r="N44" s="565"/>
      <c r="O44" s="577"/>
      <c r="P44" s="585">
        <f t="shared" ref="P44:P75" si="2">N44+M44</f>
        <v>0</v>
      </c>
      <c r="Q44" s="585">
        <f t="shared" ref="Q44:Q75" si="3">L44-P44</f>
        <v>0</v>
      </c>
      <c r="R44" s="697"/>
      <c r="S44" s="697"/>
      <c r="T44" s="697"/>
      <c r="U44" s="697"/>
      <c r="V44" s="697"/>
      <c r="W44" s="697"/>
      <c r="X44" s="697"/>
      <c r="Y44" s="697"/>
      <c r="Z44" s="697"/>
      <c r="AA44" s="697"/>
      <c r="AB44" s="697"/>
      <c r="AC44" s="697"/>
    </row>
    <row r="45" spans="1:29" s="769" customFormat="1" ht="19.5" x14ac:dyDescent="0.2">
      <c r="A45" s="398"/>
      <c r="B45" s="398"/>
      <c r="C45" s="398"/>
      <c r="D45" s="399"/>
      <c r="E45" s="399"/>
      <c r="F45" s="398"/>
      <c r="G45" s="398"/>
      <c r="H45" s="405"/>
      <c r="I45" s="398"/>
      <c r="J45" s="405"/>
      <c r="K45" s="406"/>
      <c r="L45" s="560"/>
      <c r="M45" s="902"/>
      <c r="N45" s="565"/>
      <c r="O45" s="577"/>
      <c r="P45" s="585">
        <f t="shared" si="2"/>
        <v>0</v>
      </c>
      <c r="Q45" s="585">
        <f t="shared" si="3"/>
        <v>0</v>
      </c>
      <c r="R45" s="697"/>
      <c r="S45" s="697"/>
      <c r="T45" s="697"/>
      <c r="U45" s="697"/>
      <c r="V45" s="697"/>
      <c r="W45" s="697"/>
      <c r="X45" s="697"/>
      <c r="Y45" s="697"/>
      <c r="Z45" s="697"/>
      <c r="AA45" s="697"/>
      <c r="AB45" s="697"/>
      <c r="AC45" s="697"/>
    </row>
    <row r="46" spans="1:29" s="769" customFormat="1" ht="19.5" x14ac:dyDescent="0.2">
      <c r="A46" s="398"/>
      <c r="B46" s="398"/>
      <c r="C46" s="398"/>
      <c r="D46" s="399"/>
      <c r="E46" s="399"/>
      <c r="F46" s="398"/>
      <c r="G46" s="398"/>
      <c r="H46" s="405"/>
      <c r="I46" s="398"/>
      <c r="J46" s="405"/>
      <c r="K46" s="406"/>
      <c r="L46" s="560"/>
      <c r="M46" s="902"/>
      <c r="N46" s="565"/>
      <c r="O46" s="577"/>
      <c r="P46" s="585">
        <f t="shared" si="2"/>
        <v>0</v>
      </c>
      <c r="Q46" s="585">
        <f t="shared" si="3"/>
        <v>0</v>
      </c>
      <c r="R46" s="697"/>
      <c r="S46" s="697"/>
      <c r="T46" s="697"/>
      <c r="U46" s="697"/>
      <c r="V46" s="697"/>
      <c r="W46" s="697"/>
      <c r="X46" s="697"/>
      <c r="Y46" s="697"/>
      <c r="Z46" s="697"/>
      <c r="AA46" s="697"/>
      <c r="AB46" s="697"/>
      <c r="AC46" s="697"/>
    </row>
    <row r="47" spans="1:29" s="769" customFormat="1" ht="19.5" x14ac:dyDescent="0.2">
      <c r="A47" s="398"/>
      <c r="B47" s="398"/>
      <c r="C47" s="398"/>
      <c r="D47" s="399"/>
      <c r="E47" s="399"/>
      <c r="F47" s="398"/>
      <c r="G47" s="398"/>
      <c r="H47" s="405"/>
      <c r="I47" s="398"/>
      <c r="J47" s="405"/>
      <c r="K47" s="406"/>
      <c r="L47" s="560"/>
      <c r="M47" s="902"/>
      <c r="N47" s="565"/>
      <c r="O47" s="577"/>
      <c r="P47" s="585">
        <f t="shared" si="2"/>
        <v>0</v>
      </c>
      <c r="Q47" s="585">
        <f t="shared" si="3"/>
        <v>0</v>
      </c>
      <c r="R47" s="697"/>
      <c r="S47" s="697"/>
      <c r="T47" s="697"/>
      <c r="U47" s="697"/>
      <c r="V47" s="697"/>
      <c r="W47" s="697"/>
      <c r="X47" s="697"/>
      <c r="Y47" s="697"/>
      <c r="Z47" s="697"/>
      <c r="AA47" s="697"/>
      <c r="AB47" s="697"/>
      <c r="AC47" s="697"/>
    </row>
    <row r="48" spans="1:29" s="769" customFormat="1" ht="19.5" x14ac:dyDescent="0.2">
      <c r="A48" s="398"/>
      <c r="B48" s="398"/>
      <c r="C48" s="398"/>
      <c r="D48" s="399"/>
      <c r="E48" s="399"/>
      <c r="F48" s="398"/>
      <c r="G48" s="398"/>
      <c r="H48" s="405"/>
      <c r="I48" s="398"/>
      <c r="J48" s="405"/>
      <c r="K48" s="406"/>
      <c r="L48" s="560"/>
      <c r="M48" s="902"/>
      <c r="N48" s="565"/>
      <c r="O48" s="577"/>
      <c r="P48" s="585">
        <f t="shared" si="2"/>
        <v>0</v>
      </c>
      <c r="Q48" s="585">
        <f t="shared" si="3"/>
        <v>0</v>
      </c>
      <c r="R48" s="697"/>
      <c r="S48" s="697"/>
      <c r="T48" s="697"/>
      <c r="U48" s="697"/>
      <c r="V48" s="697"/>
      <c r="W48" s="697"/>
      <c r="X48" s="697"/>
      <c r="Y48" s="697"/>
      <c r="Z48" s="697"/>
      <c r="AA48" s="697"/>
      <c r="AB48" s="697"/>
      <c r="AC48" s="697"/>
    </row>
    <row r="49" spans="1:29" s="769" customFormat="1" ht="19.5" x14ac:dyDescent="0.2">
      <c r="A49" s="398"/>
      <c r="B49" s="398"/>
      <c r="C49" s="398"/>
      <c r="D49" s="399"/>
      <c r="E49" s="399"/>
      <c r="F49" s="398"/>
      <c r="G49" s="398"/>
      <c r="H49" s="405"/>
      <c r="I49" s="398"/>
      <c r="J49" s="405"/>
      <c r="K49" s="406"/>
      <c r="L49" s="560"/>
      <c r="M49" s="902"/>
      <c r="N49" s="565"/>
      <c r="O49" s="577"/>
      <c r="P49" s="585">
        <f t="shared" si="2"/>
        <v>0</v>
      </c>
      <c r="Q49" s="585">
        <f t="shared" si="3"/>
        <v>0</v>
      </c>
      <c r="R49" s="697"/>
      <c r="S49" s="697"/>
      <c r="T49" s="697"/>
      <c r="U49" s="697"/>
      <c r="V49" s="697"/>
      <c r="W49" s="697"/>
      <c r="X49" s="697"/>
      <c r="Y49" s="697"/>
      <c r="Z49" s="697"/>
      <c r="AA49" s="697"/>
      <c r="AB49" s="697"/>
      <c r="AC49" s="697"/>
    </row>
    <row r="50" spans="1:29" s="769" customFormat="1" ht="19.5" x14ac:dyDescent="0.2">
      <c r="A50" s="398"/>
      <c r="B50" s="398"/>
      <c r="C50" s="398"/>
      <c r="D50" s="399"/>
      <c r="E50" s="399"/>
      <c r="F50" s="398"/>
      <c r="G50" s="398"/>
      <c r="H50" s="405"/>
      <c r="I50" s="398"/>
      <c r="J50" s="405"/>
      <c r="K50" s="406"/>
      <c r="L50" s="560"/>
      <c r="M50" s="902"/>
      <c r="N50" s="565"/>
      <c r="O50" s="577"/>
      <c r="P50" s="585">
        <f t="shared" si="2"/>
        <v>0</v>
      </c>
      <c r="Q50" s="585">
        <f t="shared" si="3"/>
        <v>0</v>
      </c>
      <c r="R50" s="697"/>
      <c r="S50" s="697"/>
      <c r="T50" s="697"/>
      <c r="U50" s="697"/>
      <c r="V50" s="697"/>
      <c r="W50" s="697"/>
      <c r="X50" s="697"/>
      <c r="Y50" s="697"/>
      <c r="Z50" s="697"/>
      <c r="AA50" s="697"/>
      <c r="AB50" s="697"/>
      <c r="AC50" s="697"/>
    </row>
    <row r="51" spans="1:29" s="769" customFormat="1" ht="19.5" x14ac:dyDescent="0.2">
      <c r="A51" s="398"/>
      <c r="B51" s="398"/>
      <c r="C51" s="398"/>
      <c r="D51" s="399"/>
      <c r="E51" s="399"/>
      <c r="F51" s="398"/>
      <c r="G51" s="398"/>
      <c r="H51" s="405"/>
      <c r="I51" s="398"/>
      <c r="J51" s="405"/>
      <c r="K51" s="406"/>
      <c r="L51" s="560"/>
      <c r="M51" s="902"/>
      <c r="N51" s="565"/>
      <c r="O51" s="577"/>
      <c r="P51" s="585">
        <f t="shared" si="2"/>
        <v>0</v>
      </c>
      <c r="Q51" s="585">
        <f t="shared" si="3"/>
        <v>0</v>
      </c>
      <c r="R51" s="697"/>
      <c r="S51" s="697"/>
      <c r="T51" s="697"/>
      <c r="U51" s="697"/>
      <c r="V51" s="697"/>
      <c r="W51" s="697"/>
      <c r="X51" s="697"/>
      <c r="Y51" s="697"/>
      <c r="Z51" s="697"/>
      <c r="AA51" s="697"/>
      <c r="AB51" s="697"/>
      <c r="AC51" s="697"/>
    </row>
    <row r="52" spans="1:29" s="769" customFormat="1" ht="19.5" x14ac:dyDescent="0.2">
      <c r="A52" s="398"/>
      <c r="B52" s="398"/>
      <c r="C52" s="398"/>
      <c r="D52" s="399"/>
      <c r="E52" s="399"/>
      <c r="F52" s="398"/>
      <c r="G52" s="398"/>
      <c r="H52" s="405"/>
      <c r="I52" s="398"/>
      <c r="J52" s="405"/>
      <c r="K52" s="406"/>
      <c r="L52" s="560"/>
      <c r="M52" s="902"/>
      <c r="N52" s="565"/>
      <c r="O52" s="577"/>
      <c r="P52" s="585">
        <f t="shared" si="2"/>
        <v>0</v>
      </c>
      <c r="Q52" s="585">
        <f t="shared" si="3"/>
        <v>0</v>
      </c>
      <c r="R52" s="697"/>
      <c r="S52" s="697"/>
      <c r="T52" s="697"/>
      <c r="U52" s="697"/>
      <c r="V52" s="697"/>
      <c r="W52" s="697"/>
      <c r="X52" s="697"/>
      <c r="Y52" s="697"/>
      <c r="Z52" s="697"/>
      <c r="AA52" s="697"/>
      <c r="AB52" s="697"/>
      <c r="AC52" s="697"/>
    </row>
    <row r="53" spans="1:29" s="769" customFormat="1" ht="19.5" x14ac:dyDescent="0.2">
      <c r="A53" s="398"/>
      <c r="B53" s="398"/>
      <c r="C53" s="398"/>
      <c r="D53" s="399"/>
      <c r="E53" s="399"/>
      <c r="F53" s="398"/>
      <c r="G53" s="398"/>
      <c r="H53" s="405"/>
      <c r="I53" s="398"/>
      <c r="J53" s="405"/>
      <c r="K53" s="406"/>
      <c r="L53" s="560"/>
      <c r="M53" s="902"/>
      <c r="N53" s="565"/>
      <c r="O53" s="577"/>
      <c r="P53" s="585">
        <f t="shared" si="2"/>
        <v>0</v>
      </c>
      <c r="Q53" s="585">
        <f t="shared" si="3"/>
        <v>0</v>
      </c>
      <c r="R53" s="697"/>
      <c r="S53" s="697"/>
      <c r="T53" s="697"/>
      <c r="U53" s="697"/>
      <c r="V53" s="697"/>
      <c r="W53" s="697"/>
      <c r="X53" s="697"/>
      <c r="Y53" s="697"/>
      <c r="Z53" s="697"/>
      <c r="AA53" s="697"/>
      <c r="AB53" s="697"/>
      <c r="AC53" s="697"/>
    </row>
    <row r="54" spans="1:29" s="769" customFormat="1" ht="19.5" x14ac:dyDescent="0.2">
      <c r="A54" s="398"/>
      <c r="B54" s="398"/>
      <c r="C54" s="398"/>
      <c r="D54" s="399"/>
      <c r="E54" s="399"/>
      <c r="F54" s="398"/>
      <c r="G54" s="398"/>
      <c r="H54" s="405"/>
      <c r="I54" s="398"/>
      <c r="J54" s="405"/>
      <c r="K54" s="406"/>
      <c r="L54" s="560"/>
      <c r="M54" s="902"/>
      <c r="N54" s="565"/>
      <c r="O54" s="577"/>
      <c r="P54" s="585">
        <f t="shared" si="2"/>
        <v>0</v>
      </c>
      <c r="Q54" s="585">
        <f t="shared" si="3"/>
        <v>0</v>
      </c>
      <c r="R54" s="697"/>
      <c r="S54" s="697"/>
      <c r="T54" s="697"/>
      <c r="U54" s="697"/>
      <c r="V54" s="697"/>
      <c r="W54" s="697"/>
      <c r="X54" s="697"/>
      <c r="Y54" s="697"/>
      <c r="Z54" s="697"/>
      <c r="AA54" s="697"/>
      <c r="AB54" s="697"/>
      <c r="AC54" s="697"/>
    </row>
    <row r="55" spans="1:29" s="769" customFormat="1" ht="19.5" x14ac:dyDescent="0.2">
      <c r="A55" s="398"/>
      <c r="B55" s="398"/>
      <c r="C55" s="398"/>
      <c r="D55" s="399"/>
      <c r="E55" s="399"/>
      <c r="F55" s="398"/>
      <c r="G55" s="398"/>
      <c r="H55" s="405"/>
      <c r="I55" s="398"/>
      <c r="J55" s="405"/>
      <c r="K55" s="406"/>
      <c r="L55" s="560"/>
      <c r="M55" s="902"/>
      <c r="N55" s="565"/>
      <c r="O55" s="577"/>
      <c r="P55" s="585">
        <f t="shared" si="2"/>
        <v>0</v>
      </c>
      <c r="Q55" s="585">
        <f t="shared" si="3"/>
        <v>0</v>
      </c>
      <c r="R55" s="697"/>
      <c r="S55" s="697"/>
      <c r="T55" s="697"/>
      <c r="U55" s="697"/>
      <c r="V55" s="697"/>
      <c r="W55" s="697"/>
      <c r="X55" s="697"/>
      <c r="Y55" s="697"/>
      <c r="Z55" s="697"/>
      <c r="AA55" s="697"/>
      <c r="AB55" s="697"/>
      <c r="AC55" s="697"/>
    </row>
    <row r="56" spans="1:29" s="769" customFormat="1" ht="19.5" x14ac:dyDescent="0.2">
      <c r="A56" s="398"/>
      <c r="B56" s="398"/>
      <c r="C56" s="398"/>
      <c r="D56" s="399"/>
      <c r="E56" s="399"/>
      <c r="F56" s="398"/>
      <c r="G56" s="398"/>
      <c r="H56" s="405"/>
      <c r="I56" s="398"/>
      <c r="J56" s="405"/>
      <c r="K56" s="406"/>
      <c r="L56" s="560"/>
      <c r="M56" s="902"/>
      <c r="N56" s="565"/>
      <c r="O56" s="577"/>
      <c r="P56" s="585">
        <f t="shared" si="2"/>
        <v>0</v>
      </c>
      <c r="Q56" s="585">
        <f t="shared" si="3"/>
        <v>0</v>
      </c>
      <c r="R56" s="697"/>
      <c r="S56" s="697"/>
      <c r="T56" s="697"/>
      <c r="U56" s="697"/>
      <c r="V56" s="697"/>
      <c r="W56" s="697"/>
      <c r="X56" s="697"/>
      <c r="Y56" s="697"/>
      <c r="Z56" s="697"/>
      <c r="AA56" s="697"/>
      <c r="AB56" s="697"/>
      <c r="AC56" s="697"/>
    </row>
    <row r="57" spans="1:29" s="905" customFormat="1" ht="19.5" x14ac:dyDescent="0.2">
      <c r="A57" s="780"/>
      <c r="B57" s="780"/>
      <c r="C57" s="780"/>
      <c r="D57" s="781"/>
      <c r="E57" s="781"/>
      <c r="F57" s="780"/>
      <c r="G57" s="780"/>
      <c r="H57" s="782"/>
      <c r="I57" s="780"/>
      <c r="J57" s="782"/>
      <c r="K57" s="783"/>
      <c r="L57" s="784"/>
      <c r="M57" s="904"/>
      <c r="N57" s="785"/>
      <c r="O57" s="786"/>
      <c r="P57" s="787">
        <f t="shared" si="2"/>
        <v>0</v>
      </c>
      <c r="Q57" s="787">
        <f t="shared" si="3"/>
        <v>0</v>
      </c>
      <c r="R57" s="788"/>
      <c r="S57" s="788"/>
      <c r="T57" s="788"/>
      <c r="U57" s="788"/>
      <c r="V57" s="788"/>
      <c r="W57" s="788"/>
      <c r="X57" s="788"/>
      <c r="Y57" s="788"/>
      <c r="Z57" s="788"/>
      <c r="AA57" s="788"/>
      <c r="AB57" s="788"/>
      <c r="AC57" s="788"/>
    </row>
    <row r="58" spans="1:29" s="769" customFormat="1" ht="19.5" x14ac:dyDescent="0.2">
      <c r="A58" s="398"/>
      <c r="B58" s="398"/>
      <c r="C58" s="398"/>
      <c r="D58" s="399"/>
      <c r="E58" s="399"/>
      <c r="F58" s="398"/>
      <c r="G58" s="398"/>
      <c r="H58" s="405"/>
      <c r="I58" s="398"/>
      <c r="J58" s="405"/>
      <c r="K58" s="406"/>
      <c r="L58" s="560"/>
      <c r="M58" s="902"/>
      <c r="N58" s="565"/>
      <c r="O58" s="577"/>
      <c r="P58" s="585">
        <f t="shared" si="2"/>
        <v>0</v>
      </c>
      <c r="Q58" s="585">
        <f t="shared" si="3"/>
        <v>0</v>
      </c>
      <c r="R58" s="697"/>
      <c r="S58" s="697"/>
      <c r="T58" s="697"/>
      <c r="U58" s="697"/>
      <c r="V58" s="697"/>
      <c r="W58" s="697"/>
      <c r="X58" s="697"/>
      <c r="Y58" s="697"/>
      <c r="Z58" s="697"/>
      <c r="AA58" s="697"/>
      <c r="AB58" s="697"/>
      <c r="AC58" s="697"/>
    </row>
    <row r="59" spans="1:29" s="769" customFormat="1" ht="19.5" x14ac:dyDescent="0.2">
      <c r="A59" s="398"/>
      <c r="B59" s="398"/>
      <c r="C59" s="398"/>
      <c r="D59" s="399"/>
      <c r="E59" s="399"/>
      <c r="F59" s="398"/>
      <c r="G59" s="398"/>
      <c r="H59" s="405"/>
      <c r="I59" s="398"/>
      <c r="J59" s="405"/>
      <c r="K59" s="406"/>
      <c r="L59" s="560"/>
      <c r="M59" s="902"/>
      <c r="N59" s="565"/>
      <c r="O59" s="577"/>
      <c r="P59" s="585">
        <f t="shared" si="2"/>
        <v>0</v>
      </c>
      <c r="Q59" s="585">
        <f t="shared" si="3"/>
        <v>0</v>
      </c>
      <c r="R59" s="697"/>
      <c r="S59" s="697"/>
      <c r="T59" s="697"/>
      <c r="U59" s="697"/>
      <c r="V59" s="697"/>
      <c r="W59" s="697"/>
      <c r="X59" s="697"/>
      <c r="Y59" s="697"/>
      <c r="Z59" s="697"/>
      <c r="AA59" s="697"/>
      <c r="AB59" s="697"/>
      <c r="AC59" s="697"/>
    </row>
    <row r="60" spans="1:29" s="769" customFormat="1" ht="19.5" x14ac:dyDescent="0.2">
      <c r="A60" s="398"/>
      <c r="B60" s="398"/>
      <c r="C60" s="398"/>
      <c r="D60" s="399"/>
      <c r="E60" s="399"/>
      <c r="F60" s="398"/>
      <c r="G60" s="398"/>
      <c r="H60" s="405"/>
      <c r="I60" s="398"/>
      <c r="J60" s="405"/>
      <c r="K60" s="406"/>
      <c r="L60" s="560"/>
      <c r="M60" s="902"/>
      <c r="N60" s="565"/>
      <c r="O60" s="577"/>
      <c r="P60" s="585">
        <f t="shared" si="2"/>
        <v>0</v>
      </c>
      <c r="Q60" s="585">
        <f t="shared" si="3"/>
        <v>0</v>
      </c>
      <c r="R60" s="697"/>
      <c r="S60" s="697"/>
      <c r="T60" s="697"/>
      <c r="U60" s="697"/>
      <c r="V60" s="697"/>
      <c r="W60" s="697"/>
      <c r="X60" s="697"/>
      <c r="Y60" s="697"/>
      <c r="Z60" s="697"/>
      <c r="AA60" s="697"/>
      <c r="AB60" s="697"/>
      <c r="AC60" s="697"/>
    </row>
    <row r="61" spans="1:29" s="769" customFormat="1" ht="19.5" x14ac:dyDescent="0.2">
      <c r="A61" s="398"/>
      <c r="B61" s="398"/>
      <c r="C61" s="398"/>
      <c r="D61" s="399"/>
      <c r="E61" s="399"/>
      <c r="F61" s="398"/>
      <c r="G61" s="398"/>
      <c r="H61" s="405"/>
      <c r="I61" s="398"/>
      <c r="J61" s="405"/>
      <c r="K61" s="406"/>
      <c r="L61" s="560"/>
      <c r="M61" s="902"/>
      <c r="N61" s="565"/>
      <c r="O61" s="577"/>
      <c r="P61" s="585">
        <f t="shared" si="2"/>
        <v>0</v>
      </c>
      <c r="Q61" s="585">
        <f t="shared" si="3"/>
        <v>0</v>
      </c>
      <c r="R61" s="697"/>
      <c r="S61" s="697"/>
      <c r="T61" s="697"/>
      <c r="U61" s="697"/>
      <c r="V61" s="697"/>
      <c r="W61" s="697"/>
      <c r="X61" s="697"/>
      <c r="Y61" s="697"/>
      <c r="Z61" s="697"/>
      <c r="AA61" s="697"/>
      <c r="AB61" s="697"/>
      <c r="AC61" s="697"/>
    </row>
    <row r="62" spans="1:29" s="769" customFormat="1" ht="19.5" x14ac:dyDescent="0.2">
      <c r="A62" s="398"/>
      <c r="B62" s="398"/>
      <c r="C62" s="398"/>
      <c r="D62" s="399"/>
      <c r="E62" s="399"/>
      <c r="F62" s="398"/>
      <c r="G62" s="398"/>
      <c r="H62" s="405"/>
      <c r="I62" s="398"/>
      <c r="J62" s="405"/>
      <c r="K62" s="406"/>
      <c r="L62" s="560"/>
      <c r="M62" s="902"/>
      <c r="N62" s="565"/>
      <c r="O62" s="577"/>
      <c r="P62" s="585">
        <f t="shared" si="2"/>
        <v>0</v>
      </c>
      <c r="Q62" s="585">
        <f t="shared" si="3"/>
        <v>0</v>
      </c>
      <c r="R62" s="697"/>
      <c r="S62" s="697"/>
      <c r="T62" s="697"/>
      <c r="U62" s="697"/>
      <c r="V62" s="697"/>
      <c r="W62" s="697"/>
      <c r="X62" s="697"/>
      <c r="Y62" s="697"/>
      <c r="Z62" s="697"/>
      <c r="AA62" s="697"/>
      <c r="AB62" s="697"/>
      <c r="AC62" s="697"/>
    </row>
    <row r="63" spans="1:29" s="769" customFormat="1" ht="19.5" x14ac:dyDescent="0.2">
      <c r="A63" s="398"/>
      <c r="B63" s="398"/>
      <c r="C63" s="398"/>
      <c r="D63" s="399"/>
      <c r="E63" s="399"/>
      <c r="F63" s="398"/>
      <c r="G63" s="398"/>
      <c r="H63" s="405"/>
      <c r="I63" s="398"/>
      <c r="J63" s="405"/>
      <c r="K63" s="406"/>
      <c r="L63" s="560"/>
      <c r="M63" s="902"/>
      <c r="N63" s="565"/>
      <c r="O63" s="577"/>
      <c r="P63" s="585">
        <f t="shared" si="2"/>
        <v>0</v>
      </c>
      <c r="Q63" s="585">
        <f t="shared" si="3"/>
        <v>0</v>
      </c>
      <c r="R63" s="697"/>
      <c r="S63" s="697"/>
      <c r="T63" s="697"/>
      <c r="U63" s="697"/>
      <c r="V63" s="697"/>
      <c r="W63" s="697"/>
      <c r="X63" s="697"/>
      <c r="Y63" s="697"/>
      <c r="Z63" s="697"/>
      <c r="AA63" s="697"/>
      <c r="AB63" s="697"/>
      <c r="AC63" s="697"/>
    </row>
    <row r="64" spans="1:29" s="769" customFormat="1" ht="19.5" x14ac:dyDescent="0.2">
      <c r="A64" s="398"/>
      <c r="B64" s="398"/>
      <c r="C64" s="398"/>
      <c r="D64" s="399"/>
      <c r="E64" s="399"/>
      <c r="F64" s="398"/>
      <c r="G64" s="398"/>
      <c r="H64" s="405"/>
      <c r="I64" s="398"/>
      <c r="J64" s="405"/>
      <c r="K64" s="406"/>
      <c r="L64" s="560"/>
      <c r="M64" s="902"/>
      <c r="N64" s="565"/>
      <c r="O64" s="577"/>
      <c r="P64" s="585">
        <f t="shared" si="2"/>
        <v>0</v>
      </c>
      <c r="Q64" s="585">
        <f t="shared" si="3"/>
        <v>0</v>
      </c>
      <c r="R64" s="697"/>
      <c r="S64" s="697"/>
      <c r="T64" s="697"/>
      <c r="U64" s="697"/>
      <c r="V64" s="697"/>
      <c r="W64" s="697"/>
      <c r="X64" s="697"/>
      <c r="Y64" s="697"/>
      <c r="Z64" s="697"/>
      <c r="AA64" s="697"/>
      <c r="AB64" s="697"/>
      <c r="AC64" s="697"/>
    </row>
    <row r="65" spans="1:29" s="769" customFormat="1" ht="19.5" x14ac:dyDescent="0.2">
      <c r="A65" s="398"/>
      <c r="B65" s="398"/>
      <c r="C65" s="398"/>
      <c r="D65" s="399"/>
      <c r="E65" s="399"/>
      <c r="F65" s="398"/>
      <c r="G65" s="398"/>
      <c r="H65" s="405"/>
      <c r="I65" s="398"/>
      <c r="J65" s="405"/>
      <c r="K65" s="406"/>
      <c r="L65" s="560"/>
      <c r="M65" s="902"/>
      <c r="N65" s="565"/>
      <c r="O65" s="577"/>
      <c r="P65" s="585">
        <f t="shared" si="2"/>
        <v>0</v>
      </c>
      <c r="Q65" s="585">
        <f t="shared" si="3"/>
        <v>0</v>
      </c>
      <c r="R65" s="697"/>
      <c r="S65" s="697"/>
      <c r="T65" s="697"/>
      <c r="U65" s="697"/>
      <c r="V65" s="697"/>
      <c r="W65" s="697"/>
      <c r="X65" s="697"/>
      <c r="Y65" s="697"/>
      <c r="Z65" s="697"/>
      <c r="AA65" s="697"/>
      <c r="AB65" s="697"/>
      <c r="AC65" s="697"/>
    </row>
    <row r="66" spans="1:29" s="769" customFormat="1" ht="19.5" x14ac:dyDescent="0.2">
      <c r="A66" s="398"/>
      <c r="B66" s="398"/>
      <c r="C66" s="398"/>
      <c r="D66" s="399"/>
      <c r="E66" s="399"/>
      <c r="F66" s="398"/>
      <c r="G66" s="398"/>
      <c r="H66" s="405"/>
      <c r="I66" s="398"/>
      <c r="J66" s="405"/>
      <c r="K66" s="406"/>
      <c r="L66" s="560"/>
      <c r="M66" s="902"/>
      <c r="N66" s="565"/>
      <c r="O66" s="577"/>
      <c r="P66" s="585">
        <f t="shared" si="2"/>
        <v>0</v>
      </c>
      <c r="Q66" s="585">
        <f t="shared" si="3"/>
        <v>0</v>
      </c>
      <c r="R66" s="697"/>
      <c r="S66" s="697"/>
      <c r="T66" s="697"/>
      <c r="U66" s="697"/>
      <c r="V66" s="697"/>
      <c r="W66" s="697"/>
      <c r="X66" s="697"/>
      <c r="Y66" s="697"/>
      <c r="Z66" s="697"/>
      <c r="AA66" s="697"/>
      <c r="AB66" s="697"/>
      <c r="AC66" s="697"/>
    </row>
    <row r="67" spans="1:29" s="769" customFormat="1" ht="19.5" x14ac:dyDescent="0.2">
      <c r="A67" s="398"/>
      <c r="B67" s="398"/>
      <c r="C67" s="398"/>
      <c r="D67" s="399"/>
      <c r="E67" s="399"/>
      <c r="F67" s="398"/>
      <c r="G67" s="398"/>
      <c r="H67" s="405"/>
      <c r="I67" s="398"/>
      <c r="J67" s="405"/>
      <c r="K67" s="406"/>
      <c r="L67" s="560"/>
      <c r="M67" s="902"/>
      <c r="N67" s="565"/>
      <c r="O67" s="577"/>
      <c r="P67" s="585">
        <f t="shared" si="2"/>
        <v>0</v>
      </c>
      <c r="Q67" s="585">
        <f t="shared" si="3"/>
        <v>0</v>
      </c>
      <c r="R67" s="697"/>
      <c r="S67" s="697"/>
      <c r="T67" s="697"/>
      <c r="U67" s="697"/>
      <c r="V67" s="697"/>
      <c r="W67" s="697"/>
      <c r="X67" s="697"/>
      <c r="Y67" s="697"/>
      <c r="Z67" s="697"/>
      <c r="AA67" s="697"/>
      <c r="AB67" s="697"/>
      <c r="AC67" s="697"/>
    </row>
    <row r="68" spans="1:29" s="769" customFormat="1" ht="19.5" x14ac:dyDescent="0.2">
      <c r="A68" s="398"/>
      <c r="B68" s="398"/>
      <c r="C68" s="398"/>
      <c r="D68" s="399"/>
      <c r="E68" s="399"/>
      <c r="F68" s="398"/>
      <c r="G68" s="398"/>
      <c r="H68" s="405"/>
      <c r="I68" s="398"/>
      <c r="J68" s="405"/>
      <c r="K68" s="406"/>
      <c r="L68" s="560"/>
      <c r="M68" s="902"/>
      <c r="N68" s="565"/>
      <c r="O68" s="577"/>
      <c r="P68" s="585">
        <f t="shared" si="2"/>
        <v>0</v>
      </c>
      <c r="Q68" s="585">
        <f t="shared" si="3"/>
        <v>0</v>
      </c>
      <c r="R68" s="697"/>
      <c r="S68" s="697"/>
      <c r="T68" s="697"/>
      <c r="U68" s="697"/>
      <c r="V68" s="697"/>
      <c r="W68" s="697"/>
      <c r="X68" s="697"/>
      <c r="Y68" s="697"/>
      <c r="Z68" s="697"/>
      <c r="AA68" s="697"/>
      <c r="AB68" s="697"/>
      <c r="AC68" s="697"/>
    </row>
    <row r="69" spans="1:29" s="769" customFormat="1" ht="19.5" x14ac:dyDescent="0.2">
      <c r="A69" s="398"/>
      <c r="B69" s="398"/>
      <c r="C69" s="398"/>
      <c r="D69" s="399"/>
      <c r="E69" s="399"/>
      <c r="F69" s="398"/>
      <c r="G69" s="398"/>
      <c r="H69" s="405"/>
      <c r="I69" s="398"/>
      <c r="J69" s="405"/>
      <c r="K69" s="406"/>
      <c r="L69" s="560"/>
      <c r="M69" s="902"/>
      <c r="N69" s="565"/>
      <c r="O69" s="577"/>
      <c r="P69" s="585">
        <f t="shared" si="2"/>
        <v>0</v>
      </c>
      <c r="Q69" s="585">
        <f t="shared" si="3"/>
        <v>0</v>
      </c>
      <c r="R69" s="697"/>
      <c r="S69" s="697"/>
      <c r="T69" s="697"/>
      <c r="U69" s="697"/>
      <c r="V69" s="697"/>
      <c r="W69" s="697"/>
      <c r="X69" s="697"/>
      <c r="Y69" s="697"/>
      <c r="Z69" s="697"/>
      <c r="AA69" s="697"/>
      <c r="AB69" s="697"/>
      <c r="AC69" s="697"/>
    </row>
    <row r="70" spans="1:29" s="769" customFormat="1" ht="19.5" x14ac:dyDescent="0.2">
      <c r="A70" s="398"/>
      <c r="B70" s="398"/>
      <c r="C70" s="398"/>
      <c r="D70" s="399"/>
      <c r="E70" s="399"/>
      <c r="F70" s="398"/>
      <c r="G70" s="398"/>
      <c r="H70" s="405"/>
      <c r="I70" s="398"/>
      <c r="J70" s="405"/>
      <c r="K70" s="406"/>
      <c r="L70" s="560"/>
      <c r="M70" s="902"/>
      <c r="N70" s="565"/>
      <c r="O70" s="577"/>
      <c r="P70" s="585">
        <f t="shared" si="2"/>
        <v>0</v>
      </c>
      <c r="Q70" s="585">
        <f t="shared" si="3"/>
        <v>0</v>
      </c>
      <c r="R70" s="697"/>
      <c r="S70" s="697"/>
      <c r="T70" s="697"/>
      <c r="U70" s="697"/>
      <c r="V70" s="697"/>
      <c r="W70" s="697"/>
      <c r="X70" s="697"/>
      <c r="Y70" s="697"/>
      <c r="Z70" s="697"/>
      <c r="AA70" s="697"/>
      <c r="AB70" s="697"/>
      <c r="AC70" s="697"/>
    </row>
    <row r="71" spans="1:29" s="769" customFormat="1" ht="19.5" x14ac:dyDescent="0.2">
      <c r="A71" s="398"/>
      <c r="B71" s="398"/>
      <c r="C71" s="398"/>
      <c r="D71" s="399"/>
      <c r="E71" s="399"/>
      <c r="F71" s="398"/>
      <c r="G71" s="398"/>
      <c r="H71" s="405"/>
      <c r="I71" s="398"/>
      <c r="J71" s="405"/>
      <c r="K71" s="406"/>
      <c r="L71" s="560"/>
      <c r="M71" s="902"/>
      <c r="N71" s="565"/>
      <c r="O71" s="577"/>
      <c r="P71" s="585">
        <f t="shared" si="2"/>
        <v>0</v>
      </c>
      <c r="Q71" s="585">
        <f t="shared" si="3"/>
        <v>0</v>
      </c>
      <c r="R71" s="697"/>
      <c r="S71" s="697"/>
      <c r="T71" s="697"/>
      <c r="U71" s="697"/>
      <c r="V71" s="697"/>
      <c r="W71" s="697"/>
      <c r="X71" s="697"/>
      <c r="Y71" s="697"/>
      <c r="Z71" s="697"/>
      <c r="AA71" s="697"/>
      <c r="AB71" s="697"/>
      <c r="AC71" s="697"/>
    </row>
    <row r="72" spans="1:29" s="769" customFormat="1" ht="19.5" x14ac:dyDescent="0.2">
      <c r="A72" s="398"/>
      <c r="B72" s="398"/>
      <c r="C72" s="398"/>
      <c r="D72" s="399"/>
      <c r="E72" s="399"/>
      <c r="F72" s="398"/>
      <c r="G72" s="398"/>
      <c r="H72" s="405"/>
      <c r="I72" s="398"/>
      <c r="J72" s="405"/>
      <c r="K72" s="406"/>
      <c r="L72" s="560"/>
      <c r="M72" s="902"/>
      <c r="N72" s="565"/>
      <c r="O72" s="577"/>
      <c r="P72" s="585">
        <f t="shared" si="2"/>
        <v>0</v>
      </c>
      <c r="Q72" s="585">
        <f t="shared" si="3"/>
        <v>0</v>
      </c>
      <c r="R72" s="697"/>
      <c r="S72" s="697"/>
      <c r="T72" s="697"/>
      <c r="U72" s="697"/>
      <c r="V72" s="697"/>
      <c r="W72" s="697"/>
      <c r="X72" s="697"/>
      <c r="Y72" s="697"/>
      <c r="Z72" s="697"/>
      <c r="AA72" s="697"/>
      <c r="AB72" s="697"/>
      <c r="AC72" s="697"/>
    </row>
    <row r="73" spans="1:29" s="769" customFormat="1" ht="19.5" x14ac:dyDescent="0.2">
      <c r="A73" s="398"/>
      <c r="B73" s="398"/>
      <c r="C73" s="398"/>
      <c r="D73" s="399"/>
      <c r="E73" s="399"/>
      <c r="F73" s="398"/>
      <c r="G73" s="398"/>
      <c r="H73" s="405"/>
      <c r="I73" s="398"/>
      <c r="J73" s="405"/>
      <c r="K73" s="406"/>
      <c r="L73" s="560"/>
      <c r="M73" s="902"/>
      <c r="N73" s="565"/>
      <c r="O73" s="577"/>
      <c r="P73" s="585">
        <f t="shared" si="2"/>
        <v>0</v>
      </c>
      <c r="Q73" s="585">
        <f t="shared" si="3"/>
        <v>0</v>
      </c>
      <c r="R73" s="697"/>
      <c r="S73" s="697"/>
      <c r="T73" s="697"/>
      <c r="U73" s="697"/>
      <c r="V73" s="697"/>
      <c r="W73" s="697"/>
      <c r="X73" s="697"/>
      <c r="Y73" s="697"/>
      <c r="Z73" s="697"/>
      <c r="AA73" s="697"/>
      <c r="AB73" s="697"/>
      <c r="AC73" s="697"/>
    </row>
    <row r="74" spans="1:29" s="769" customFormat="1" ht="19.5" x14ac:dyDescent="0.2">
      <c r="A74" s="398"/>
      <c r="B74" s="398"/>
      <c r="C74" s="398"/>
      <c r="D74" s="399"/>
      <c r="E74" s="399"/>
      <c r="F74" s="398"/>
      <c r="G74" s="398"/>
      <c r="H74" s="405"/>
      <c r="I74" s="398"/>
      <c r="J74" s="405"/>
      <c r="K74" s="406"/>
      <c r="L74" s="560"/>
      <c r="M74" s="902"/>
      <c r="N74" s="565"/>
      <c r="O74" s="577"/>
      <c r="P74" s="585">
        <f t="shared" si="2"/>
        <v>0</v>
      </c>
      <c r="Q74" s="585">
        <f t="shared" si="3"/>
        <v>0</v>
      </c>
      <c r="R74" s="697"/>
      <c r="S74" s="697"/>
      <c r="T74" s="697"/>
      <c r="U74" s="697"/>
      <c r="V74" s="697"/>
      <c r="W74" s="697"/>
      <c r="X74" s="697"/>
      <c r="Y74" s="697"/>
      <c r="Z74" s="697"/>
      <c r="AA74" s="697"/>
      <c r="AB74" s="697"/>
      <c r="AC74" s="697"/>
    </row>
    <row r="75" spans="1:29" s="769" customFormat="1" ht="19.5" x14ac:dyDescent="0.2">
      <c r="A75" s="398"/>
      <c r="B75" s="398"/>
      <c r="C75" s="398"/>
      <c r="D75" s="399"/>
      <c r="E75" s="399"/>
      <c r="F75" s="398"/>
      <c r="G75" s="398"/>
      <c r="H75" s="405"/>
      <c r="I75" s="398"/>
      <c r="J75" s="405"/>
      <c r="K75" s="406"/>
      <c r="L75" s="560"/>
      <c r="M75" s="902"/>
      <c r="N75" s="565"/>
      <c r="O75" s="577"/>
      <c r="P75" s="585">
        <f t="shared" si="2"/>
        <v>0</v>
      </c>
      <c r="Q75" s="585">
        <f t="shared" si="3"/>
        <v>0</v>
      </c>
      <c r="R75" s="697"/>
      <c r="S75" s="697"/>
      <c r="T75" s="697"/>
      <c r="U75" s="697"/>
      <c r="V75" s="697"/>
      <c r="W75" s="697"/>
      <c r="X75" s="697"/>
      <c r="Y75" s="697"/>
      <c r="Z75" s="697"/>
      <c r="AA75" s="697"/>
      <c r="AB75" s="697"/>
      <c r="AC75" s="697"/>
    </row>
    <row r="76" spans="1:29" s="769" customFormat="1" ht="19.5" x14ac:dyDescent="0.2">
      <c r="A76" s="398"/>
      <c r="B76" s="398"/>
      <c r="C76" s="398"/>
      <c r="D76" s="399"/>
      <c r="E76" s="399"/>
      <c r="F76" s="398"/>
      <c r="G76" s="398"/>
      <c r="H76" s="405"/>
      <c r="I76" s="398"/>
      <c r="J76" s="405"/>
      <c r="K76" s="406"/>
      <c r="L76" s="560"/>
      <c r="M76" s="902"/>
      <c r="N76" s="565"/>
      <c r="O76" s="577"/>
      <c r="P76" s="585">
        <f t="shared" ref="P76:P99" si="4">N76+M76</f>
        <v>0</v>
      </c>
      <c r="Q76" s="585">
        <f t="shared" ref="Q76:Q99" si="5">L76-P76</f>
        <v>0</v>
      </c>
      <c r="R76" s="697"/>
      <c r="S76" s="697"/>
      <c r="T76" s="697"/>
      <c r="U76" s="697"/>
      <c r="V76" s="697"/>
      <c r="W76" s="697"/>
      <c r="X76" s="697"/>
      <c r="Y76" s="697"/>
      <c r="Z76" s="697"/>
      <c r="AA76" s="697"/>
      <c r="AB76" s="697"/>
      <c r="AC76" s="697"/>
    </row>
    <row r="77" spans="1:29" s="769" customFormat="1" ht="19.5" x14ac:dyDescent="0.2">
      <c r="A77" s="398"/>
      <c r="B77" s="398"/>
      <c r="C77" s="398"/>
      <c r="D77" s="399"/>
      <c r="E77" s="399"/>
      <c r="F77" s="398"/>
      <c r="G77" s="398"/>
      <c r="H77" s="405"/>
      <c r="I77" s="398"/>
      <c r="J77" s="405"/>
      <c r="K77" s="406"/>
      <c r="L77" s="560"/>
      <c r="M77" s="902"/>
      <c r="N77" s="565"/>
      <c r="O77" s="577"/>
      <c r="P77" s="585">
        <f t="shared" si="4"/>
        <v>0</v>
      </c>
      <c r="Q77" s="585">
        <f t="shared" si="5"/>
        <v>0</v>
      </c>
      <c r="R77" s="697"/>
      <c r="S77" s="697"/>
      <c r="T77" s="697"/>
      <c r="U77" s="697"/>
      <c r="V77" s="697"/>
      <c r="W77" s="697"/>
      <c r="X77" s="697"/>
      <c r="Y77" s="697"/>
      <c r="Z77" s="697"/>
      <c r="AA77" s="697"/>
      <c r="AB77" s="697"/>
      <c r="AC77" s="697"/>
    </row>
    <row r="78" spans="1:29" s="769" customFormat="1" ht="19.5" x14ac:dyDescent="0.2">
      <c r="A78" s="398"/>
      <c r="B78" s="398"/>
      <c r="C78" s="398"/>
      <c r="D78" s="399"/>
      <c r="E78" s="399"/>
      <c r="F78" s="398"/>
      <c r="G78" s="398"/>
      <c r="H78" s="405"/>
      <c r="I78" s="398"/>
      <c r="J78" s="405"/>
      <c r="K78" s="406"/>
      <c r="L78" s="560"/>
      <c r="M78" s="902"/>
      <c r="N78" s="565"/>
      <c r="O78" s="577"/>
      <c r="P78" s="585">
        <f t="shared" si="4"/>
        <v>0</v>
      </c>
      <c r="Q78" s="585">
        <f t="shared" si="5"/>
        <v>0</v>
      </c>
      <c r="R78" s="697"/>
      <c r="S78" s="697"/>
      <c r="T78" s="697"/>
      <c r="U78" s="697"/>
      <c r="V78" s="697"/>
      <c r="W78" s="697"/>
      <c r="X78" s="697"/>
      <c r="Y78" s="697"/>
      <c r="Z78" s="697"/>
      <c r="AA78" s="697"/>
      <c r="AB78" s="697"/>
      <c r="AC78" s="697"/>
    </row>
    <row r="79" spans="1:29" s="769" customFormat="1" ht="19.5" x14ac:dyDescent="0.2">
      <c r="A79" s="398"/>
      <c r="B79" s="398"/>
      <c r="C79" s="398"/>
      <c r="D79" s="399"/>
      <c r="E79" s="399"/>
      <c r="F79" s="398"/>
      <c r="G79" s="398"/>
      <c r="H79" s="405"/>
      <c r="I79" s="398"/>
      <c r="J79" s="405"/>
      <c r="K79" s="406"/>
      <c r="L79" s="560"/>
      <c r="M79" s="902"/>
      <c r="N79" s="565"/>
      <c r="O79" s="577"/>
      <c r="P79" s="585">
        <f t="shared" si="4"/>
        <v>0</v>
      </c>
      <c r="Q79" s="585">
        <f t="shared" si="5"/>
        <v>0</v>
      </c>
      <c r="R79" s="697"/>
      <c r="S79" s="697"/>
      <c r="T79" s="697"/>
      <c r="U79" s="697"/>
      <c r="V79" s="697"/>
      <c r="W79" s="697"/>
      <c r="X79" s="697"/>
      <c r="Y79" s="697"/>
      <c r="Z79" s="697"/>
      <c r="AA79" s="697"/>
      <c r="AB79" s="697"/>
      <c r="AC79" s="697"/>
    </row>
    <row r="80" spans="1:29" s="769" customFormat="1" ht="19.5" x14ac:dyDescent="0.2">
      <c r="A80" s="398"/>
      <c r="B80" s="398"/>
      <c r="C80" s="398"/>
      <c r="D80" s="399"/>
      <c r="E80" s="399"/>
      <c r="F80" s="398"/>
      <c r="G80" s="398"/>
      <c r="H80" s="405"/>
      <c r="I80" s="398"/>
      <c r="J80" s="405"/>
      <c r="K80" s="406"/>
      <c r="L80" s="560"/>
      <c r="M80" s="902"/>
      <c r="N80" s="565"/>
      <c r="O80" s="577"/>
      <c r="P80" s="585">
        <f t="shared" si="4"/>
        <v>0</v>
      </c>
      <c r="Q80" s="585">
        <f t="shared" si="5"/>
        <v>0</v>
      </c>
      <c r="R80" s="697"/>
      <c r="S80" s="697"/>
      <c r="T80" s="697"/>
      <c r="U80" s="697"/>
      <c r="V80" s="697"/>
      <c r="W80" s="697"/>
      <c r="X80" s="697"/>
      <c r="Y80" s="697"/>
      <c r="Z80" s="697"/>
      <c r="AA80" s="697"/>
      <c r="AB80" s="697"/>
      <c r="AC80" s="697"/>
    </row>
    <row r="81" spans="1:29" s="769" customFormat="1" ht="19.5" x14ac:dyDescent="0.2">
      <c r="A81" s="398"/>
      <c r="B81" s="398"/>
      <c r="C81" s="398"/>
      <c r="D81" s="399"/>
      <c r="E81" s="399"/>
      <c r="F81" s="398"/>
      <c r="G81" s="398"/>
      <c r="H81" s="405"/>
      <c r="I81" s="398"/>
      <c r="J81" s="405"/>
      <c r="K81" s="406"/>
      <c r="L81" s="560"/>
      <c r="M81" s="902"/>
      <c r="N81" s="565"/>
      <c r="O81" s="577"/>
      <c r="P81" s="585">
        <f t="shared" si="4"/>
        <v>0</v>
      </c>
      <c r="Q81" s="585">
        <f t="shared" si="5"/>
        <v>0</v>
      </c>
      <c r="R81" s="697"/>
      <c r="S81" s="697"/>
      <c r="T81" s="697"/>
      <c r="U81" s="697"/>
      <c r="V81" s="697"/>
      <c r="W81" s="697"/>
      <c r="X81" s="697"/>
      <c r="Y81" s="697"/>
      <c r="Z81" s="697"/>
      <c r="AA81" s="697"/>
      <c r="AB81" s="697"/>
      <c r="AC81" s="697"/>
    </row>
    <row r="82" spans="1:29" s="769" customFormat="1" ht="19.5" x14ac:dyDescent="0.2">
      <c r="A82" s="398"/>
      <c r="B82" s="398"/>
      <c r="C82" s="398"/>
      <c r="D82" s="399"/>
      <c r="E82" s="399"/>
      <c r="F82" s="398"/>
      <c r="G82" s="398"/>
      <c r="H82" s="405"/>
      <c r="I82" s="398"/>
      <c r="J82" s="405"/>
      <c r="K82" s="406"/>
      <c r="L82" s="560"/>
      <c r="M82" s="902"/>
      <c r="N82" s="565"/>
      <c r="O82" s="577"/>
      <c r="P82" s="585">
        <f t="shared" si="4"/>
        <v>0</v>
      </c>
      <c r="Q82" s="585">
        <f t="shared" si="5"/>
        <v>0</v>
      </c>
      <c r="R82" s="697"/>
      <c r="S82" s="697"/>
      <c r="T82" s="697"/>
      <c r="U82" s="697"/>
      <c r="V82" s="697"/>
      <c r="W82" s="697"/>
      <c r="X82" s="697"/>
      <c r="Y82" s="697"/>
      <c r="Z82" s="697"/>
      <c r="AA82" s="697"/>
      <c r="AB82" s="697"/>
      <c r="AC82" s="697"/>
    </row>
    <row r="83" spans="1:29" s="769" customFormat="1" ht="19.5" x14ac:dyDescent="0.2">
      <c r="A83" s="398"/>
      <c r="B83" s="398"/>
      <c r="C83" s="398"/>
      <c r="D83" s="399"/>
      <c r="E83" s="399"/>
      <c r="F83" s="398"/>
      <c r="G83" s="398"/>
      <c r="H83" s="405"/>
      <c r="I83" s="398"/>
      <c r="J83" s="405"/>
      <c r="K83" s="406"/>
      <c r="L83" s="560"/>
      <c r="M83" s="902"/>
      <c r="N83" s="565"/>
      <c r="O83" s="577"/>
      <c r="P83" s="585">
        <f t="shared" si="4"/>
        <v>0</v>
      </c>
      <c r="Q83" s="585">
        <f t="shared" si="5"/>
        <v>0</v>
      </c>
      <c r="R83" s="697"/>
      <c r="S83" s="697"/>
      <c r="T83" s="697"/>
      <c r="U83" s="697"/>
      <c r="V83" s="697"/>
      <c r="W83" s="697"/>
      <c r="X83" s="697"/>
      <c r="Y83" s="697"/>
      <c r="Z83" s="697"/>
      <c r="AA83" s="697"/>
      <c r="AB83" s="697"/>
      <c r="AC83" s="697"/>
    </row>
    <row r="84" spans="1:29" s="769" customFormat="1" ht="19.5" x14ac:dyDescent="0.2">
      <c r="A84" s="398"/>
      <c r="B84" s="398"/>
      <c r="C84" s="398"/>
      <c r="D84" s="399"/>
      <c r="E84" s="399"/>
      <c r="F84" s="398"/>
      <c r="G84" s="398"/>
      <c r="H84" s="405"/>
      <c r="I84" s="398"/>
      <c r="J84" s="405"/>
      <c r="K84" s="406"/>
      <c r="L84" s="560"/>
      <c r="M84" s="902"/>
      <c r="N84" s="565"/>
      <c r="O84" s="577"/>
      <c r="P84" s="585">
        <f t="shared" si="4"/>
        <v>0</v>
      </c>
      <c r="Q84" s="585">
        <f t="shared" si="5"/>
        <v>0</v>
      </c>
      <c r="R84" s="697"/>
      <c r="S84" s="697"/>
      <c r="T84" s="697"/>
      <c r="U84" s="697"/>
      <c r="V84" s="697"/>
      <c r="W84" s="697"/>
      <c r="X84" s="697"/>
      <c r="Y84" s="697"/>
      <c r="Z84" s="697"/>
      <c r="AA84" s="697"/>
      <c r="AB84" s="697"/>
      <c r="AC84" s="697"/>
    </row>
    <row r="85" spans="1:29" s="769" customFormat="1" ht="19.5" x14ac:dyDescent="0.2">
      <c r="A85" s="398"/>
      <c r="B85" s="398"/>
      <c r="C85" s="398"/>
      <c r="D85" s="399"/>
      <c r="E85" s="399"/>
      <c r="F85" s="398"/>
      <c r="G85" s="398"/>
      <c r="H85" s="405"/>
      <c r="I85" s="398"/>
      <c r="J85" s="405"/>
      <c r="K85" s="406"/>
      <c r="L85" s="560"/>
      <c r="M85" s="902"/>
      <c r="N85" s="565"/>
      <c r="O85" s="577"/>
      <c r="P85" s="585">
        <f t="shared" si="4"/>
        <v>0</v>
      </c>
      <c r="Q85" s="585">
        <f t="shared" si="5"/>
        <v>0</v>
      </c>
      <c r="R85" s="697"/>
      <c r="S85" s="697"/>
      <c r="T85" s="697"/>
      <c r="U85" s="697"/>
      <c r="V85" s="697"/>
      <c r="W85" s="697"/>
      <c r="X85" s="697"/>
      <c r="Y85" s="697"/>
      <c r="Z85" s="697"/>
      <c r="AA85" s="697"/>
      <c r="AB85" s="697"/>
      <c r="AC85" s="697"/>
    </row>
    <row r="86" spans="1:29" s="769" customFormat="1" ht="19.5" x14ac:dyDescent="0.2">
      <c r="A86" s="398"/>
      <c r="B86" s="398"/>
      <c r="C86" s="398"/>
      <c r="D86" s="399"/>
      <c r="E86" s="399"/>
      <c r="F86" s="398"/>
      <c r="G86" s="398"/>
      <c r="H86" s="405"/>
      <c r="I86" s="398"/>
      <c r="J86" s="405"/>
      <c r="K86" s="406"/>
      <c r="L86" s="560"/>
      <c r="M86" s="902"/>
      <c r="N86" s="565"/>
      <c r="O86" s="577"/>
      <c r="P86" s="585">
        <f t="shared" si="4"/>
        <v>0</v>
      </c>
      <c r="Q86" s="585">
        <f t="shared" si="5"/>
        <v>0</v>
      </c>
      <c r="R86" s="697"/>
      <c r="S86" s="697"/>
      <c r="T86" s="697"/>
      <c r="U86" s="697"/>
      <c r="V86" s="697"/>
      <c r="W86" s="697"/>
      <c r="X86" s="697"/>
      <c r="Y86" s="697"/>
      <c r="Z86" s="697"/>
      <c r="AA86" s="697"/>
      <c r="AB86" s="697"/>
      <c r="AC86" s="697"/>
    </row>
    <row r="87" spans="1:29" s="769" customFormat="1" ht="19.5" x14ac:dyDescent="0.2">
      <c r="A87" s="398"/>
      <c r="B87" s="398"/>
      <c r="C87" s="398"/>
      <c r="D87" s="399"/>
      <c r="E87" s="399"/>
      <c r="F87" s="398"/>
      <c r="G87" s="398"/>
      <c r="H87" s="405"/>
      <c r="I87" s="398"/>
      <c r="J87" s="405"/>
      <c r="K87" s="406"/>
      <c r="L87" s="560"/>
      <c r="M87" s="902"/>
      <c r="N87" s="565"/>
      <c r="O87" s="577"/>
      <c r="P87" s="585">
        <f t="shared" si="4"/>
        <v>0</v>
      </c>
      <c r="Q87" s="585">
        <f t="shared" si="5"/>
        <v>0</v>
      </c>
      <c r="R87" s="697"/>
      <c r="S87" s="697"/>
      <c r="T87" s="697"/>
      <c r="U87" s="697"/>
      <c r="V87" s="697"/>
      <c r="W87" s="697"/>
      <c r="X87" s="697"/>
      <c r="Y87" s="697"/>
      <c r="Z87" s="697"/>
      <c r="AA87" s="697"/>
      <c r="AB87" s="697"/>
      <c r="AC87" s="697"/>
    </row>
    <row r="88" spans="1:29" s="769" customFormat="1" ht="19.5" x14ac:dyDescent="0.2">
      <c r="A88" s="398"/>
      <c r="B88" s="398"/>
      <c r="C88" s="398"/>
      <c r="D88" s="399"/>
      <c r="E88" s="399"/>
      <c r="F88" s="398"/>
      <c r="G88" s="398"/>
      <c r="H88" s="405"/>
      <c r="I88" s="398"/>
      <c r="J88" s="405"/>
      <c r="K88" s="406"/>
      <c r="L88" s="560"/>
      <c r="M88" s="902"/>
      <c r="N88" s="565"/>
      <c r="O88" s="577"/>
      <c r="P88" s="585">
        <f t="shared" si="4"/>
        <v>0</v>
      </c>
      <c r="Q88" s="585">
        <f t="shared" si="5"/>
        <v>0</v>
      </c>
      <c r="R88" s="697"/>
      <c r="S88" s="697"/>
      <c r="T88" s="697"/>
      <c r="U88" s="697"/>
      <c r="V88" s="697"/>
      <c r="W88" s="697"/>
      <c r="X88" s="697"/>
      <c r="Y88" s="697"/>
      <c r="Z88" s="697"/>
      <c r="AA88" s="697"/>
      <c r="AB88" s="697"/>
      <c r="AC88" s="697"/>
    </row>
    <row r="89" spans="1:29" s="769" customFormat="1" ht="19.5" x14ac:dyDescent="0.2">
      <c r="A89" s="398"/>
      <c r="B89" s="398"/>
      <c r="C89" s="398"/>
      <c r="D89" s="399"/>
      <c r="E89" s="399"/>
      <c r="F89" s="398"/>
      <c r="G89" s="398"/>
      <c r="H89" s="405"/>
      <c r="I89" s="398"/>
      <c r="J89" s="405"/>
      <c r="K89" s="406"/>
      <c r="L89" s="560"/>
      <c r="M89" s="902"/>
      <c r="N89" s="565"/>
      <c r="O89" s="577"/>
      <c r="P89" s="585">
        <f t="shared" si="4"/>
        <v>0</v>
      </c>
      <c r="Q89" s="585">
        <f t="shared" si="5"/>
        <v>0</v>
      </c>
      <c r="R89" s="697"/>
      <c r="S89" s="697"/>
      <c r="T89" s="697"/>
      <c r="U89" s="697"/>
      <c r="V89" s="697"/>
      <c r="W89" s="697"/>
      <c r="X89" s="697"/>
      <c r="Y89" s="697"/>
      <c r="Z89" s="697"/>
      <c r="AA89" s="697"/>
      <c r="AB89" s="697"/>
      <c r="AC89" s="697"/>
    </row>
    <row r="90" spans="1:29" s="769" customFormat="1" ht="19.5" x14ac:dyDescent="0.2">
      <c r="A90" s="398"/>
      <c r="B90" s="398"/>
      <c r="C90" s="398"/>
      <c r="D90" s="399"/>
      <c r="E90" s="399"/>
      <c r="F90" s="398"/>
      <c r="G90" s="398"/>
      <c r="H90" s="405"/>
      <c r="I90" s="398"/>
      <c r="J90" s="405"/>
      <c r="K90" s="406"/>
      <c r="L90" s="560"/>
      <c r="M90" s="902"/>
      <c r="N90" s="565"/>
      <c r="O90" s="577"/>
      <c r="P90" s="585">
        <f t="shared" si="4"/>
        <v>0</v>
      </c>
      <c r="Q90" s="585">
        <f t="shared" si="5"/>
        <v>0</v>
      </c>
      <c r="R90" s="697"/>
      <c r="S90" s="697"/>
      <c r="T90" s="697"/>
      <c r="U90" s="697"/>
      <c r="V90" s="697"/>
      <c r="W90" s="697"/>
      <c r="X90" s="697"/>
      <c r="Y90" s="697"/>
      <c r="Z90" s="697"/>
      <c r="AA90" s="697"/>
      <c r="AB90" s="697"/>
      <c r="AC90" s="697"/>
    </row>
    <row r="91" spans="1:29" s="769" customFormat="1" ht="19.5" x14ac:dyDescent="0.2">
      <c r="A91" s="398"/>
      <c r="B91" s="398"/>
      <c r="C91" s="398"/>
      <c r="D91" s="399"/>
      <c r="E91" s="399"/>
      <c r="F91" s="398"/>
      <c r="G91" s="398"/>
      <c r="H91" s="405"/>
      <c r="I91" s="398"/>
      <c r="J91" s="405"/>
      <c r="K91" s="406"/>
      <c r="L91" s="560"/>
      <c r="M91" s="902"/>
      <c r="N91" s="565"/>
      <c r="O91" s="577"/>
      <c r="P91" s="585">
        <f t="shared" si="4"/>
        <v>0</v>
      </c>
      <c r="Q91" s="585">
        <f t="shared" si="5"/>
        <v>0</v>
      </c>
      <c r="R91" s="697"/>
      <c r="S91" s="697"/>
      <c r="T91" s="697"/>
      <c r="U91" s="697"/>
      <c r="V91" s="697"/>
      <c r="W91" s="697"/>
      <c r="X91" s="697"/>
      <c r="Y91" s="697"/>
      <c r="Z91" s="697"/>
      <c r="AA91" s="697"/>
      <c r="AB91" s="697"/>
      <c r="AC91" s="697"/>
    </row>
    <row r="92" spans="1:29" s="769" customFormat="1" ht="19.5" x14ac:dyDescent="0.2">
      <c r="A92" s="398"/>
      <c r="B92" s="398"/>
      <c r="C92" s="398"/>
      <c r="D92" s="399"/>
      <c r="E92" s="399"/>
      <c r="F92" s="398"/>
      <c r="G92" s="398"/>
      <c r="H92" s="405"/>
      <c r="I92" s="398"/>
      <c r="J92" s="405"/>
      <c r="K92" s="406"/>
      <c r="L92" s="560"/>
      <c r="M92" s="902"/>
      <c r="N92" s="565"/>
      <c r="O92" s="577"/>
      <c r="P92" s="585">
        <f t="shared" si="4"/>
        <v>0</v>
      </c>
      <c r="Q92" s="585">
        <f t="shared" si="5"/>
        <v>0</v>
      </c>
      <c r="R92" s="697"/>
      <c r="S92" s="697"/>
      <c r="T92" s="697"/>
      <c r="U92" s="697"/>
      <c r="V92" s="697"/>
      <c r="W92" s="697"/>
      <c r="X92" s="697"/>
      <c r="Y92" s="697"/>
      <c r="Z92" s="697"/>
      <c r="AA92" s="697"/>
      <c r="AB92" s="697"/>
      <c r="AC92" s="697"/>
    </row>
    <row r="93" spans="1:29" s="769" customFormat="1" ht="19.5" x14ac:dyDescent="0.2">
      <c r="A93" s="398"/>
      <c r="B93" s="398"/>
      <c r="C93" s="398"/>
      <c r="D93" s="399"/>
      <c r="E93" s="399"/>
      <c r="F93" s="398"/>
      <c r="G93" s="398"/>
      <c r="H93" s="405"/>
      <c r="I93" s="398"/>
      <c r="J93" s="405"/>
      <c r="K93" s="406"/>
      <c r="L93" s="560"/>
      <c r="M93" s="902"/>
      <c r="N93" s="565"/>
      <c r="O93" s="577"/>
      <c r="P93" s="585">
        <f t="shared" si="4"/>
        <v>0</v>
      </c>
      <c r="Q93" s="585">
        <f t="shared" si="5"/>
        <v>0</v>
      </c>
      <c r="R93" s="697"/>
      <c r="S93" s="697"/>
      <c r="T93" s="697"/>
      <c r="U93" s="697"/>
      <c r="V93" s="697"/>
      <c r="W93" s="697"/>
      <c r="X93" s="697"/>
      <c r="Y93" s="697"/>
      <c r="Z93" s="697"/>
      <c r="AA93" s="697"/>
      <c r="AB93" s="697"/>
      <c r="AC93" s="697"/>
    </row>
    <row r="94" spans="1:29" s="769" customFormat="1" ht="19.5" x14ac:dyDescent="0.2">
      <c r="A94" s="398"/>
      <c r="B94" s="398"/>
      <c r="C94" s="398"/>
      <c r="D94" s="399"/>
      <c r="E94" s="399"/>
      <c r="F94" s="398"/>
      <c r="G94" s="398"/>
      <c r="H94" s="405"/>
      <c r="I94" s="398"/>
      <c r="J94" s="405"/>
      <c r="K94" s="406"/>
      <c r="L94" s="560"/>
      <c r="M94" s="902"/>
      <c r="N94" s="565"/>
      <c r="O94" s="577"/>
      <c r="P94" s="585">
        <f t="shared" si="4"/>
        <v>0</v>
      </c>
      <c r="Q94" s="585">
        <f t="shared" si="5"/>
        <v>0</v>
      </c>
      <c r="R94" s="697"/>
      <c r="S94" s="697"/>
      <c r="T94" s="697"/>
      <c r="U94" s="697"/>
      <c r="V94" s="697"/>
      <c r="W94" s="697"/>
      <c r="X94" s="697"/>
      <c r="Y94" s="697"/>
      <c r="Z94" s="697"/>
      <c r="AA94" s="697"/>
      <c r="AB94" s="697"/>
      <c r="AC94" s="697"/>
    </row>
    <row r="95" spans="1:29" s="769" customFormat="1" ht="19.5" x14ac:dyDescent="0.2">
      <c r="A95" s="398"/>
      <c r="B95" s="398"/>
      <c r="C95" s="398"/>
      <c r="D95" s="399"/>
      <c r="E95" s="399"/>
      <c r="F95" s="398"/>
      <c r="G95" s="398"/>
      <c r="H95" s="405"/>
      <c r="I95" s="398"/>
      <c r="J95" s="405"/>
      <c r="K95" s="406"/>
      <c r="L95" s="560"/>
      <c r="M95" s="902"/>
      <c r="N95" s="565"/>
      <c r="O95" s="577"/>
      <c r="P95" s="585">
        <f t="shared" si="4"/>
        <v>0</v>
      </c>
      <c r="Q95" s="585">
        <f t="shared" si="5"/>
        <v>0</v>
      </c>
      <c r="R95" s="697"/>
      <c r="S95" s="697"/>
      <c r="T95" s="697"/>
      <c r="U95" s="697"/>
      <c r="V95" s="697"/>
      <c r="W95" s="697"/>
      <c r="X95" s="697"/>
      <c r="Y95" s="697"/>
      <c r="Z95" s="697"/>
      <c r="AA95" s="697"/>
      <c r="AB95" s="697"/>
      <c r="AC95" s="697"/>
    </row>
    <row r="96" spans="1:29" s="769" customFormat="1" ht="19.5" x14ac:dyDescent="0.2">
      <c r="A96" s="398"/>
      <c r="B96" s="398"/>
      <c r="C96" s="398"/>
      <c r="D96" s="399"/>
      <c r="E96" s="399"/>
      <c r="F96" s="398"/>
      <c r="G96" s="398"/>
      <c r="H96" s="405"/>
      <c r="I96" s="398"/>
      <c r="J96" s="405"/>
      <c r="K96" s="406"/>
      <c r="L96" s="560"/>
      <c r="M96" s="902"/>
      <c r="N96" s="565"/>
      <c r="O96" s="577"/>
      <c r="P96" s="585">
        <f t="shared" si="4"/>
        <v>0</v>
      </c>
      <c r="Q96" s="585">
        <f t="shared" si="5"/>
        <v>0</v>
      </c>
      <c r="R96" s="697"/>
      <c r="S96" s="697"/>
      <c r="T96" s="697"/>
      <c r="U96" s="697"/>
      <c r="V96" s="697"/>
      <c r="W96" s="697"/>
      <c r="X96" s="697"/>
      <c r="Y96" s="697"/>
      <c r="Z96" s="697"/>
      <c r="AA96" s="697"/>
      <c r="AB96" s="697"/>
      <c r="AC96" s="697"/>
    </row>
    <row r="97" spans="1:29" s="769" customFormat="1" ht="19.5" x14ac:dyDescent="0.2">
      <c r="A97" s="398"/>
      <c r="B97" s="398"/>
      <c r="C97" s="398"/>
      <c r="D97" s="399"/>
      <c r="E97" s="399"/>
      <c r="F97" s="398"/>
      <c r="G97" s="398"/>
      <c r="H97" s="405"/>
      <c r="I97" s="398"/>
      <c r="J97" s="405"/>
      <c r="K97" s="406"/>
      <c r="L97" s="560"/>
      <c r="M97" s="902"/>
      <c r="N97" s="565"/>
      <c r="O97" s="577"/>
      <c r="P97" s="585">
        <f t="shared" si="4"/>
        <v>0</v>
      </c>
      <c r="Q97" s="585">
        <f t="shared" si="5"/>
        <v>0</v>
      </c>
      <c r="R97" s="697"/>
      <c r="S97" s="697"/>
      <c r="T97" s="697"/>
      <c r="U97" s="697"/>
      <c r="V97" s="697"/>
      <c r="W97" s="697"/>
      <c r="X97" s="697"/>
      <c r="Y97" s="697"/>
      <c r="Z97" s="697"/>
      <c r="AA97" s="697"/>
      <c r="AB97" s="697"/>
      <c r="AC97" s="697"/>
    </row>
    <row r="98" spans="1:29" s="769" customFormat="1" ht="19.5" x14ac:dyDescent="0.2">
      <c r="A98" s="398"/>
      <c r="B98" s="398"/>
      <c r="C98" s="398"/>
      <c r="D98" s="399"/>
      <c r="E98" s="399"/>
      <c r="F98" s="398"/>
      <c r="G98" s="398"/>
      <c r="H98" s="405"/>
      <c r="I98" s="398"/>
      <c r="J98" s="405"/>
      <c r="K98" s="406"/>
      <c r="L98" s="560"/>
      <c r="M98" s="902"/>
      <c r="N98" s="565"/>
      <c r="O98" s="577"/>
      <c r="P98" s="585">
        <f t="shared" si="4"/>
        <v>0</v>
      </c>
      <c r="Q98" s="585">
        <f t="shared" si="5"/>
        <v>0</v>
      </c>
      <c r="R98" s="697"/>
      <c r="S98" s="697"/>
      <c r="T98" s="697"/>
      <c r="U98" s="697"/>
      <c r="V98" s="697"/>
      <c r="W98" s="697"/>
      <c r="X98" s="697"/>
      <c r="Y98" s="697"/>
      <c r="Z98" s="697"/>
      <c r="AA98" s="697"/>
      <c r="AB98" s="697"/>
      <c r="AC98" s="697"/>
    </row>
    <row r="99" spans="1:29" s="769" customFormat="1" ht="19.5" x14ac:dyDescent="0.2">
      <c r="A99" s="398"/>
      <c r="B99" s="398"/>
      <c r="C99" s="398"/>
      <c r="D99" s="399"/>
      <c r="E99" s="399"/>
      <c r="F99" s="398"/>
      <c r="G99" s="398"/>
      <c r="H99" s="405"/>
      <c r="I99" s="398"/>
      <c r="J99" s="405"/>
      <c r="K99" s="406"/>
      <c r="L99" s="560"/>
      <c r="M99" s="902"/>
      <c r="N99" s="565"/>
      <c r="O99" s="577"/>
      <c r="P99" s="585">
        <f t="shared" si="4"/>
        <v>0</v>
      </c>
      <c r="Q99" s="585">
        <f t="shared" si="5"/>
        <v>0</v>
      </c>
      <c r="R99" s="697"/>
      <c r="S99" s="697"/>
      <c r="T99" s="697"/>
      <c r="U99" s="697"/>
      <c r="V99" s="697"/>
      <c r="W99" s="697"/>
      <c r="X99" s="697"/>
      <c r="Y99" s="697"/>
      <c r="Z99" s="697"/>
      <c r="AA99" s="697"/>
      <c r="AB99" s="697"/>
      <c r="AC99" s="697"/>
    </row>
    <row r="100" spans="1:29" x14ac:dyDescent="0.2">
      <c r="M100" s="254">
        <f t="shared" ref="M100:M121" si="6">SUM(J100:K100)</f>
        <v>0</v>
      </c>
      <c r="N100" s="254">
        <f t="shared" ref="N100:N121" si="7">I100-M100</f>
        <v>0</v>
      </c>
    </row>
    <row r="101" spans="1:29" x14ac:dyDescent="0.2">
      <c r="M101" s="254">
        <f t="shared" si="6"/>
        <v>0</v>
      </c>
      <c r="N101" s="254">
        <f t="shared" si="7"/>
        <v>0</v>
      </c>
    </row>
    <row r="102" spans="1:29" x14ac:dyDescent="0.2">
      <c r="M102" s="254">
        <f t="shared" si="6"/>
        <v>0</v>
      </c>
      <c r="N102" s="254">
        <f t="shared" si="7"/>
        <v>0</v>
      </c>
    </row>
    <row r="103" spans="1:29" x14ac:dyDescent="0.2">
      <c r="M103" s="254">
        <f t="shared" si="6"/>
        <v>0</v>
      </c>
      <c r="N103" s="254">
        <f t="shared" si="7"/>
        <v>0</v>
      </c>
    </row>
    <row r="104" spans="1:29" x14ac:dyDescent="0.2">
      <c r="M104" s="254">
        <f t="shared" si="6"/>
        <v>0</v>
      </c>
      <c r="N104" s="254">
        <f t="shared" si="7"/>
        <v>0</v>
      </c>
    </row>
    <row r="105" spans="1:29" x14ac:dyDescent="0.2">
      <c r="M105" s="254">
        <f t="shared" si="6"/>
        <v>0</v>
      </c>
      <c r="N105" s="254">
        <f t="shared" si="7"/>
        <v>0</v>
      </c>
    </row>
    <row r="106" spans="1:29" x14ac:dyDescent="0.2">
      <c r="M106" s="254">
        <f t="shared" si="6"/>
        <v>0</v>
      </c>
      <c r="N106" s="254">
        <f t="shared" si="7"/>
        <v>0</v>
      </c>
    </row>
    <row r="107" spans="1:29" x14ac:dyDescent="0.2">
      <c r="M107" s="254">
        <f t="shared" si="6"/>
        <v>0</v>
      </c>
      <c r="N107" s="254">
        <f t="shared" si="7"/>
        <v>0</v>
      </c>
    </row>
    <row r="108" spans="1:29" x14ac:dyDescent="0.2">
      <c r="M108" s="254">
        <f t="shared" si="6"/>
        <v>0</v>
      </c>
      <c r="N108" s="254">
        <f t="shared" si="7"/>
        <v>0</v>
      </c>
    </row>
    <row r="109" spans="1:29" x14ac:dyDescent="0.2">
      <c r="M109" s="254">
        <f t="shared" si="6"/>
        <v>0</v>
      </c>
      <c r="N109" s="254">
        <f t="shared" si="7"/>
        <v>0</v>
      </c>
    </row>
    <row r="110" spans="1:29" x14ac:dyDescent="0.2">
      <c r="M110" s="254">
        <f t="shared" si="6"/>
        <v>0</v>
      </c>
      <c r="N110" s="254">
        <f t="shared" si="7"/>
        <v>0</v>
      </c>
    </row>
    <row r="111" spans="1:29" x14ac:dyDescent="0.2">
      <c r="M111" s="254">
        <f t="shared" si="6"/>
        <v>0</v>
      </c>
      <c r="N111" s="254">
        <f t="shared" si="7"/>
        <v>0</v>
      </c>
    </row>
    <row r="112" spans="1:29" x14ac:dyDescent="0.2">
      <c r="M112" s="254">
        <f t="shared" si="6"/>
        <v>0</v>
      </c>
      <c r="N112" s="254">
        <f t="shared" si="7"/>
        <v>0</v>
      </c>
    </row>
    <row r="113" spans="13:14" x14ac:dyDescent="0.2">
      <c r="M113" s="254">
        <f t="shared" si="6"/>
        <v>0</v>
      </c>
      <c r="N113" s="254">
        <f t="shared" si="7"/>
        <v>0</v>
      </c>
    </row>
    <row r="114" spans="13:14" x14ac:dyDescent="0.2">
      <c r="M114" s="254">
        <f t="shared" si="6"/>
        <v>0</v>
      </c>
      <c r="N114" s="254">
        <f t="shared" si="7"/>
        <v>0</v>
      </c>
    </row>
    <row r="115" spans="13:14" x14ac:dyDescent="0.2">
      <c r="M115" s="254">
        <f t="shared" si="6"/>
        <v>0</v>
      </c>
      <c r="N115" s="254">
        <f t="shared" si="7"/>
        <v>0</v>
      </c>
    </row>
    <row r="116" spans="13:14" x14ac:dyDescent="0.2">
      <c r="M116" s="254">
        <f t="shared" si="6"/>
        <v>0</v>
      </c>
      <c r="N116" s="254">
        <f t="shared" si="7"/>
        <v>0</v>
      </c>
    </row>
    <row r="117" spans="13:14" x14ac:dyDescent="0.2">
      <c r="M117" s="254">
        <f t="shared" si="6"/>
        <v>0</v>
      </c>
      <c r="N117" s="254">
        <f t="shared" si="7"/>
        <v>0</v>
      </c>
    </row>
    <row r="118" spans="13:14" x14ac:dyDescent="0.2">
      <c r="M118" s="254">
        <f t="shared" si="6"/>
        <v>0</v>
      </c>
      <c r="N118" s="254">
        <f t="shared" si="7"/>
        <v>0</v>
      </c>
    </row>
    <row r="119" spans="13:14" x14ac:dyDescent="0.2">
      <c r="M119" s="254">
        <f t="shared" si="6"/>
        <v>0</v>
      </c>
      <c r="N119" s="254">
        <f t="shared" si="7"/>
        <v>0</v>
      </c>
    </row>
    <row r="120" spans="13:14" x14ac:dyDescent="0.2">
      <c r="M120" s="254">
        <f t="shared" si="6"/>
        <v>0</v>
      </c>
      <c r="N120" s="254">
        <f t="shared" si="7"/>
        <v>0</v>
      </c>
    </row>
    <row r="121" spans="13:14" x14ac:dyDescent="0.2">
      <c r="M121" s="254">
        <f t="shared" si="6"/>
        <v>0</v>
      </c>
      <c r="N121" s="254">
        <f t="shared" si="7"/>
        <v>0</v>
      </c>
    </row>
    <row r="122" spans="13:14" x14ac:dyDescent="0.2"/>
    <row r="123" spans="13:14" x14ac:dyDescent="0.2"/>
    <row r="124" spans="13:14" x14ac:dyDescent="0.2"/>
    <row r="125" spans="13:14" x14ac:dyDescent="0.2"/>
    <row r="126" spans="13:14" x14ac:dyDescent="0.2"/>
    <row r="127" spans="13:14" x14ac:dyDescent="0.2"/>
    <row r="128" spans="13:14"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sheetData>
  <sheetProtection formatCells="0" formatColumns="0" formatRows="0" insertRows="0" deleteRows="0" sort="0" autoFilter="0"/>
  <dataConsolidate/>
  <customSheetViews>
    <customSheetView guid="{864452AF-FE8B-4AB5-A77B-41D8DD524B81}" scale="70" showPageBreaks="1" showGridLines="0" zeroValues="0" fitToPage="1" printArea="1">
      <pane ySplit="21" topLeftCell="A192" activePane="bottomLeft" state="frozen"/>
      <selection pane="bottomLeft" activeCell="A5" sqref="A5:I7"/>
      <pageMargins left="0.25" right="0.25" top="0.25" bottom="0.25" header="0.25" footer="0.25"/>
      <printOptions horizontalCentered="1"/>
      <pageSetup scale="44" fitToHeight="0" orientation="landscape" useFirstPageNumber="1" r:id="rId1"/>
      <headerFooter alignWithMargins="0">
        <oddFooter>&amp;L&amp;"Tahoma,Regular"&amp;12FMFW v1.18 - 2018</oddFooter>
      </headerFooter>
    </customSheetView>
  </customSheetViews>
  <mergeCells count="13">
    <mergeCell ref="A1:Q1"/>
    <mergeCell ref="O3:Q3"/>
    <mergeCell ref="O4:Q4"/>
    <mergeCell ref="A2:Q2"/>
    <mergeCell ref="A3:M3"/>
    <mergeCell ref="A4:M4"/>
    <mergeCell ref="A8:M8"/>
    <mergeCell ref="O5:Q5"/>
    <mergeCell ref="O6:Q6"/>
    <mergeCell ref="O7:Q7"/>
    <mergeCell ref="A5:M5"/>
    <mergeCell ref="A6:M6"/>
    <mergeCell ref="A7:M7"/>
  </mergeCells>
  <conditionalFormatting sqref="N4:N5">
    <cfRule type="cellIs" dxfId="430" priority="38" stopIfTrue="1" operator="greaterThan">
      <formula>0</formula>
    </cfRule>
  </conditionalFormatting>
  <conditionalFormatting sqref="N10 N12:N99">
    <cfRule type="cellIs" dxfId="429" priority="37" stopIfTrue="1" operator="notEqual">
      <formula>0</formula>
    </cfRule>
  </conditionalFormatting>
  <dataValidations count="14">
    <dataValidation type="whole" operator="greaterThan" allowBlank="1" showInputMessage="1" showErrorMessage="1" errorTitle="Request Number" error="Please enter the Request Number for this request." promptTitle="Request Number" prompt="Please enter the request number.  Each request type (Modification and Reimbursement) will have its own sequence that must be followed in order. " sqref="O5:Q5" xr:uid="{00000000-0002-0000-0500-000000000000}">
      <formula1>0</formula1>
    </dataValidation>
    <dataValidation allowBlank="1" showInputMessage="1" showErrorMessage="1" promptTitle="Cal OES ONLY" prompt="For Cal OES use only.  Do not enter." sqref="P8:Q8" xr:uid="{00000000-0002-0000-0500-000001000000}"/>
    <dataValidation type="list" allowBlank="1" showInputMessage="1" showErrorMessage="1" sqref="A12:A99" xr:uid="{00000000-0002-0000-0500-000002000000}">
      <formula1>SOURCE_ProjectLetter</formula1>
    </dataValidation>
    <dataValidation type="list" allowBlank="1" showInputMessage="1" showErrorMessage="1" sqref="F12:F99" xr:uid="{00000000-0002-0000-0500-000003000000}">
      <formula1>SOURCE_SolutionAreaSubCategoryPlanning</formula1>
    </dataValidation>
    <dataValidation type="list" allowBlank="1" showInputMessage="1" showErrorMessage="1" sqref="I12:I99" xr:uid="{00000000-0002-0000-0500-000004000000}">
      <formula1>"Yes, No"</formula1>
    </dataValidation>
    <dataValidation type="list" allowBlank="1" showInputMessage="1" showErrorMessage="1" sqref="B12:B99" xr:uid="{00000000-0002-0000-0500-000005000000}">
      <formula1>"Direct,Subaward"</formula1>
    </dataValidation>
    <dataValidation type="list" allowBlank="1" showInputMessage="1" sqref="J12:J99" xr:uid="{00000000-0002-0000-0500-000006000000}">
      <formula1>Source_PlanningHoldTrigger</formula1>
    </dataValidation>
    <dataValidation type="whole" operator="greaterThan" allowBlank="1" showInputMessage="1" showErrorMessage="1" errorTitle="BUDGETED COST" error="Enter the Budged Cost for this project, rounded DOWN to the nearest dollar." sqref="L12:L99" xr:uid="{00000000-0002-0000-0500-000007000000}">
      <formula1>0</formula1>
    </dataValidation>
    <dataValidation type="list" allowBlank="1" showInputMessage="1" showErrorMessage="1" sqref="G12:G99" xr:uid="{00000000-0002-0000-0500-000008000000}">
      <formula1>INDIRECT(VLOOKUP(F12,Source_PlanningNameLookup, 2, FALSE))</formula1>
    </dataValidation>
    <dataValidation type="whole" operator="lessThanOrEqual" allowBlank="1" showInputMessage="1" showErrorMessage="1" errorTitle="AMOUNT THIS REQUEST" error="Please enter a dollar amount less than or equal to the available balance for this project." sqref="N13:N99" xr:uid="{00000000-0002-0000-0500-000009000000}">
      <formula1>L13-M13</formula1>
    </dataValidation>
    <dataValidation type="whole" operator="lessThanOrEqual" allowBlank="1" showErrorMessage="1" errorTitle="AMOUNT THIS REQUEST" error="Please enter a dollar amount less than or equal to the available balance for this project." sqref="N12" xr:uid="{00000000-0002-0000-0500-00000A000000}">
      <formula1>L12-M12</formula1>
    </dataValidation>
    <dataValidation type="list" allowBlank="1" showInputMessage="1" showErrorMessage="1" sqref="O3:Q3" xr:uid="{00000000-0002-0000-0500-00000B000000}">
      <formula1>"Initial Application, Modification, Advance, Reimbursement, Final Reimbursement"</formula1>
    </dataValidation>
    <dataValidation type="list" allowBlank="1" showInputMessage="1" showErrorMessage="1" sqref="D12:D99" xr:uid="{00000000-0002-0000-0500-00000C000000}">
      <formula1>"EMPG"</formula1>
    </dataValidation>
    <dataValidation type="list" allowBlank="1" showInputMessage="1" showErrorMessage="1" sqref="E12:E99" xr:uid="{00000000-0002-0000-0500-00000D000000}">
      <formula1>"EMG"</formula1>
    </dataValidation>
  </dataValidations>
  <printOptions horizontalCentered="1"/>
  <pageMargins left="0.15" right="0.15" top="0.5" bottom="0.5" header="0.25" footer="0.25"/>
  <pageSetup scale="35" fitToHeight="0" orientation="landscape" r:id="rId2"/>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drawing r:id="rId3"/>
  <legacyDrawing r:id="rId4"/>
  <tableParts count="1">
    <tablePart r:id="rId5"/>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theme="7" tint="0.39997558519241921"/>
    <pageSetUpPr fitToPage="1"/>
  </sheetPr>
  <dimension ref="A1:AC99"/>
  <sheetViews>
    <sheetView showGridLines="0" showZeros="0" zoomScale="65" zoomScaleNormal="65" zoomScaleSheetLayoutView="70" workbookViewId="0">
      <pane ySplit="9" topLeftCell="A10" activePane="bottomLeft" state="frozen"/>
      <selection sqref="A1:Q1"/>
      <selection pane="bottomLeft" sqref="A1:Q1"/>
    </sheetView>
  </sheetViews>
  <sheetFormatPr defaultColWidth="9.140625" defaultRowHeight="12.75" x14ac:dyDescent="0.2"/>
  <cols>
    <col min="1" max="1" width="17.42578125" style="254" customWidth="1"/>
    <col min="2" max="2" width="22.85546875" style="254" customWidth="1"/>
    <col min="3" max="3" width="37.7109375" style="254" customWidth="1"/>
    <col min="4" max="4" width="20.5703125" style="254" customWidth="1"/>
    <col min="5" max="5" width="22.5703125" style="254" bestFit="1" customWidth="1"/>
    <col min="6" max="6" width="38.7109375" style="254" customWidth="1"/>
    <col min="7" max="7" width="29.28515625" style="254" customWidth="1"/>
    <col min="8" max="8" width="26.28515625" style="254" customWidth="1"/>
    <col min="9" max="11" width="21.7109375" style="254" customWidth="1"/>
    <col min="12" max="12" width="20.140625" style="254" customWidth="1"/>
    <col min="13" max="14" width="21.7109375" style="254" customWidth="1"/>
    <col min="15" max="15" width="20.5703125" style="765" hidden="1" customWidth="1"/>
    <col min="16" max="29" width="9.140625" style="765" hidden="1" customWidth="1"/>
    <col min="30" max="16384" width="9.140625" style="254"/>
  </cols>
  <sheetData>
    <row r="1" spans="1:29" ht="30" customHeight="1" x14ac:dyDescent="0.2">
      <c r="A1" s="1099" t="s">
        <v>1358</v>
      </c>
      <c r="B1" s="1099"/>
      <c r="C1" s="1099"/>
      <c r="D1" s="1099"/>
      <c r="E1" s="1099"/>
      <c r="F1" s="1099"/>
      <c r="G1" s="1099"/>
      <c r="H1" s="1099"/>
      <c r="I1" s="1099"/>
      <c r="J1" s="1099"/>
      <c r="K1" s="1099"/>
      <c r="L1" s="1099"/>
      <c r="M1" s="1099"/>
      <c r="N1" s="1099"/>
    </row>
    <row r="2" spans="1:29" s="256" customFormat="1" ht="20.100000000000001" customHeight="1" x14ac:dyDescent="0.2">
      <c r="A2" s="1100" t="s">
        <v>1422</v>
      </c>
      <c r="B2" s="1100"/>
      <c r="C2" s="1100"/>
      <c r="D2" s="1100"/>
      <c r="E2" s="1100"/>
      <c r="F2" s="1100"/>
      <c r="G2" s="1100"/>
      <c r="H2" s="1100"/>
      <c r="I2" s="1100"/>
      <c r="J2" s="1100"/>
      <c r="K2" s="1100"/>
      <c r="L2" s="1100"/>
      <c r="M2" s="1100"/>
      <c r="N2" s="1100"/>
      <c r="O2" s="766"/>
      <c r="P2" s="766"/>
      <c r="Q2" s="766"/>
      <c r="R2" s="766"/>
      <c r="S2" s="766"/>
      <c r="T2" s="766"/>
      <c r="U2" s="766"/>
      <c r="V2" s="766"/>
      <c r="W2" s="766"/>
      <c r="X2" s="766"/>
      <c r="Y2" s="766"/>
      <c r="Z2" s="766"/>
      <c r="AA2" s="766"/>
      <c r="AB2" s="766"/>
      <c r="AC2" s="766"/>
    </row>
    <row r="3" spans="1:29" ht="24.95" customHeight="1" x14ac:dyDescent="0.2">
      <c r="A3" s="1066">
        <f>SubrecipientName</f>
        <v>0</v>
      </c>
      <c r="B3" s="1101"/>
      <c r="C3" s="1101"/>
      <c r="D3" s="1101"/>
      <c r="E3" s="1101"/>
      <c r="F3" s="1101"/>
      <c r="G3" s="1101"/>
      <c r="H3" s="1101"/>
      <c r="I3" s="1101"/>
      <c r="J3" s="1102"/>
      <c r="K3" s="890" t="s">
        <v>48</v>
      </c>
      <c r="L3" s="1103"/>
      <c r="M3" s="1104"/>
      <c r="N3" s="1104"/>
    </row>
    <row r="4" spans="1:29" ht="24.95" customHeight="1" x14ac:dyDescent="0.3">
      <c r="A4" s="1096">
        <f>FIPSNumber</f>
        <v>0</v>
      </c>
      <c r="B4" s="1097"/>
      <c r="C4" s="1097"/>
      <c r="D4" s="1097"/>
      <c r="E4" s="1097"/>
      <c r="F4" s="1097"/>
      <c r="G4" s="1097"/>
      <c r="H4" s="1097"/>
      <c r="I4" s="1097"/>
      <c r="J4" s="1097"/>
      <c r="K4" s="514" t="s">
        <v>10</v>
      </c>
      <c r="L4" s="1098"/>
      <c r="M4" s="1098"/>
      <c r="N4" s="1098"/>
    </row>
    <row r="5" spans="1:29" ht="24.95" customHeight="1" x14ac:dyDescent="0.2">
      <c r="A5" s="1085">
        <f>SubawardNumber</f>
        <v>0</v>
      </c>
      <c r="B5" s="1086"/>
      <c r="C5" s="1086"/>
      <c r="D5" s="1086"/>
      <c r="E5" s="1086"/>
      <c r="F5" s="1086"/>
      <c r="G5" s="1086"/>
      <c r="H5" s="1086"/>
      <c r="I5" s="1086"/>
      <c r="J5" s="1086"/>
      <c r="K5" s="219" t="s">
        <v>854</v>
      </c>
      <c r="L5" s="1106"/>
      <c r="M5" s="1106"/>
      <c r="N5" s="1106"/>
    </row>
    <row r="6" spans="1:29" ht="24.95" customHeight="1" x14ac:dyDescent="0.3">
      <c r="A6" s="1107"/>
      <c r="B6" s="1107"/>
      <c r="C6" s="1107"/>
      <c r="D6" s="1107"/>
      <c r="E6" s="1107"/>
      <c r="F6" s="1107"/>
      <c r="G6" s="1107"/>
      <c r="H6" s="1107"/>
      <c r="I6" s="1107"/>
      <c r="J6" s="1108"/>
      <c r="K6" s="790" t="s">
        <v>1027</v>
      </c>
      <c r="L6" s="1109">
        <f>StartDate</f>
        <v>44013</v>
      </c>
      <c r="M6" s="1110"/>
      <c r="N6" s="1110"/>
    </row>
    <row r="7" spans="1:29" ht="24.95" customHeight="1" x14ac:dyDescent="0.3">
      <c r="A7" s="1107"/>
      <c r="B7" s="1107"/>
      <c r="C7" s="1107"/>
      <c r="D7" s="1107"/>
      <c r="E7" s="1107"/>
      <c r="F7" s="1107"/>
      <c r="G7" s="1107"/>
      <c r="H7" s="1107"/>
      <c r="I7" s="1107"/>
      <c r="J7" s="1108"/>
      <c r="K7" s="790" t="s">
        <v>1028</v>
      </c>
      <c r="L7" s="1109">
        <f>EndDate</f>
        <v>44742</v>
      </c>
      <c r="M7" s="1110"/>
      <c r="N7" s="1110"/>
    </row>
    <row r="8" spans="1:29" ht="39.950000000000003" customHeight="1" x14ac:dyDescent="0.3">
      <c r="A8" s="1105"/>
      <c r="B8" s="1105"/>
      <c r="C8" s="1105"/>
      <c r="D8" s="1105"/>
      <c r="E8" s="1105"/>
      <c r="F8" s="1105"/>
      <c r="G8" s="1105"/>
      <c r="H8" s="1105"/>
      <c r="I8" s="1105"/>
      <c r="J8" s="1105"/>
      <c r="K8" s="791" t="s">
        <v>1031</v>
      </c>
      <c r="L8" s="771" t="s">
        <v>1271</v>
      </c>
      <c r="M8" s="722"/>
      <c r="N8" s="723"/>
    </row>
    <row r="9" spans="1:29" s="250" customFormat="1" ht="47.25" x14ac:dyDescent="0.2">
      <c r="A9" s="471" t="s">
        <v>215</v>
      </c>
      <c r="B9" s="472" t="s">
        <v>996</v>
      </c>
      <c r="C9" s="473" t="s">
        <v>212</v>
      </c>
      <c r="D9" s="474" t="s">
        <v>997</v>
      </c>
      <c r="E9" s="474" t="s">
        <v>325</v>
      </c>
      <c r="F9" s="474" t="s">
        <v>998</v>
      </c>
      <c r="G9" s="474" t="s">
        <v>1061</v>
      </c>
      <c r="H9" s="474" t="s">
        <v>583</v>
      </c>
      <c r="I9" s="472" t="s">
        <v>1062</v>
      </c>
      <c r="J9" s="472" t="s">
        <v>1175</v>
      </c>
      <c r="K9" s="772" t="s">
        <v>1059</v>
      </c>
      <c r="L9" s="772" t="s">
        <v>1405</v>
      </c>
      <c r="M9" s="772" t="s">
        <v>1060</v>
      </c>
      <c r="N9" s="772" t="s">
        <v>1030</v>
      </c>
      <c r="O9" s="700" t="s">
        <v>1371</v>
      </c>
      <c r="P9" s="700" t="s">
        <v>1372</v>
      </c>
      <c r="Q9" s="700" t="s">
        <v>1373</v>
      </c>
      <c r="R9" s="700" t="s">
        <v>1374</v>
      </c>
      <c r="S9" s="700" t="s">
        <v>1375</v>
      </c>
      <c r="T9" s="700" t="s">
        <v>1376</v>
      </c>
      <c r="U9" s="700" t="s">
        <v>1377</v>
      </c>
      <c r="V9" s="700" t="s">
        <v>1378</v>
      </c>
      <c r="W9" s="700" t="s">
        <v>1379</v>
      </c>
      <c r="X9" s="700" t="s">
        <v>1380</v>
      </c>
      <c r="Y9" s="700" t="s">
        <v>1381</v>
      </c>
      <c r="Z9" s="700" t="s">
        <v>1382</v>
      </c>
      <c r="AA9" s="700" t="s">
        <v>1383</v>
      </c>
      <c r="AB9" s="700" t="s">
        <v>1384</v>
      </c>
      <c r="AC9" s="700" t="s">
        <v>1385</v>
      </c>
    </row>
    <row r="10" spans="1:29" s="250" customFormat="1" ht="20.25" x14ac:dyDescent="0.2">
      <c r="A10" s="488">
        <v>0</v>
      </c>
      <c r="B10" s="489"/>
      <c r="C10" s="490"/>
      <c r="D10" s="491"/>
      <c r="E10" s="491"/>
      <c r="F10" s="492"/>
      <c r="G10" s="492"/>
      <c r="H10" s="492"/>
      <c r="I10" s="545">
        <f>SUM(RangeCost)</f>
        <v>0</v>
      </c>
      <c r="J10" s="545">
        <f>SUM(RangePrevious)</f>
        <v>0</v>
      </c>
      <c r="K10" s="545">
        <f>SUM(RangeThisRequest)</f>
        <v>0</v>
      </c>
      <c r="L10" s="493"/>
      <c r="M10" s="544">
        <f>SUM(RangeApproved)</f>
        <v>0</v>
      </c>
      <c r="N10" s="544">
        <f>SUM(RangeBalance)</f>
        <v>0</v>
      </c>
      <c r="O10" s="701"/>
      <c r="P10" s="701"/>
      <c r="Q10" s="701"/>
      <c r="R10" s="701"/>
      <c r="S10" s="701"/>
      <c r="T10" s="701"/>
      <c r="U10" s="701"/>
      <c r="V10" s="701"/>
      <c r="W10" s="701"/>
      <c r="X10" s="701"/>
      <c r="Y10" s="701"/>
      <c r="Z10" s="701"/>
      <c r="AA10" s="701"/>
      <c r="AB10" s="701"/>
      <c r="AC10" s="701"/>
    </row>
    <row r="11" spans="1:29" s="250" customFormat="1" ht="0.2" customHeight="1" x14ac:dyDescent="0.2">
      <c r="A11" s="438" t="s">
        <v>1325</v>
      </c>
      <c r="B11" s="439" t="s">
        <v>1325</v>
      </c>
      <c r="C11" s="440" t="s">
        <v>1325</v>
      </c>
      <c r="D11" s="440" t="s">
        <v>1325</v>
      </c>
      <c r="E11" s="440" t="s">
        <v>1325</v>
      </c>
      <c r="F11" s="440" t="s">
        <v>1325</v>
      </c>
      <c r="G11" s="441" t="s">
        <v>1325</v>
      </c>
      <c r="H11" s="440" t="s">
        <v>1325</v>
      </c>
      <c r="I11" s="442" t="s">
        <v>1325</v>
      </c>
      <c r="J11" s="442" t="s">
        <v>1325</v>
      </c>
      <c r="K11" s="442" t="s">
        <v>1325</v>
      </c>
      <c r="L11" s="443" t="s">
        <v>1325</v>
      </c>
      <c r="M11" s="444" t="s">
        <v>1325</v>
      </c>
      <c r="N11" s="445" t="s">
        <v>1325</v>
      </c>
      <c r="O11" s="906"/>
      <c r="P11" s="906"/>
      <c r="Q11" s="906"/>
      <c r="R11" s="906"/>
      <c r="S11" s="906"/>
      <c r="T11" s="906"/>
      <c r="U11" s="906"/>
      <c r="V11" s="906"/>
      <c r="W11" s="906"/>
      <c r="X11" s="906"/>
      <c r="Y11" s="906"/>
      <c r="Z11" s="906"/>
      <c r="AA11" s="906"/>
      <c r="AB11" s="906"/>
      <c r="AC11" s="906"/>
    </row>
    <row r="12" spans="1:29" s="248" customFormat="1" ht="19.5" x14ac:dyDescent="0.2">
      <c r="A12" s="398"/>
      <c r="B12" s="398"/>
      <c r="C12" s="398"/>
      <c r="D12" s="399"/>
      <c r="E12" s="399"/>
      <c r="F12" s="398"/>
      <c r="G12" s="405"/>
      <c r="H12" s="405"/>
      <c r="I12" s="575"/>
      <c r="J12" s="588"/>
      <c r="K12" s="563"/>
      <c r="L12" s="590"/>
      <c r="M12" s="585">
        <f t="shared" ref="M12:M43" si="0">K12+J12</f>
        <v>0</v>
      </c>
      <c r="N12" s="585">
        <f t="shared" ref="N12:N43" si="1">I12-M12</f>
        <v>0</v>
      </c>
      <c r="O12" s="699"/>
      <c r="P12" s="699"/>
      <c r="Q12" s="699"/>
      <c r="R12" s="699"/>
      <c r="S12" s="699"/>
      <c r="T12" s="699"/>
      <c r="U12" s="699"/>
      <c r="V12" s="699"/>
      <c r="W12" s="699"/>
      <c r="X12" s="699"/>
      <c r="Y12" s="699"/>
      <c r="Z12" s="699"/>
      <c r="AA12" s="699"/>
      <c r="AB12" s="699"/>
      <c r="AC12" s="699"/>
    </row>
    <row r="13" spans="1:29" s="248" customFormat="1" ht="19.5" x14ac:dyDescent="0.2">
      <c r="A13" s="398"/>
      <c r="B13" s="398"/>
      <c r="C13" s="398"/>
      <c r="D13" s="399"/>
      <c r="E13" s="399"/>
      <c r="F13" s="398"/>
      <c r="G13" s="405"/>
      <c r="H13" s="405"/>
      <c r="I13" s="575"/>
      <c r="J13" s="588"/>
      <c r="K13" s="563"/>
      <c r="L13" s="590"/>
      <c r="M13" s="585">
        <f t="shared" si="0"/>
        <v>0</v>
      </c>
      <c r="N13" s="585">
        <f t="shared" si="1"/>
        <v>0</v>
      </c>
      <c r="O13" s="699"/>
      <c r="P13" s="699"/>
      <c r="Q13" s="699"/>
      <c r="R13" s="699"/>
      <c r="S13" s="699"/>
      <c r="T13" s="699"/>
      <c r="U13" s="699"/>
      <c r="V13" s="699"/>
      <c r="W13" s="699"/>
      <c r="X13" s="699"/>
      <c r="Y13" s="699"/>
      <c r="Z13" s="699"/>
      <c r="AA13" s="699"/>
      <c r="AB13" s="699"/>
      <c r="AC13" s="699"/>
    </row>
    <row r="14" spans="1:29" s="248" customFormat="1" ht="19.5" x14ac:dyDescent="0.2">
      <c r="A14" s="398"/>
      <c r="B14" s="398"/>
      <c r="C14" s="398"/>
      <c r="D14" s="399"/>
      <c r="E14" s="399"/>
      <c r="F14" s="398"/>
      <c r="G14" s="405"/>
      <c r="H14" s="405"/>
      <c r="I14" s="575"/>
      <c r="J14" s="588"/>
      <c r="K14" s="563"/>
      <c r="L14" s="590"/>
      <c r="M14" s="585">
        <f t="shared" si="0"/>
        <v>0</v>
      </c>
      <c r="N14" s="585">
        <f t="shared" si="1"/>
        <v>0</v>
      </c>
      <c r="O14" s="699"/>
      <c r="P14" s="699"/>
      <c r="Q14" s="699"/>
      <c r="R14" s="699"/>
      <c r="S14" s="699"/>
      <c r="T14" s="699"/>
      <c r="U14" s="699"/>
      <c r="V14" s="699"/>
      <c r="W14" s="699"/>
      <c r="X14" s="699"/>
      <c r="Y14" s="699"/>
      <c r="Z14" s="699"/>
      <c r="AA14" s="699"/>
      <c r="AB14" s="699"/>
      <c r="AC14" s="699"/>
    </row>
    <row r="15" spans="1:29" s="644" customFormat="1" ht="19.5" x14ac:dyDescent="0.2">
      <c r="A15" s="398"/>
      <c r="B15" s="398"/>
      <c r="C15" s="398"/>
      <c r="D15" s="399"/>
      <c r="E15" s="399"/>
      <c r="F15" s="398"/>
      <c r="G15" s="405"/>
      <c r="H15" s="405"/>
      <c r="I15" s="575"/>
      <c r="J15" s="588"/>
      <c r="K15" s="563"/>
      <c r="L15" s="590"/>
      <c r="M15" s="585">
        <f t="shared" si="0"/>
        <v>0</v>
      </c>
      <c r="N15" s="585">
        <f t="shared" si="1"/>
        <v>0</v>
      </c>
      <c r="O15" s="699"/>
      <c r="P15" s="699"/>
      <c r="Q15" s="699"/>
      <c r="R15" s="699"/>
      <c r="S15" s="699"/>
      <c r="T15" s="699"/>
      <c r="U15" s="699"/>
      <c r="V15" s="699"/>
      <c r="W15" s="699"/>
      <c r="X15" s="699"/>
      <c r="Y15" s="699"/>
      <c r="Z15" s="699"/>
      <c r="AA15" s="699"/>
      <c r="AB15" s="699"/>
      <c r="AC15" s="699"/>
    </row>
    <row r="16" spans="1:29" s="644" customFormat="1" ht="19.5" x14ac:dyDescent="0.2">
      <c r="A16" s="398"/>
      <c r="B16" s="398"/>
      <c r="C16" s="398"/>
      <c r="D16" s="399"/>
      <c r="E16" s="399"/>
      <c r="F16" s="398"/>
      <c r="G16" s="405"/>
      <c r="H16" s="405"/>
      <c r="I16" s="575"/>
      <c r="J16" s="588"/>
      <c r="K16" s="563"/>
      <c r="L16" s="590"/>
      <c r="M16" s="585">
        <f t="shared" si="0"/>
        <v>0</v>
      </c>
      <c r="N16" s="585">
        <f t="shared" si="1"/>
        <v>0</v>
      </c>
      <c r="O16" s="699"/>
      <c r="P16" s="699"/>
      <c r="Q16" s="699"/>
      <c r="R16" s="699"/>
      <c r="S16" s="699"/>
      <c r="T16" s="699"/>
      <c r="U16" s="699"/>
      <c r="V16" s="699"/>
      <c r="W16" s="699"/>
      <c r="X16" s="699"/>
      <c r="Y16" s="699"/>
      <c r="Z16" s="699"/>
      <c r="AA16" s="699"/>
      <c r="AB16" s="699"/>
      <c r="AC16" s="699"/>
    </row>
    <row r="17" spans="1:29" s="644" customFormat="1" ht="19.5" x14ac:dyDescent="0.2">
      <c r="A17" s="398"/>
      <c r="B17" s="398"/>
      <c r="C17" s="398"/>
      <c r="D17" s="399"/>
      <c r="E17" s="399"/>
      <c r="F17" s="398"/>
      <c r="G17" s="405"/>
      <c r="H17" s="405"/>
      <c r="I17" s="575"/>
      <c r="J17" s="588"/>
      <c r="K17" s="563"/>
      <c r="L17" s="590"/>
      <c r="M17" s="585">
        <f t="shared" si="0"/>
        <v>0</v>
      </c>
      <c r="N17" s="585">
        <f t="shared" si="1"/>
        <v>0</v>
      </c>
      <c r="O17" s="699"/>
      <c r="P17" s="699"/>
      <c r="Q17" s="699"/>
      <c r="R17" s="699"/>
      <c r="S17" s="699"/>
      <c r="T17" s="699"/>
      <c r="U17" s="699"/>
      <c r="V17" s="699"/>
      <c r="W17" s="699"/>
      <c r="X17" s="699"/>
      <c r="Y17" s="699"/>
      <c r="Z17" s="699"/>
      <c r="AA17" s="699"/>
      <c r="AB17" s="699"/>
      <c r="AC17" s="699"/>
    </row>
    <row r="18" spans="1:29" s="644" customFormat="1" ht="19.5" x14ac:dyDescent="0.2">
      <c r="A18" s="398"/>
      <c r="B18" s="398"/>
      <c r="C18" s="398"/>
      <c r="D18" s="399"/>
      <c r="E18" s="399"/>
      <c r="F18" s="398"/>
      <c r="G18" s="405"/>
      <c r="H18" s="405"/>
      <c r="I18" s="575"/>
      <c r="J18" s="588"/>
      <c r="K18" s="563"/>
      <c r="L18" s="590"/>
      <c r="M18" s="585">
        <f t="shared" si="0"/>
        <v>0</v>
      </c>
      <c r="N18" s="585">
        <f t="shared" si="1"/>
        <v>0</v>
      </c>
      <c r="O18" s="699"/>
      <c r="P18" s="699"/>
      <c r="Q18" s="699"/>
      <c r="R18" s="699"/>
      <c r="S18" s="699"/>
      <c r="T18" s="699"/>
      <c r="U18" s="699"/>
      <c r="V18" s="699"/>
      <c r="W18" s="699"/>
      <c r="X18" s="699"/>
      <c r="Y18" s="699"/>
      <c r="Z18" s="699"/>
      <c r="AA18" s="699"/>
      <c r="AB18" s="699"/>
      <c r="AC18" s="699"/>
    </row>
    <row r="19" spans="1:29" s="644" customFormat="1" ht="19.5" x14ac:dyDescent="0.2">
      <c r="A19" s="398"/>
      <c r="B19" s="398"/>
      <c r="C19" s="398"/>
      <c r="D19" s="399"/>
      <c r="E19" s="399"/>
      <c r="F19" s="398"/>
      <c r="G19" s="405"/>
      <c r="H19" s="405"/>
      <c r="I19" s="575"/>
      <c r="J19" s="588"/>
      <c r="K19" s="563"/>
      <c r="L19" s="590"/>
      <c r="M19" s="585">
        <f t="shared" si="0"/>
        <v>0</v>
      </c>
      <c r="N19" s="585">
        <f t="shared" si="1"/>
        <v>0</v>
      </c>
      <c r="O19" s="699"/>
      <c r="P19" s="699"/>
      <c r="Q19" s="699"/>
      <c r="R19" s="699"/>
      <c r="S19" s="699"/>
      <c r="T19" s="699"/>
      <c r="U19" s="699"/>
      <c r="V19" s="699"/>
      <c r="W19" s="699"/>
      <c r="X19" s="699"/>
      <c r="Y19" s="699"/>
      <c r="Z19" s="699"/>
      <c r="AA19" s="699"/>
      <c r="AB19" s="699"/>
      <c r="AC19" s="699"/>
    </row>
    <row r="20" spans="1:29" s="644" customFormat="1" ht="19.5" x14ac:dyDescent="0.2">
      <c r="A20" s="398"/>
      <c r="B20" s="398"/>
      <c r="C20" s="398"/>
      <c r="D20" s="399"/>
      <c r="E20" s="399"/>
      <c r="F20" s="398"/>
      <c r="G20" s="405"/>
      <c r="H20" s="405"/>
      <c r="I20" s="575"/>
      <c r="J20" s="588"/>
      <c r="K20" s="563"/>
      <c r="L20" s="590"/>
      <c r="M20" s="585">
        <f t="shared" si="0"/>
        <v>0</v>
      </c>
      <c r="N20" s="585">
        <f t="shared" si="1"/>
        <v>0</v>
      </c>
      <c r="O20" s="699"/>
      <c r="P20" s="699"/>
      <c r="Q20" s="699"/>
      <c r="R20" s="699"/>
      <c r="S20" s="699"/>
      <c r="T20" s="699"/>
      <c r="U20" s="699"/>
      <c r="V20" s="699"/>
      <c r="W20" s="699"/>
      <c r="X20" s="699"/>
      <c r="Y20" s="699"/>
      <c r="Z20" s="699"/>
      <c r="AA20" s="699"/>
      <c r="AB20" s="699"/>
      <c r="AC20" s="699"/>
    </row>
    <row r="21" spans="1:29" s="644" customFormat="1" ht="19.5" x14ac:dyDescent="0.2">
      <c r="A21" s="398"/>
      <c r="B21" s="398"/>
      <c r="C21" s="398"/>
      <c r="D21" s="399"/>
      <c r="E21" s="399"/>
      <c r="F21" s="398"/>
      <c r="G21" s="405"/>
      <c r="H21" s="405"/>
      <c r="I21" s="575"/>
      <c r="J21" s="588"/>
      <c r="K21" s="563"/>
      <c r="L21" s="590"/>
      <c r="M21" s="585">
        <f t="shared" si="0"/>
        <v>0</v>
      </c>
      <c r="N21" s="585">
        <f t="shared" si="1"/>
        <v>0</v>
      </c>
      <c r="O21" s="699"/>
      <c r="P21" s="699"/>
      <c r="Q21" s="699"/>
      <c r="R21" s="699"/>
      <c r="S21" s="699"/>
      <c r="T21" s="699"/>
      <c r="U21" s="699"/>
      <c r="V21" s="699"/>
      <c r="W21" s="699"/>
      <c r="X21" s="699"/>
      <c r="Y21" s="699"/>
      <c r="Z21" s="699"/>
      <c r="AA21" s="699"/>
      <c r="AB21" s="699"/>
      <c r="AC21" s="699"/>
    </row>
    <row r="22" spans="1:29" s="644" customFormat="1" ht="19.5" x14ac:dyDescent="0.2">
      <c r="A22" s="398"/>
      <c r="B22" s="398"/>
      <c r="C22" s="398"/>
      <c r="D22" s="399"/>
      <c r="E22" s="399"/>
      <c r="F22" s="398"/>
      <c r="G22" s="405"/>
      <c r="H22" s="405"/>
      <c r="I22" s="575"/>
      <c r="J22" s="588"/>
      <c r="K22" s="563"/>
      <c r="L22" s="590"/>
      <c r="M22" s="585">
        <f t="shared" si="0"/>
        <v>0</v>
      </c>
      <c r="N22" s="585">
        <f t="shared" si="1"/>
        <v>0</v>
      </c>
      <c r="O22" s="699"/>
      <c r="P22" s="699"/>
      <c r="Q22" s="699"/>
      <c r="R22" s="699"/>
      <c r="S22" s="699"/>
      <c r="T22" s="699"/>
      <c r="U22" s="699"/>
      <c r="V22" s="699"/>
      <c r="W22" s="699"/>
      <c r="X22" s="699"/>
      <c r="Y22" s="699"/>
      <c r="Z22" s="699"/>
      <c r="AA22" s="699"/>
      <c r="AB22" s="699"/>
      <c r="AC22" s="699"/>
    </row>
    <row r="23" spans="1:29" s="644" customFormat="1" ht="19.5" x14ac:dyDescent="0.2">
      <c r="A23" s="398"/>
      <c r="B23" s="398"/>
      <c r="C23" s="398"/>
      <c r="D23" s="399"/>
      <c r="E23" s="399"/>
      <c r="F23" s="398"/>
      <c r="G23" s="405"/>
      <c r="H23" s="405"/>
      <c r="I23" s="575"/>
      <c r="J23" s="588"/>
      <c r="K23" s="563"/>
      <c r="L23" s="590"/>
      <c r="M23" s="585">
        <f t="shared" si="0"/>
        <v>0</v>
      </c>
      <c r="N23" s="585">
        <f t="shared" si="1"/>
        <v>0</v>
      </c>
      <c r="O23" s="699"/>
      <c r="P23" s="699"/>
      <c r="Q23" s="699"/>
      <c r="R23" s="699"/>
      <c r="S23" s="699"/>
      <c r="T23" s="699"/>
      <c r="U23" s="699"/>
      <c r="V23" s="699"/>
      <c r="W23" s="699"/>
      <c r="X23" s="699"/>
      <c r="Y23" s="699"/>
      <c r="Z23" s="699"/>
      <c r="AA23" s="699"/>
      <c r="AB23" s="699"/>
      <c r="AC23" s="699"/>
    </row>
    <row r="24" spans="1:29" s="644" customFormat="1" ht="19.5" x14ac:dyDescent="0.2">
      <c r="A24" s="398"/>
      <c r="B24" s="398"/>
      <c r="C24" s="398"/>
      <c r="D24" s="399"/>
      <c r="E24" s="399"/>
      <c r="F24" s="398"/>
      <c r="G24" s="405"/>
      <c r="H24" s="405"/>
      <c r="I24" s="575"/>
      <c r="J24" s="588"/>
      <c r="K24" s="563"/>
      <c r="L24" s="590"/>
      <c r="M24" s="585">
        <f t="shared" si="0"/>
        <v>0</v>
      </c>
      <c r="N24" s="585">
        <f t="shared" si="1"/>
        <v>0</v>
      </c>
      <c r="O24" s="699"/>
      <c r="P24" s="699"/>
      <c r="Q24" s="699"/>
      <c r="R24" s="699"/>
      <c r="S24" s="699"/>
      <c r="T24" s="699"/>
      <c r="U24" s="699"/>
      <c r="V24" s="699"/>
      <c r="W24" s="699"/>
      <c r="X24" s="699"/>
      <c r="Y24" s="699"/>
      <c r="Z24" s="699"/>
      <c r="AA24" s="699"/>
      <c r="AB24" s="699"/>
      <c r="AC24" s="699"/>
    </row>
    <row r="25" spans="1:29" s="644" customFormat="1" ht="19.5" x14ac:dyDescent="0.2">
      <c r="A25" s="398"/>
      <c r="B25" s="398"/>
      <c r="C25" s="398"/>
      <c r="D25" s="399"/>
      <c r="E25" s="399"/>
      <c r="F25" s="398"/>
      <c r="G25" s="405"/>
      <c r="H25" s="405"/>
      <c r="I25" s="575"/>
      <c r="J25" s="588"/>
      <c r="K25" s="563"/>
      <c r="L25" s="590"/>
      <c r="M25" s="585">
        <f t="shared" si="0"/>
        <v>0</v>
      </c>
      <c r="N25" s="585">
        <f t="shared" si="1"/>
        <v>0</v>
      </c>
      <c r="O25" s="699"/>
      <c r="P25" s="699"/>
      <c r="Q25" s="699"/>
      <c r="R25" s="699"/>
      <c r="S25" s="699"/>
      <c r="T25" s="699"/>
      <c r="U25" s="699"/>
      <c r="V25" s="699"/>
      <c r="W25" s="699"/>
      <c r="X25" s="699"/>
      <c r="Y25" s="699"/>
      <c r="Z25" s="699"/>
      <c r="AA25" s="699"/>
      <c r="AB25" s="699"/>
      <c r="AC25" s="699"/>
    </row>
    <row r="26" spans="1:29" s="644" customFormat="1" ht="19.5" x14ac:dyDescent="0.2">
      <c r="A26" s="398"/>
      <c r="B26" s="398"/>
      <c r="C26" s="398"/>
      <c r="D26" s="399"/>
      <c r="E26" s="399"/>
      <c r="F26" s="398"/>
      <c r="G26" s="405"/>
      <c r="H26" s="405"/>
      <c r="I26" s="575"/>
      <c r="J26" s="588"/>
      <c r="K26" s="563"/>
      <c r="L26" s="590"/>
      <c r="M26" s="585">
        <f t="shared" si="0"/>
        <v>0</v>
      </c>
      <c r="N26" s="585">
        <f t="shared" si="1"/>
        <v>0</v>
      </c>
      <c r="O26" s="699"/>
      <c r="P26" s="699"/>
      <c r="Q26" s="699"/>
      <c r="R26" s="699"/>
      <c r="S26" s="699"/>
      <c r="T26" s="699"/>
      <c r="U26" s="699"/>
      <c r="V26" s="699"/>
      <c r="W26" s="699"/>
      <c r="X26" s="699"/>
      <c r="Y26" s="699"/>
      <c r="Z26" s="699"/>
      <c r="AA26" s="699"/>
      <c r="AB26" s="699"/>
      <c r="AC26" s="699"/>
    </row>
    <row r="27" spans="1:29" s="644" customFormat="1" ht="19.5" x14ac:dyDescent="0.2">
      <c r="A27" s="398"/>
      <c r="B27" s="398"/>
      <c r="C27" s="398"/>
      <c r="D27" s="399"/>
      <c r="E27" s="399"/>
      <c r="F27" s="398"/>
      <c r="G27" s="405"/>
      <c r="H27" s="405"/>
      <c r="I27" s="575"/>
      <c r="J27" s="588"/>
      <c r="K27" s="563"/>
      <c r="L27" s="590"/>
      <c r="M27" s="585">
        <f t="shared" si="0"/>
        <v>0</v>
      </c>
      <c r="N27" s="585">
        <f t="shared" si="1"/>
        <v>0</v>
      </c>
      <c r="O27" s="699"/>
      <c r="P27" s="699"/>
      <c r="Q27" s="699"/>
      <c r="R27" s="699"/>
      <c r="S27" s="699"/>
      <c r="T27" s="699"/>
      <c r="U27" s="699"/>
      <c r="V27" s="699"/>
      <c r="W27" s="699"/>
      <c r="X27" s="699"/>
      <c r="Y27" s="699"/>
      <c r="Z27" s="699"/>
      <c r="AA27" s="699"/>
      <c r="AB27" s="699"/>
      <c r="AC27" s="699"/>
    </row>
    <row r="28" spans="1:29" s="644" customFormat="1" ht="19.5" x14ac:dyDescent="0.2">
      <c r="A28" s="398"/>
      <c r="B28" s="398"/>
      <c r="C28" s="398"/>
      <c r="D28" s="399"/>
      <c r="E28" s="399"/>
      <c r="F28" s="398"/>
      <c r="G28" s="405"/>
      <c r="H28" s="405"/>
      <c r="I28" s="575"/>
      <c r="J28" s="588"/>
      <c r="K28" s="563"/>
      <c r="L28" s="590"/>
      <c r="M28" s="585">
        <f t="shared" si="0"/>
        <v>0</v>
      </c>
      <c r="N28" s="585">
        <f t="shared" si="1"/>
        <v>0</v>
      </c>
      <c r="O28" s="699"/>
      <c r="P28" s="699"/>
      <c r="Q28" s="699"/>
      <c r="R28" s="699"/>
      <c r="S28" s="699"/>
      <c r="T28" s="699"/>
      <c r="U28" s="699"/>
      <c r="V28" s="699"/>
      <c r="W28" s="699"/>
      <c r="X28" s="699"/>
      <c r="Y28" s="699"/>
      <c r="Z28" s="699"/>
      <c r="AA28" s="699"/>
      <c r="AB28" s="699"/>
      <c r="AC28" s="699"/>
    </row>
    <row r="29" spans="1:29" s="644" customFormat="1" ht="19.5" x14ac:dyDescent="0.2">
      <c r="A29" s="398"/>
      <c r="B29" s="398"/>
      <c r="C29" s="398"/>
      <c r="D29" s="399"/>
      <c r="E29" s="399"/>
      <c r="F29" s="398"/>
      <c r="G29" s="405"/>
      <c r="H29" s="405"/>
      <c r="I29" s="575"/>
      <c r="J29" s="588"/>
      <c r="K29" s="563"/>
      <c r="L29" s="590"/>
      <c r="M29" s="585">
        <f t="shared" si="0"/>
        <v>0</v>
      </c>
      <c r="N29" s="585">
        <f t="shared" si="1"/>
        <v>0</v>
      </c>
      <c r="O29" s="699"/>
      <c r="P29" s="699"/>
      <c r="Q29" s="699"/>
      <c r="R29" s="699"/>
      <c r="S29" s="699"/>
      <c r="T29" s="699"/>
      <c r="U29" s="699"/>
      <c r="V29" s="699"/>
      <c r="W29" s="699"/>
      <c r="X29" s="699"/>
      <c r="Y29" s="699"/>
      <c r="Z29" s="699"/>
      <c r="AA29" s="699"/>
      <c r="AB29" s="699"/>
      <c r="AC29" s="699"/>
    </row>
    <row r="30" spans="1:29" s="644" customFormat="1" ht="19.5" x14ac:dyDescent="0.2">
      <c r="A30" s="398"/>
      <c r="B30" s="398"/>
      <c r="C30" s="398"/>
      <c r="D30" s="399"/>
      <c r="E30" s="399"/>
      <c r="F30" s="398"/>
      <c r="G30" s="405"/>
      <c r="H30" s="405"/>
      <c r="I30" s="575"/>
      <c r="J30" s="588"/>
      <c r="K30" s="563"/>
      <c r="L30" s="590"/>
      <c r="M30" s="585">
        <f t="shared" si="0"/>
        <v>0</v>
      </c>
      <c r="N30" s="585">
        <f t="shared" si="1"/>
        <v>0</v>
      </c>
      <c r="O30" s="699"/>
      <c r="P30" s="699"/>
      <c r="Q30" s="699"/>
      <c r="R30" s="699"/>
      <c r="S30" s="699"/>
      <c r="T30" s="699"/>
      <c r="U30" s="699"/>
      <c r="V30" s="699"/>
      <c r="W30" s="699"/>
      <c r="X30" s="699"/>
      <c r="Y30" s="699"/>
      <c r="Z30" s="699"/>
      <c r="AA30" s="699"/>
      <c r="AB30" s="699"/>
      <c r="AC30" s="699"/>
    </row>
    <row r="31" spans="1:29" s="644" customFormat="1" ht="19.5" x14ac:dyDescent="0.2">
      <c r="A31" s="398"/>
      <c r="B31" s="398"/>
      <c r="C31" s="398"/>
      <c r="D31" s="399"/>
      <c r="E31" s="399"/>
      <c r="F31" s="398"/>
      <c r="G31" s="405"/>
      <c r="H31" s="405"/>
      <c r="I31" s="575"/>
      <c r="J31" s="588"/>
      <c r="K31" s="563"/>
      <c r="L31" s="590"/>
      <c r="M31" s="585">
        <f t="shared" si="0"/>
        <v>0</v>
      </c>
      <c r="N31" s="585">
        <f t="shared" si="1"/>
        <v>0</v>
      </c>
      <c r="O31" s="699"/>
      <c r="P31" s="699"/>
      <c r="Q31" s="699"/>
      <c r="R31" s="699"/>
      <c r="S31" s="699"/>
      <c r="T31" s="699"/>
      <c r="U31" s="699"/>
      <c r="V31" s="699"/>
      <c r="W31" s="699"/>
      <c r="X31" s="699"/>
      <c r="Y31" s="699"/>
      <c r="Z31" s="699"/>
      <c r="AA31" s="699"/>
      <c r="AB31" s="699"/>
      <c r="AC31" s="699"/>
    </row>
    <row r="32" spans="1:29" s="644" customFormat="1" ht="19.5" x14ac:dyDescent="0.2">
      <c r="A32" s="398"/>
      <c r="B32" s="398"/>
      <c r="C32" s="398"/>
      <c r="D32" s="399"/>
      <c r="E32" s="399"/>
      <c r="F32" s="398"/>
      <c r="G32" s="405"/>
      <c r="H32" s="405"/>
      <c r="I32" s="575"/>
      <c r="J32" s="588"/>
      <c r="K32" s="563"/>
      <c r="L32" s="590"/>
      <c r="M32" s="585">
        <f t="shared" si="0"/>
        <v>0</v>
      </c>
      <c r="N32" s="585">
        <f t="shared" si="1"/>
        <v>0</v>
      </c>
      <c r="O32" s="699"/>
      <c r="P32" s="699"/>
      <c r="Q32" s="699"/>
      <c r="R32" s="699"/>
      <c r="S32" s="699"/>
      <c r="T32" s="699"/>
      <c r="U32" s="699"/>
      <c r="V32" s="699"/>
      <c r="W32" s="699"/>
      <c r="X32" s="699"/>
      <c r="Y32" s="699"/>
      <c r="Z32" s="699"/>
      <c r="AA32" s="699"/>
      <c r="AB32" s="699"/>
      <c r="AC32" s="699"/>
    </row>
    <row r="33" spans="1:29" s="644" customFormat="1" ht="19.5" x14ac:dyDescent="0.2">
      <c r="A33" s="398"/>
      <c r="B33" s="398"/>
      <c r="C33" s="398"/>
      <c r="D33" s="399"/>
      <c r="E33" s="399"/>
      <c r="F33" s="398"/>
      <c r="G33" s="405"/>
      <c r="H33" s="405"/>
      <c r="I33" s="575"/>
      <c r="J33" s="588"/>
      <c r="K33" s="563"/>
      <c r="L33" s="590"/>
      <c r="M33" s="585">
        <f t="shared" si="0"/>
        <v>0</v>
      </c>
      <c r="N33" s="585">
        <f t="shared" si="1"/>
        <v>0</v>
      </c>
      <c r="O33" s="699"/>
      <c r="P33" s="699"/>
      <c r="Q33" s="699"/>
      <c r="R33" s="699"/>
      <c r="S33" s="699"/>
      <c r="T33" s="699"/>
      <c r="U33" s="699"/>
      <c r="V33" s="699"/>
      <c r="W33" s="699"/>
      <c r="X33" s="699"/>
      <c r="Y33" s="699"/>
      <c r="Z33" s="699"/>
      <c r="AA33" s="699"/>
      <c r="AB33" s="699"/>
      <c r="AC33" s="699"/>
    </row>
    <row r="34" spans="1:29" s="644" customFormat="1" ht="19.5" x14ac:dyDescent="0.2">
      <c r="A34" s="398"/>
      <c r="B34" s="398"/>
      <c r="C34" s="398"/>
      <c r="D34" s="399"/>
      <c r="E34" s="399"/>
      <c r="F34" s="398"/>
      <c r="G34" s="405"/>
      <c r="H34" s="405"/>
      <c r="I34" s="575"/>
      <c r="J34" s="588"/>
      <c r="K34" s="563"/>
      <c r="L34" s="590"/>
      <c r="M34" s="585">
        <f t="shared" si="0"/>
        <v>0</v>
      </c>
      <c r="N34" s="585">
        <f t="shared" si="1"/>
        <v>0</v>
      </c>
      <c r="O34" s="699"/>
      <c r="P34" s="699"/>
      <c r="Q34" s="699"/>
      <c r="R34" s="699"/>
      <c r="S34" s="699"/>
      <c r="T34" s="699"/>
      <c r="U34" s="699"/>
      <c r="V34" s="699"/>
      <c r="W34" s="699"/>
      <c r="X34" s="699"/>
      <c r="Y34" s="699"/>
      <c r="Z34" s="699"/>
      <c r="AA34" s="699"/>
      <c r="AB34" s="699"/>
      <c r="AC34" s="699"/>
    </row>
    <row r="35" spans="1:29" s="644" customFormat="1" ht="19.5" x14ac:dyDescent="0.2">
      <c r="A35" s="398"/>
      <c r="B35" s="398"/>
      <c r="C35" s="398"/>
      <c r="D35" s="399"/>
      <c r="E35" s="399"/>
      <c r="F35" s="398"/>
      <c r="G35" s="405"/>
      <c r="H35" s="405"/>
      <c r="I35" s="575"/>
      <c r="J35" s="588"/>
      <c r="K35" s="563"/>
      <c r="L35" s="590"/>
      <c r="M35" s="585">
        <f t="shared" si="0"/>
        <v>0</v>
      </c>
      <c r="N35" s="585">
        <f t="shared" si="1"/>
        <v>0</v>
      </c>
      <c r="O35" s="699"/>
      <c r="P35" s="699"/>
      <c r="Q35" s="699"/>
      <c r="R35" s="699"/>
      <c r="S35" s="699"/>
      <c r="T35" s="699"/>
      <c r="U35" s="699"/>
      <c r="V35" s="699"/>
      <c r="W35" s="699"/>
      <c r="X35" s="699"/>
      <c r="Y35" s="699"/>
      <c r="Z35" s="699"/>
      <c r="AA35" s="699"/>
      <c r="AB35" s="699"/>
      <c r="AC35" s="699"/>
    </row>
    <row r="36" spans="1:29" s="644" customFormat="1" ht="19.5" x14ac:dyDescent="0.2">
      <c r="A36" s="398"/>
      <c r="B36" s="398"/>
      <c r="C36" s="398"/>
      <c r="D36" s="399"/>
      <c r="E36" s="399"/>
      <c r="F36" s="398"/>
      <c r="G36" s="405"/>
      <c r="H36" s="405"/>
      <c r="I36" s="575"/>
      <c r="J36" s="588"/>
      <c r="K36" s="563"/>
      <c r="L36" s="590"/>
      <c r="M36" s="585">
        <f t="shared" si="0"/>
        <v>0</v>
      </c>
      <c r="N36" s="585">
        <f t="shared" si="1"/>
        <v>0</v>
      </c>
      <c r="O36" s="699"/>
      <c r="P36" s="699"/>
      <c r="Q36" s="699"/>
      <c r="R36" s="699"/>
      <c r="S36" s="699"/>
      <c r="T36" s="699"/>
      <c r="U36" s="699"/>
      <c r="V36" s="699"/>
      <c r="W36" s="699"/>
      <c r="X36" s="699"/>
      <c r="Y36" s="699"/>
      <c r="Z36" s="699"/>
      <c r="AA36" s="699"/>
      <c r="AB36" s="699"/>
      <c r="AC36" s="699"/>
    </row>
    <row r="37" spans="1:29" s="644" customFormat="1" ht="19.5" x14ac:dyDescent="0.2">
      <c r="A37" s="398"/>
      <c r="B37" s="398"/>
      <c r="C37" s="398"/>
      <c r="D37" s="399"/>
      <c r="E37" s="399"/>
      <c r="F37" s="398"/>
      <c r="G37" s="405"/>
      <c r="H37" s="405"/>
      <c r="I37" s="575"/>
      <c r="J37" s="588"/>
      <c r="K37" s="563"/>
      <c r="L37" s="590"/>
      <c r="M37" s="585">
        <f t="shared" si="0"/>
        <v>0</v>
      </c>
      <c r="N37" s="585">
        <f t="shared" si="1"/>
        <v>0</v>
      </c>
      <c r="O37" s="699"/>
      <c r="P37" s="699"/>
      <c r="Q37" s="699"/>
      <c r="R37" s="699"/>
      <c r="S37" s="699"/>
      <c r="T37" s="699"/>
      <c r="U37" s="699"/>
      <c r="V37" s="699"/>
      <c r="W37" s="699"/>
      <c r="X37" s="699"/>
      <c r="Y37" s="699"/>
      <c r="Z37" s="699"/>
      <c r="AA37" s="699"/>
      <c r="AB37" s="699"/>
      <c r="AC37" s="699"/>
    </row>
    <row r="38" spans="1:29" s="644" customFormat="1" ht="19.5" x14ac:dyDescent="0.2">
      <c r="A38" s="398"/>
      <c r="B38" s="398"/>
      <c r="C38" s="398"/>
      <c r="D38" s="399"/>
      <c r="E38" s="399"/>
      <c r="F38" s="398"/>
      <c r="G38" s="405"/>
      <c r="H38" s="405"/>
      <c r="I38" s="575"/>
      <c r="J38" s="588"/>
      <c r="K38" s="563"/>
      <c r="L38" s="590"/>
      <c r="M38" s="585">
        <f t="shared" si="0"/>
        <v>0</v>
      </c>
      <c r="N38" s="585">
        <f t="shared" si="1"/>
        <v>0</v>
      </c>
      <c r="O38" s="699"/>
      <c r="P38" s="699"/>
      <c r="Q38" s="699"/>
      <c r="R38" s="699"/>
      <c r="S38" s="699"/>
      <c r="T38" s="699"/>
      <c r="U38" s="699"/>
      <c r="V38" s="699"/>
      <c r="W38" s="699"/>
      <c r="X38" s="699"/>
      <c r="Y38" s="699"/>
      <c r="Z38" s="699"/>
      <c r="AA38" s="699"/>
      <c r="AB38" s="699"/>
      <c r="AC38" s="699"/>
    </row>
    <row r="39" spans="1:29" s="644" customFormat="1" ht="19.5" x14ac:dyDescent="0.2">
      <c r="A39" s="398"/>
      <c r="B39" s="398"/>
      <c r="C39" s="398"/>
      <c r="D39" s="399"/>
      <c r="E39" s="399"/>
      <c r="F39" s="398"/>
      <c r="G39" s="405"/>
      <c r="H39" s="405"/>
      <c r="I39" s="575"/>
      <c r="J39" s="588"/>
      <c r="K39" s="563"/>
      <c r="L39" s="590"/>
      <c r="M39" s="585">
        <f t="shared" si="0"/>
        <v>0</v>
      </c>
      <c r="N39" s="585">
        <f t="shared" si="1"/>
        <v>0</v>
      </c>
      <c r="O39" s="699"/>
      <c r="P39" s="699"/>
      <c r="Q39" s="699"/>
      <c r="R39" s="699"/>
      <c r="S39" s="699"/>
      <c r="T39" s="699"/>
      <c r="U39" s="699"/>
      <c r="V39" s="699"/>
      <c r="W39" s="699"/>
      <c r="X39" s="699"/>
      <c r="Y39" s="699"/>
      <c r="Z39" s="699"/>
      <c r="AA39" s="699"/>
      <c r="AB39" s="699"/>
      <c r="AC39" s="699"/>
    </row>
    <row r="40" spans="1:29" s="644" customFormat="1" ht="19.5" x14ac:dyDescent="0.2">
      <c r="A40" s="398"/>
      <c r="B40" s="398"/>
      <c r="C40" s="398"/>
      <c r="D40" s="399"/>
      <c r="E40" s="399"/>
      <c r="F40" s="398"/>
      <c r="G40" s="405"/>
      <c r="H40" s="405"/>
      <c r="I40" s="575"/>
      <c r="J40" s="588"/>
      <c r="K40" s="563"/>
      <c r="L40" s="590"/>
      <c r="M40" s="585">
        <f t="shared" si="0"/>
        <v>0</v>
      </c>
      <c r="N40" s="585">
        <f t="shared" si="1"/>
        <v>0</v>
      </c>
      <c r="O40" s="699"/>
      <c r="P40" s="699"/>
      <c r="Q40" s="699"/>
      <c r="R40" s="699"/>
      <c r="S40" s="699"/>
      <c r="T40" s="699"/>
      <c r="U40" s="699"/>
      <c r="V40" s="699"/>
      <c r="W40" s="699"/>
      <c r="X40" s="699"/>
      <c r="Y40" s="699"/>
      <c r="Z40" s="699"/>
      <c r="AA40" s="699"/>
      <c r="AB40" s="699"/>
      <c r="AC40" s="699"/>
    </row>
    <row r="41" spans="1:29" s="644" customFormat="1" ht="19.5" x14ac:dyDescent="0.2">
      <c r="A41" s="398"/>
      <c r="B41" s="398"/>
      <c r="C41" s="398"/>
      <c r="D41" s="399"/>
      <c r="E41" s="399"/>
      <c r="F41" s="398"/>
      <c r="G41" s="405"/>
      <c r="H41" s="405"/>
      <c r="I41" s="575"/>
      <c r="J41" s="588"/>
      <c r="K41" s="563"/>
      <c r="L41" s="590"/>
      <c r="M41" s="585">
        <f t="shared" si="0"/>
        <v>0</v>
      </c>
      <c r="N41" s="585">
        <f t="shared" si="1"/>
        <v>0</v>
      </c>
      <c r="O41" s="699"/>
      <c r="P41" s="699"/>
      <c r="Q41" s="699"/>
      <c r="R41" s="699"/>
      <c r="S41" s="699"/>
      <c r="T41" s="699"/>
      <c r="U41" s="699"/>
      <c r="V41" s="699"/>
      <c r="W41" s="699"/>
      <c r="X41" s="699"/>
      <c r="Y41" s="699"/>
      <c r="Z41" s="699"/>
      <c r="AA41" s="699"/>
      <c r="AB41" s="699"/>
      <c r="AC41" s="699"/>
    </row>
    <row r="42" spans="1:29" s="644" customFormat="1" ht="19.5" x14ac:dyDescent="0.2">
      <c r="A42" s="398"/>
      <c r="B42" s="398"/>
      <c r="C42" s="398"/>
      <c r="D42" s="399"/>
      <c r="E42" s="399"/>
      <c r="F42" s="398"/>
      <c r="G42" s="405"/>
      <c r="H42" s="405"/>
      <c r="I42" s="575"/>
      <c r="J42" s="588"/>
      <c r="K42" s="563"/>
      <c r="L42" s="590"/>
      <c r="M42" s="585">
        <f t="shared" si="0"/>
        <v>0</v>
      </c>
      <c r="N42" s="585">
        <f t="shared" si="1"/>
        <v>0</v>
      </c>
      <c r="O42" s="699"/>
      <c r="P42" s="699"/>
      <c r="Q42" s="699"/>
      <c r="R42" s="699"/>
      <c r="S42" s="699"/>
      <c r="T42" s="699"/>
      <c r="U42" s="699"/>
      <c r="V42" s="699"/>
      <c r="W42" s="699"/>
      <c r="X42" s="699"/>
      <c r="Y42" s="699"/>
      <c r="Z42" s="699"/>
      <c r="AA42" s="699"/>
      <c r="AB42" s="699"/>
      <c r="AC42" s="699"/>
    </row>
    <row r="43" spans="1:29" s="644" customFormat="1" ht="19.5" x14ac:dyDescent="0.2">
      <c r="A43" s="398"/>
      <c r="B43" s="398"/>
      <c r="C43" s="398"/>
      <c r="D43" s="399"/>
      <c r="E43" s="399"/>
      <c r="F43" s="398"/>
      <c r="G43" s="405"/>
      <c r="H43" s="405"/>
      <c r="I43" s="575"/>
      <c r="J43" s="588"/>
      <c r="K43" s="563"/>
      <c r="L43" s="590"/>
      <c r="M43" s="585">
        <f t="shared" si="0"/>
        <v>0</v>
      </c>
      <c r="N43" s="585">
        <f t="shared" si="1"/>
        <v>0</v>
      </c>
      <c r="O43" s="699"/>
      <c r="P43" s="699"/>
      <c r="Q43" s="699"/>
      <c r="R43" s="699"/>
      <c r="S43" s="699"/>
      <c r="T43" s="699"/>
      <c r="U43" s="699"/>
      <c r="V43" s="699"/>
      <c r="W43" s="699"/>
      <c r="X43" s="699"/>
      <c r="Y43" s="699"/>
      <c r="Z43" s="699"/>
      <c r="AA43" s="699"/>
      <c r="AB43" s="699"/>
      <c r="AC43" s="699"/>
    </row>
    <row r="44" spans="1:29" s="644" customFormat="1" ht="19.5" x14ac:dyDescent="0.2">
      <c r="A44" s="398"/>
      <c r="B44" s="398"/>
      <c r="C44" s="398"/>
      <c r="D44" s="399"/>
      <c r="E44" s="399"/>
      <c r="F44" s="398"/>
      <c r="G44" s="405"/>
      <c r="H44" s="405"/>
      <c r="I44" s="575"/>
      <c r="J44" s="588"/>
      <c r="K44" s="563"/>
      <c r="L44" s="590"/>
      <c r="M44" s="585">
        <f t="shared" ref="M44:M75" si="2">K44+J44</f>
        <v>0</v>
      </c>
      <c r="N44" s="585">
        <f t="shared" ref="N44:N75" si="3">I44-M44</f>
        <v>0</v>
      </c>
      <c r="O44" s="699"/>
      <c r="P44" s="699"/>
      <c r="Q44" s="699"/>
      <c r="R44" s="699"/>
      <c r="S44" s="699"/>
      <c r="T44" s="699"/>
      <c r="U44" s="699"/>
      <c r="V44" s="699"/>
      <c r="W44" s="699"/>
      <c r="X44" s="699"/>
      <c r="Y44" s="699"/>
      <c r="Z44" s="699"/>
      <c r="AA44" s="699"/>
      <c r="AB44" s="699"/>
      <c r="AC44" s="699"/>
    </row>
    <row r="45" spans="1:29" s="644" customFormat="1" ht="19.5" x14ac:dyDescent="0.2">
      <c r="A45" s="398"/>
      <c r="B45" s="398"/>
      <c r="C45" s="398"/>
      <c r="D45" s="399"/>
      <c r="E45" s="399"/>
      <c r="F45" s="398"/>
      <c r="G45" s="405"/>
      <c r="H45" s="405"/>
      <c r="I45" s="575"/>
      <c r="J45" s="588"/>
      <c r="K45" s="563"/>
      <c r="L45" s="590"/>
      <c r="M45" s="585">
        <f t="shared" si="2"/>
        <v>0</v>
      </c>
      <c r="N45" s="585">
        <f t="shared" si="3"/>
        <v>0</v>
      </c>
      <c r="O45" s="699"/>
      <c r="P45" s="699"/>
      <c r="Q45" s="699"/>
      <c r="R45" s="699"/>
      <c r="S45" s="699"/>
      <c r="T45" s="699"/>
      <c r="U45" s="699"/>
      <c r="V45" s="699"/>
      <c r="W45" s="699"/>
      <c r="X45" s="699"/>
      <c r="Y45" s="699"/>
      <c r="Z45" s="699"/>
      <c r="AA45" s="699"/>
      <c r="AB45" s="699"/>
      <c r="AC45" s="699"/>
    </row>
    <row r="46" spans="1:29" s="644" customFormat="1" ht="19.5" x14ac:dyDescent="0.2">
      <c r="A46" s="398"/>
      <c r="B46" s="398"/>
      <c r="C46" s="398"/>
      <c r="D46" s="399"/>
      <c r="E46" s="399"/>
      <c r="F46" s="398"/>
      <c r="G46" s="405"/>
      <c r="H46" s="405"/>
      <c r="I46" s="575"/>
      <c r="J46" s="588"/>
      <c r="K46" s="563"/>
      <c r="L46" s="590"/>
      <c r="M46" s="585">
        <f t="shared" si="2"/>
        <v>0</v>
      </c>
      <c r="N46" s="585">
        <f t="shared" si="3"/>
        <v>0</v>
      </c>
      <c r="O46" s="699"/>
      <c r="P46" s="699"/>
      <c r="Q46" s="699"/>
      <c r="R46" s="699"/>
      <c r="S46" s="699"/>
      <c r="T46" s="699"/>
      <c r="U46" s="699"/>
      <c r="V46" s="699"/>
      <c r="W46" s="699"/>
      <c r="X46" s="699"/>
      <c r="Y46" s="699"/>
      <c r="Z46" s="699"/>
      <c r="AA46" s="699"/>
      <c r="AB46" s="699"/>
      <c r="AC46" s="699"/>
    </row>
    <row r="47" spans="1:29" s="644" customFormat="1" ht="19.5" x14ac:dyDescent="0.2">
      <c r="A47" s="398"/>
      <c r="B47" s="398"/>
      <c r="C47" s="398"/>
      <c r="D47" s="399"/>
      <c r="E47" s="399"/>
      <c r="F47" s="398"/>
      <c r="G47" s="405"/>
      <c r="H47" s="405"/>
      <c r="I47" s="575"/>
      <c r="J47" s="588"/>
      <c r="K47" s="563"/>
      <c r="L47" s="590"/>
      <c r="M47" s="585">
        <f t="shared" si="2"/>
        <v>0</v>
      </c>
      <c r="N47" s="585">
        <f t="shared" si="3"/>
        <v>0</v>
      </c>
      <c r="O47" s="699"/>
      <c r="P47" s="699"/>
      <c r="Q47" s="699"/>
      <c r="R47" s="699"/>
      <c r="S47" s="699"/>
      <c r="T47" s="699"/>
      <c r="U47" s="699"/>
      <c r="V47" s="699"/>
      <c r="W47" s="699"/>
      <c r="X47" s="699"/>
      <c r="Y47" s="699"/>
      <c r="Z47" s="699"/>
      <c r="AA47" s="699"/>
      <c r="AB47" s="699"/>
      <c r="AC47" s="699"/>
    </row>
    <row r="48" spans="1:29" s="644" customFormat="1" ht="19.5" x14ac:dyDescent="0.2">
      <c r="A48" s="398"/>
      <c r="B48" s="398"/>
      <c r="C48" s="398"/>
      <c r="D48" s="399"/>
      <c r="E48" s="399"/>
      <c r="F48" s="398"/>
      <c r="G48" s="405"/>
      <c r="H48" s="405"/>
      <c r="I48" s="575"/>
      <c r="J48" s="588"/>
      <c r="K48" s="563"/>
      <c r="L48" s="590"/>
      <c r="M48" s="585">
        <f t="shared" si="2"/>
        <v>0</v>
      </c>
      <c r="N48" s="585">
        <f t="shared" si="3"/>
        <v>0</v>
      </c>
      <c r="O48" s="699"/>
      <c r="P48" s="699"/>
      <c r="Q48" s="699"/>
      <c r="R48" s="699"/>
      <c r="S48" s="699"/>
      <c r="T48" s="699"/>
      <c r="U48" s="699"/>
      <c r="V48" s="699"/>
      <c r="W48" s="699"/>
      <c r="X48" s="699"/>
      <c r="Y48" s="699"/>
      <c r="Z48" s="699"/>
      <c r="AA48" s="699"/>
      <c r="AB48" s="699"/>
      <c r="AC48" s="699"/>
    </row>
    <row r="49" spans="1:29" s="644" customFormat="1" ht="19.5" x14ac:dyDescent="0.2">
      <c r="A49" s="398"/>
      <c r="B49" s="398"/>
      <c r="C49" s="398"/>
      <c r="D49" s="399"/>
      <c r="E49" s="399"/>
      <c r="F49" s="398"/>
      <c r="G49" s="405"/>
      <c r="H49" s="405"/>
      <c r="I49" s="575"/>
      <c r="J49" s="588"/>
      <c r="K49" s="563"/>
      <c r="L49" s="590"/>
      <c r="M49" s="585">
        <f t="shared" si="2"/>
        <v>0</v>
      </c>
      <c r="N49" s="585">
        <f t="shared" si="3"/>
        <v>0</v>
      </c>
      <c r="O49" s="699"/>
      <c r="P49" s="699"/>
      <c r="Q49" s="699"/>
      <c r="R49" s="699"/>
      <c r="S49" s="699"/>
      <c r="T49" s="699"/>
      <c r="U49" s="699"/>
      <c r="V49" s="699"/>
      <c r="W49" s="699"/>
      <c r="X49" s="699"/>
      <c r="Y49" s="699"/>
      <c r="Z49" s="699"/>
      <c r="AA49" s="699"/>
      <c r="AB49" s="699"/>
      <c r="AC49" s="699"/>
    </row>
    <row r="50" spans="1:29" s="644" customFormat="1" ht="19.5" x14ac:dyDescent="0.2">
      <c r="A50" s="398"/>
      <c r="B50" s="398"/>
      <c r="C50" s="398"/>
      <c r="D50" s="399"/>
      <c r="E50" s="399"/>
      <c r="F50" s="398"/>
      <c r="G50" s="405"/>
      <c r="H50" s="405"/>
      <c r="I50" s="575"/>
      <c r="J50" s="588"/>
      <c r="K50" s="563"/>
      <c r="L50" s="590"/>
      <c r="M50" s="585">
        <f t="shared" si="2"/>
        <v>0</v>
      </c>
      <c r="N50" s="585">
        <f t="shared" si="3"/>
        <v>0</v>
      </c>
      <c r="O50" s="699"/>
      <c r="P50" s="699"/>
      <c r="Q50" s="699"/>
      <c r="R50" s="699"/>
      <c r="S50" s="699"/>
      <c r="T50" s="699"/>
      <c r="U50" s="699"/>
      <c r="V50" s="699"/>
      <c r="W50" s="699"/>
      <c r="X50" s="699"/>
      <c r="Y50" s="699"/>
      <c r="Z50" s="699"/>
      <c r="AA50" s="699"/>
      <c r="AB50" s="699"/>
      <c r="AC50" s="699"/>
    </row>
    <row r="51" spans="1:29" s="644" customFormat="1" ht="19.5" x14ac:dyDescent="0.2">
      <c r="A51" s="398"/>
      <c r="B51" s="398"/>
      <c r="C51" s="398"/>
      <c r="D51" s="399"/>
      <c r="E51" s="399"/>
      <c r="F51" s="398"/>
      <c r="G51" s="405"/>
      <c r="H51" s="405"/>
      <c r="I51" s="575"/>
      <c r="J51" s="588"/>
      <c r="K51" s="563"/>
      <c r="L51" s="590"/>
      <c r="M51" s="585">
        <f t="shared" si="2"/>
        <v>0</v>
      </c>
      <c r="N51" s="585">
        <f t="shared" si="3"/>
        <v>0</v>
      </c>
      <c r="O51" s="699"/>
      <c r="P51" s="699"/>
      <c r="Q51" s="699"/>
      <c r="R51" s="699"/>
      <c r="S51" s="699"/>
      <c r="T51" s="699"/>
      <c r="U51" s="699"/>
      <c r="V51" s="699"/>
      <c r="W51" s="699"/>
      <c r="X51" s="699"/>
      <c r="Y51" s="699"/>
      <c r="Z51" s="699"/>
      <c r="AA51" s="699"/>
      <c r="AB51" s="699"/>
      <c r="AC51" s="699"/>
    </row>
    <row r="52" spans="1:29" s="644" customFormat="1" ht="19.5" x14ac:dyDescent="0.2">
      <c r="A52" s="398"/>
      <c r="B52" s="398"/>
      <c r="C52" s="398"/>
      <c r="D52" s="399"/>
      <c r="E52" s="399"/>
      <c r="F52" s="398"/>
      <c r="G52" s="405"/>
      <c r="H52" s="405"/>
      <c r="I52" s="575"/>
      <c r="J52" s="588"/>
      <c r="K52" s="563"/>
      <c r="L52" s="590"/>
      <c r="M52" s="585">
        <f t="shared" si="2"/>
        <v>0</v>
      </c>
      <c r="N52" s="585">
        <f t="shared" si="3"/>
        <v>0</v>
      </c>
      <c r="O52" s="699"/>
      <c r="P52" s="699"/>
      <c r="Q52" s="699"/>
      <c r="R52" s="699"/>
      <c r="S52" s="699"/>
      <c r="T52" s="699"/>
      <c r="U52" s="699"/>
      <c r="V52" s="699"/>
      <c r="W52" s="699"/>
      <c r="X52" s="699"/>
      <c r="Y52" s="699"/>
      <c r="Z52" s="699"/>
      <c r="AA52" s="699"/>
      <c r="AB52" s="699"/>
      <c r="AC52" s="699"/>
    </row>
    <row r="53" spans="1:29" s="644" customFormat="1" ht="19.5" x14ac:dyDescent="0.2">
      <c r="A53" s="398"/>
      <c r="B53" s="398"/>
      <c r="C53" s="398"/>
      <c r="D53" s="399"/>
      <c r="E53" s="399"/>
      <c r="F53" s="398"/>
      <c r="G53" s="405"/>
      <c r="H53" s="405"/>
      <c r="I53" s="575"/>
      <c r="J53" s="588"/>
      <c r="K53" s="563"/>
      <c r="L53" s="590"/>
      <c r="M53" s="585">
        <f t="shared" si="2"/>
        <v>0</v>
      </c>
      <c r="N53" s="585">
        <f t="shared" si="3"/>
        <v>0</v>
      </c>
      <c r="O53" s="699"/>
      <c r="P53" s="699"/>
      <c r="Q53" s="699"/>
      <c r="R53" s="699"/>
      <c r="S53" s="699"/>
      <c r="T53" s="699"/>
      <c r="U53" s="699"/>
      <c r="V53" s="699"/>
      <c r="W53" s="699"/>
      <c r="X53" s="699"/>
      <c r="Y53" s="699"/>
      <c r="Z53" s="699"/>
      <c r="AA53" s="699"/>
      <c r="AB53" s="699"/>
      <c r="AC53" s="699"/>
    </row>
    <row r="54" spans="1:29" s="644" customFormat="1" ht="19.5" x14ac:dyDescent="0.2">
      <c r="A54" s="398"/>
      <c r="B54" s="398"/>
      <c r="C54" s="398"/>
      <c r="D54" s="399"/>
      <c r="E54" s="399"/>
      <c r="F54" s="398"/>
      <c r="G54" s="405"/>
      <c r="H54" s="405"/>
      <c r="I54" s="575"/>
      <c r="J54" s="588"/>
      <c r="K54" s="563"/>
      <c r="L54" s="590"/>
      <c r="M54" s="585">
        <f t="shared" si="2"/>
        <v>0</v>
      </c>
      <c r="N54" s="585">
        <f t="shared" si="3"/>
        <v>0</v>
      </c>
      <c r="O54" s="699"/>
      <c r="P54" s="699"/>
      <c r="Q54" s="699"/>
      <c r="R54" s="699"/>
      <c r="S54" s="699"/>
      <c r="T54" s="699"/>
      <c r="U54" s="699"/>
      <c r="V54" s="699"/>
      <c r="W54" s="699"/>
      <c r="X54" s="699"/>
      <c r="Y54" s="699"/>
      <c r="Z54" s="699"/>
      <c r="AA54" s="699"/>
      <c r="AB54" s="699"/>
      <c r="AC54" s="699"/>
    </row>
    <row r="55" spans="1:29" s="644" customFormat="1" ht="19.5" x14ac:dyDescent="0.2">
      <c r="A55" s="398"/>
      <c r="B55" s="398"/>
      <c r="C55" s="398"/>
      <c r="D55" s="399"/>
      <c r="E55" s="399"/>
      <c r="F55" s="398"/>
      <c r="G55" s="405"/>
      <c r="H55" s="405"/>
      <c r="I55" s="575"/>
      <c r="J55" s="588"/>
      <c r="K55" s="563"/>
      <c r="L55" s="590"/>
      <c r="M55" s="585">
        <f t="shared" si="2"/>
        <v>0</v>
      </c>
      <c r="N55" s="585">
        <f t="shared" si="3"/>
        <v>0</v>
      </c>
      <c r="O55" s="699"/>
      <c r="P55" s="699"/>
      <c r="Q55" s="699"/>
      <c r="R55" s="699"/>
      <c r="S55" s="699"/>
      <c r="T55" s="699"/>
      <c r="U55" s="699"/>
      <c r="V55" s="699"/>
      <c r="W55" s="699"/>
      <c r="X55" s="699"/>
      <c r="Y55" s="699"/>
      <c r="Z55" s="699"/>
      <c r="AA55" s="699"/>
      <c r="AB55" s="699"/>
      <c r="AC55" s="699"/>
    </row>
    <row r="56" spans="1:29" s="644" customFormat="1" ht="19.5" x14ac:dyDescent="0.2">
      <c r="A56" s="398"/>
      <c r="B56" s="398"/>
      <c r="C56" s="398"/>
      <c r="D56" s="399"/>
      <c r="E56" s="399"/>
      <c r="F56" s="398"/>
      <c r="G56" s="405"/>
      <c r="H56" s="405"/>
      <c r="I56" s="575"/>
      <c r="J56" s="588"/>
      <c r="K56" s="563"/>
      <c r="L56" s="590"/>
      <c r="M56" s="585">
        <f t="shared" si="2"/>
        <v>0</v>
      </c>
      <c r="N56" s="585">
        <f t="shared" si="3"/>
        <v>0</v>
      </c>
      <c r="O56" s="699"/>
      <c r="P56" s="699"/>
      <c r="Q56" s="699"/>
      <c r="R56" s="699"/>
      <c r="S56" s="699"/>
      <c r="T56" s="699"/>
      <c r="U56" s="699"/>
      <c r="V56" s="699"/>
      <c r="W56" s="699"/>
      <c r="X56" s="699"/>
      <c r="Y56" s="699"/>
      <c r="Z56" s="699"/>
      <c r="AA56" s="699"/>
      <c r="AB56" s="699"/>
      <c r="AC56" s="699"/>
    </row>
    <row r="57" spans="1:29" s="644" customFormat="1" ht="19.5" x14ac:dyDescent="0.2">
      <c r="A57" s="398"/>
      <c r="B57" s="398"/>
      <c r="C57" s="398"/>
      <c r="D57" s="399"/>
      <c r="E57" s="399"/>
      <c r="F57" s="398"/>
      <c r="G57" s="405"/>
      <c r="H57" s="405"/>
      <c r="I57" s="575"/>
      <c r="J57" s="588"/>
      <c r="K57" s="563"/>
      <c r="L57" s="590"/>
      <c r="M57" s="585">
        <f t="shared" si="2"/>
        <v>0</v>
      </c>
      <c r="N57" s="585">
        <f t="shared" si="3"/>
        <v>0</v>
      </c>
      <c r="O57" s="699"/>
      <c r="P57" s="699"/>
      <c r="Q57" s="699"/>
      <c r="R57" s="699"/>
      <c r="S57" s="699"/>
      <c r="T57" s="699"/>
      <c r="U57" s="699"/>
      <c r="V57" s="699"/>
      <c r="W57" s="699"/>
      <c r="X57" s="699"/>
      <c r="Y57" s="699"/>
      <c r="Z57" s="699"/>
      <c r="AA57" s="699"/>
      <c r="AB57" s="699"/>
      <c r="AC57" s="699"/>
    </row>
    <row r="58" spans="1:29" s="644" customFormat="1" ht="19.5" x14ac:dyDescent="0.2">
      <c r="A58" s="398"/>
      <c r="B58" s="398"/>
      <c r="C58" s="398"/>
      <c r="D58" s="399"/>
      <c r="E58" s="399"/>
      <c r="F58" s="398"/>
      <c r="G58" s="405"/>
      <c r="H58" s="405"/>
      <c r="I58" s="575"/>
      <c r="J58" s="588"/>
      <c r="K58" s="563"/>
      <c r="L58" s="590"/>
      <c r="M58" s="585">
        <f t="shared" si="2"/>
        <v>0</v>
      </c>
      <c r="N58" s="585">
        <f t="shared" si="3"/>
        <v>0</v>
      </c>
      <c r="O58" s="699"/>
      <c r="P58" s="699"/>
      <c r="Q58" s="699"/>
      <c r="R58" s="699"/>
      <c r="S58" s="699"/>
      <c r="T58" s="699"/>
      <c r="U58" s="699"/>
      <c r="V58" s="699"/>
      <c r="W58" s="699"/>
      <c r="X58" s="699"/>
      <c r="Y58" s="699"/>
      <c r="Z58" s="699"/>
      <c r="AA58" s="699"/>
      <c r="AB58" s="699"/>
      <c r="AC58" s="699"/>
    </row>
    <row r="59" spans="1:29" s="644" customFormat="1" ht="19.5" x14ac:dyDescent="0.2">
      <c r="A59" s="398"/>
      <c r="B59" s="398"/>
      <c r="C59" s="398"/>
      <c r="D59" s="399"/>
      <c r="E59" s="399"/>
      <c r="F59" s="398"/>
      <c r="G59" s="405"/>
      <c r="H59" s="405"/>
      <c r="I59" s="575"/>
      <c r="J59" s="588"/>
      <c r="K59" s="563"/>
      <c r="L59" s="590"/>
      <c r="M59" s="585">
        <f t="shared" si="2"/>
        <v>0</v>
      </c>
      <c r="N59" s="585">
        <f t="shared" si="3"/>
        <v>0</v>
      </c>
      <c r="O59" s="699"/>
      <c r="P59" s="699"/>
      <c r="Q59" s="699"/>
      <c r="R59" s="699"/>
      <c r="S59" s="699"/>
      <c r="T59" s="699"/>
      <c r="U59" s="699"/>
      <c r="V59" s="699"/>
      <c r="W59" s="699"/>
      <c r="X59" s="699"/>
      <c r="Y59" s="699"/>
      <c r="Z59" s="699"/>
      <c r="AA59" s="699"/>
      <c r="AB59" s="699"/>
      <c r="AC59" s="699"/>
    </row>
    <row r="60" spans="1:29" s="644" customFormat="1" ht="19.5" x14ac:dyDescent="0.2">
      <c r="A60" s="398"/>
      <c r="B60" s="398"/>
      <c r="C60" s="398"/>
      <c r="D60" s="399"/>
      <c r="E60" s="399"/>
      <c r="F60" s="398"/>
      <c r="G60" s="405"/>
      <c r="H60" s="405"/>
      <c r="I60" s="575"/>
      <c r="J60" s="588"/>
      <c r="K60" s="563"/>
      <c r="L60" s="590"/>
      <c r="M60" s="585">
        <f t="shared" si="2"/>
        <v>0</v>
      </c>
      <c r="N60" s="585">
        <f t="shared" si="3"/>
        <v>0</v>
      </c>
      <c r="O60" s="699"/>
      <c r="P60" s="699"/>
      <c r="Q60" s="699"/>
      <c r="R60" s="699"/>
      <c r="S60" s="699"/>
      <c r="T60" s="699"/>
      <c r="U60" s="699"/>
      <c r="V60" s="699"/>
      <c r="W60" s="699"/>
      <c r="X60" s="699"/>
      <c r="Y60" s="699"/>
      <c r="Z60" s="699"/>
      <c r="AA60" s="699"/>
      <c r="AB60" s="699"/>
      <c r="AC60" s="699"/>
    </row>
    <row r="61" spans="1:29" s="644" customFormat="1" ht="19.5" x14ac:dyDescent="0.2">
      <c r="A61" s="398"/>
      <c r="B61" s="398"/>
      <c r="C61" s="398"/>
      <c r="D61" s="399"/>
      <c r="E61" s="399"/>
      <c r="F61" s="398"/>
      <c r="G61" s="405"/>
      <c r="H61" s="405"/>
      <c r="I61" s="575"/>
      <c r="J61" s="588"/>
      <c r="K61" s="563"/>
      <c r="L61" s="590"/>
      <c r="M61" s="585">
        <f t="shared" si="2"/>
        <v>0</v>
      </c>
      <c r="N61" s="585">
        <f t="shared" si="3"/>
        <v>0</v>
      </c>
      <c r="O61" s="699"/>
      <c r="P61" s="699"/>
      <c r="Q61" s="699"/>
      <c r="R61" s="699"/>
      <c r="S61" s="699"/>
      <c r="T61" s="699"/>
      <c r="U61" s="699"/>
      <c r="V61" s="699"/>
      <c r="W61" s="699"/>
      <c r="X61" s="699"/>
      <c r="Y61" s="699"/>
      <c r="Z61" s="699"/>
      <c r="AA61" s="699"/>
      <c r="AB61" s="699"/>
      <c r="AC61" s="699"/>
    </row>
    <row r="62" spans="1:29" s="644" customFormat="1" ht="19.5" x14ac:dyDescent="0.2">
      <c r="A62" s="398"/>
      <c r="B62" s="398"/>
      <c r="C62" s="398"/>
      <c r="D62" s="399"/>
      <c r="E62" s="399"/>
      <c r="F62" s="398"/>
      <c r="G62" s="405"/>
      <c r="H62" s="405"/>
      <c r="I62" s="575"/>
      <c r="J62" s="588"/>
      <c r="K62" s="563"/>
      <c r="L62" s="590"/>
      <c r="M62" s="585">
        <f t="shared" si="2"/>
        <v>0</v>
      </c>
      <c r="N62" s="585">
        <f t="shared" si="3"/>
        <v>0</v>
      </c>
      <c r="O62" s="699"/>
      <c r="P62" s="699"/>
      <c r="Q62" s="699"/>
      <c r="R62" s="699"/>
      <c r="S62" s="699"/>
      <c r="T62" s="699"/>
      <c r="U62" s="699"/>
      <c r="V62" s="699"/>
      <c r="W62" s="699"/>
      <c r="X62" s="699"/>
      <c r="Y62" s="699"/>
      <c r="Z62" s="699"/>
      <c r="AA62" s="699"/>
      <c r="AB62" s="699"/>
      <c r="AC62" s="699"/>
    </row>
    <row r="63" spans="1:29" s="644" customFormat="1" ht="19.5" x14ac:dyDescent="0.2">
      <c r="A63" s="398"/>
      <c r="B63" s="398"/>
      <c r="C63" s="398"/>
      <c r="D63" s="399"/>
      <c r="E63" s="399"/>
      <c r="F63" s="398"/>
      <c r="G63" s="405"/>
      <c r="H63" s="405"/>
      <c r="I63" s="575"/>
      <c r="J63" s="588"/>
      <c r="K63" s="563"/>
      <c r="L63" s="590"/>
      <c r="M63" s="585">
        <f t="shared" si="2"/>
        <v>0</v>
      </c>
      <c r="N63" s="585">
        <f t="shared" si="3"/>
        <v>0</v>
      </c>
      <c r="O63" s="699"/>
      <c r="P63" s="699"/>
      <c r="Q63" s="699"/>
      <c r="R63" s="699"/>
      <c r="S63" s="699"/>
      <c r="T63" s="699"/>
      <c r="U63" s="699"/>
      <c r="V63" s="699"/>
      <c r="W63" s="699"/>
      <c r="X63" s="699"/>
      <c r="Y63" s="699"/>
      <c r="Z63" s="699"/>
      <c r="AA63" s="699"/>
      <c r="AB63" s="699"/>
      <c r="AC63" s="699"/>
    </row>
    <row r="64" spans="1:29" s="644" customFormat="1" ht="19.5" x14ac:dyDescent="0.2">
      <c r="A64" s="398"/>
      <c r="B64" s="398"/>
      <c r="C64" s="398"/>
      <c r="D64" s="399"/>
      <c r="E64" s="399"/>
      <c r="F64" s="398"/>
      <c r="G64" s="405"/>
      <c r="H64" s="405"/>
      <c r="I64" s="575"/>
      <c r="J64" s="588"/>
      <c r="K64" s="563"/>
      <c r="L64" s="590"/>
      <c r="M64" s="585">
        <f t="shared" si="2"/>
        <v>0</v>
      </c>
      <c r="N64" s="585">
        <f t="shared" si="3"/>
        <v>0</v>
      </c>
      <c r="O64" s="699"/>
      <c r="P64" s="699"/>
      <c r="Q64" s="699"/>
      <c r="R64" s="699"/>
      <c r="S64" s="699"/>
      <c r="T64" s="699"/>
      <c r="U64" s="699"/>
      <c r="V64" s="699"/>
      <c r="W64" s="699"/>
      <c r="X64" s="699"/>
      <c r="Y64" s="699"/>
      <c r="Z64" s="699"/>
      <c r="AA64" s="699"/>
      <c r="AB64" s="699"/>
      <c r="AC64" s="699"/>
    </row>
    <row r="65" spans="1:29" s="644" customFormat="1" ht="19.5" x14ac:dyDescent="0.2">
      <c r="A65" s="398"/>
      <c r="B65" s="398"/>
      <c r="C65" s="398"/>
      <c r="D65" s="399"/>
      <c r="E65" s="399"/>
      <c r="F65" s="398"/>
      <c r="G65" s="405"/>
      <c r="H65" s="405"/>
      <c r="I65" s="575"/>
      <c r="J65" s="588"/>
      <c r="K65" s="563"/>
      <c r="L65" s="590"/>
      <c r="M65" s="585">
        <f t="shared" si="2"/>
        <v>0</v>
      </c>
      <c r="N65" s="585">
        <f t="shared" si="3"/>
        <v>0</v>
      </c>
      <c r="O65" s="699"/>
      <c r="P65" s="699"/>
      <c r="Q65" s="699"/>
      <c r="R65" s="699"/>
      <c r="S65" s="699"/>
      <c r="T65" s="699"/>
      <c r="U65" s="699"/>
      <c r="V65" s="699"/>
      <c r="W65" s="699"/>
      <c r="X65" s="699"/>
      <c r="Y65" s="699"/>
      <c r="Z65" s="699"/>
      <c r="AA65" s="699"/>
      <c r="AB65" s="699"/>
      <c r="AC65" s="699"/>
    </row>
    <row r="66" spans="1:29" s="644" customFormat="1" ht="19.5" x14ac:dyDescent="0.2">
      <c r="A66" s="398"/>
      <c r="B66" s="398"/>
      <c r="C66" s="398"/>
      <c r="D66" s="399"/>
      <c r="E66" s="399"/>
      <c r="F66" s="398"/>
      <c r="G66" s="405"/>
      <c r="H66" s="405"/>
      <c r="I66" s="575"/>
      <c r="J66" s="588"/>
      <c r="K66" s="563"/>
      <c r="L66" s="590"/>
      <c r="M66" s="585">
        <f t="shared" si="2"/>
        <v>0</v>
      </c>
      <c r="N66" s="585">
        <f t="shared" si="3"/>
        <v>0</v>
      </c>
      <c r="O66" s="699"/>
      <c r="P66" s="699"/>
      <c r="Q66" s="699"/>
      <c r="R66" s="699"/>
      <c r="S66" s="699"/>
      <c r="T66" s="699"/>
      <c r="U66" s="699"/>
      <c r="V66" s="699"/>
      <c r="W66" s="699"/>
      <c r="X66" s="699"/>
      <c r="Y66" s="699"/>
      <c r="Z66" s="699"/>
      <c r="AA66" s="699"/>
      <c r="AB66" s="699"/>
      <c r="AC66" s="699"/>
    </row>
    <row r="67" spans="1:29" s="644" customFormat="1" ht="19.5" x14ac:dyDescent="0.2">
      <c r="A67" s="398"/>
      <c r="B67" s="398"/>
      <c r="C67" s="398"/>
      <c r="D67" s="399"/>
      <c r="E67" s="399"/>
      <c r="F67" s="398"/>
      <c r="G67" s="405"/>
      <c r="H67" s="405"/>
      <c r="I67" s="575"/>
      <c r="J67" s="588"/>
      <c r="K67" s="563"/>
      <c r="L67" s="590"/>
      <c r="M67" s="585">
        <f t="shared" si="2"/>
        <v>0</v>
      </c>
      <c r="N67" s="585">
        <f t="shared" si="3"/>
        <v>0</v>
      </c>
      <c r="O67" s="699"/>
      <c r="P67" s="699"/>
      <c r="Q67" s="699"/>
      <c r="R67" s="699"/>
      <c r="S67" s="699"/>
      <c r="T67" s="699"/>
      <c r="U67" s="699"/>
      <c r="V67" s="699"/>
      <c r="W67" s="699"/>
      <c r="X67" s="699"/>
      <c r="Y67" s="699"/>
      <c r="Z67" s="699"/>
      <c r="AA67" s="699"/>
      <c r="AB67" s="699"/>
      <c r="AC67" s="699"/>
    </row>
    <row r="68" spans="1:29" s="644" customFormat="1" ht="19.5" x14ac:dyDescent="0.2">
      <c r="A68" s="398"/>
      <c r="B68" s="398"/>
      <c r="C68" s="398"/>
      <c r="D68" s="399"/>
      <c r="E68" s="399"/>
      <c r="F68" s="398"/>
      <c r="G68" s="405"/>
      <c r="H68" s="405"/>
      <c r="I68" s="575"/>
      <c r="J68" s="588"/>
      <c r="K68" s="563"/>
      <c r="L68" s="590"/>
      <c r="M68" s="585">
        <f t="shared" si="2"/>
        <v>0</v>
      </c>
      <c r="N68" s="585">
        <f t="shared" si="3"/>
        <v>0</v>
      </c>
      <c r="O68" s="699"/>
      <c r="P68" s="699"/>
      <c r="Q68" s="699"/>
      <c r="R68" s="699"/>
      <c r="S68" s="699"/>
      <c r="T68" s="699"/>
      <c r="U68" s="699"/>
      <c r="V68" s="699"/>
      <c r="W68" s="699"/>
      <c r="X68" s="699"/>
      <c r="Y68" s="699"/>
      <c r="Z68" s="699"/>
      <c r="AA68" s="699"/>
      <c r="AB68" s="699"/>
      <c r="AC68" s="699"/>
    </row>
    <row r="69" spans="1:29" s="644" customFormat="1" ht="19.5" x14ac:dyDescent="0.2">
      <c r="A69" s="398"/>
      <c r="B69" s="398"/>
      <c r="C69" s="398"/>
      <c r="D69" s="399"/>
      <c r="E69" s="399"/>
      <c r="F69" s="398"/>
      <c r="G69" s="405"/>
      <c r="H69" s="405"/>
      <c r="I69" s="575"/>
      <c r="J69" s="588"/>
      <c r="K69" s="563"/>
      <c r="L69" s="590"/>
      <c r="M69" s="585">
        <f t="shared" si="2"/>
        <v>0</v>
      </c>
      <c r="N69" s="585">
        <f t="shared" si="3"/>
        <v>0</v>
      </c>
      <c r="O69" s="699"/>
      <c r="P69" s="699"/>
      <c r="Q69" s="699"/>
      <c r="R69" s="699"/>
      <c r="S69" s="699"/>
      <c r="T69" s="699"/>
      <c r="U69" s="699"/>
      <c r="V69" s="699"/>
      <c r="W69" s="699"/>
      <c r="X69" s="699"/>
      <c r="Y69" s="699"/>
      <c r="Z69" s="699"/>
      <c r="AA69" s="699"/>
      <c r="AB69" s="699"/>
      <c r="AC69" s="699"/>
    </row>
    <row r="70" spans="1:29" s="644" customFormat="1" ht="19.5" x14ac:dyDescent="0.2">
      <c r="A70" s="398"/>
      <c r="B70" s="398"/>
      <c r="C70" s="398"/>
      <c r="D70" s="399"/>
      <c r="E70" s="399"/>
      <c r="F70" s="398"/>
      <c r="G70" s="405"/>
      <c r="H70" s="405"/>
      <c r="I70" s="575"/>
      <c r="J70" s="588"/>
      <c r="K70" s="563"/>
      <c r="L70" s="590"/>
      <c r="M70" s="585">
        <f t="shared" si="2"/>
        <v>0</v>
      </c>
      <c r="N70" s="585">
        <f t="shared" si="3"/>
        <v>0</v>
      </c>
      <c r="O70" s="699"/>
      <c r="P70" s="699"/>
      <c r="Q70" s="699"/>
      <c r="R70" s="699"/>
      <c r="S70" s="699"/>
      <c r="T70" s="699"/>
      <c r="U70" s="699"/>
      <c r="V70" s="699"/>
      <c r="W70" s="699"/>
      <c r="X70" s="699"/>
      <c r="Y70" s="699"/>
      <c r="Z70" s="699"/>
      <c r="AA70" s="699"/>
      <c r="AB70" s="699"/>
      <c r="AC70" s="699"/>
    </row>
    <row r="71" spans="1:29" s="644" customFormat="1" ht="19.5" x14ac:dyDescent="0.2">
      <c r="A71" s="398"/>
      <c r="B71" s="398"/>
      <c r="C71" s="398"/>
      <c r="D71" s="399"/>
      <c r="E71" s="399"/>
      <c r="F71" s="398"/>
      <c r="G71" s="405"/>
      <c r="H71" s="405"/>
      <c r="I71" s="575"/>
      <c r="J71" s="588"/>
      <c r="K71" s="563"/>
      <c r="L71" s="590"/>
      <c r="M71" s="585">
        <f t="shared" si="2"/>
        <v>0</v>
      </c>
      <c r="N71" s="585">
        <f t="shared" si="3"/>
        <v>0</v>
      </c>
      <c r="O71" s="699"/>
      <c r="P71" s="699"/>
      <c r="Q71" s="699"/>
      <c r="R71" s="699"/>
      <c r="S71" s="699"/>
      <c r="T71" s="699"/>
      <c r="U71" s="699"/>
      <c r="V71" s="699"/>
      <c r="W71" s="699"/>
      <c r="X71" s="699"/>
      <c r="Y71" s="699"/>
      <c r="Z71" s="699"/>
      <c r="AA71" s="699"/>
      <c r="AB71" s="699"/>
      <c r="AC71" s="699"/>
    </row>
    <row r="72" spans="1:29" s="644" customFormat="1" ht="19.5" x14ac:dyDescent="0.2">
      <c r="A72" s="398"/>
      <c r="B72" s="398"/>
      <c r="C72" s="398"/>
      <c r="D72" s="399"/>
      <c r="E72" s="399"/>
      <c r="F72" s="398"/>
      <c r="G72" s="405"/>
      <c r="H72" s="405"/>
      <c r="I72" s="575"/>
      <c r="J72" s="588"/>
      <c r="K72" s="563"/>
      <c r="L72" s="590"/>
      <c r="M72" s="585">
        <f t="shared" si="2"/>
        <v>0</v>
      </c>
      <c r="N72" s="585">
        <f t="shared" si="3"/>
        <v>0</v>
      </c>
      <c r="O72" s="699"/>
      <c r="P72" s="699"/>
      <c r="Q72" s="699"/>
      <c r="R72" s="699"/>
      <c r="S72" s="699"/>
      <c r="T72" s="699"/>
      <c r="U72" s="699"/>
      <c r="V72" s="699"/>
      <c r="W72" s="699"/>
      <c r="X72" s="699"/>
      <c r="Y72" s="699"/>
      <c r="Z72" s="699"/>
      <c r="AA72" s="699"/>
      <c r="AB72" s="699"/>
      <c r="AC72" s="699"/>
    </row>
    <row r="73" spans="1:29" s="644" customFormat="1" ht="19.5" x14ac:dyDescent="0.2">
      <c r="A73" s="398"/>
      <c r="B73" s="398"/>
      <c r="C73" s="398"/>
      <c r="D73" s="399"/>
      <c r="E73" s="399"/>
      <c r="F73" s="398"/>
      <c r="G73" s="405"/>
      <c r="H73" s="405"/>
      <c r="I73" s="575"/>
      <c r="J73" s="588"/>
      <c r="K73" s="563"/>
      <c r="L73" s="590"/>
      <c r="M73" s="585">
        <f t="shared" si="2"/>
        <v>0</v>
      </c>
      <c r="N73" s="585">
        <f t="shared" si="3"/>
        <v>0</v>
      </c>
      <c r="O73" s="699"/>
      <c r="P73" s="699"/>
      <c r="Q73" s="699"/>
      <c r="R73" s="699"/>
      <c r="S73" s="699"/>
      <c r="T73" s="699"/>
      <c r="U73" s="699"/>
      <c r="V73" s="699"/>
      <c r="W73" s="699"/>
      <c r="X73" s="699"/>
      <c r="Y73" s="699"/>
      <c r="Z73" s="699"/>
      <c r="AA73" s="699"/>
      <c r="AB73" s="699"/>
      <c r="AC73" s="699"/>
    </row>
    <row r="74" spans="1:29" s="644" customFormat="1" ht="19.5" x14ac:dyDescent="0.2">
      <c r="A74" s="398"/>
      <c r="B74" s="398"/>
      <c r="C74" s="398"/>
      <c r="D74" s="399"/>
      <c r="E74" s="399"/>
      <c r="F74" s="398"/>
      <c r="G74" s="405"/>
      <c r="H74" s="405"/>
      <c r="I74" s="575"/>
      <c r="J74" s="588"/>
      <c r="K74" s="563"/>
      <c r="L74" s="590"/>
      <c r="M74" s="585">
        <f t="shared" si="2"/>
        <v>0</v>
      </c>
      <c r="N74" s="585">
        <f t="shared" si="3"/>
        <v>0</v>
      </c>
      <c r="O74" s="699"/>
      <c r="P74" s="699"/>
      <c r="Q74" s="699"/>
      <c r="R74" s="699"/>
      <c r="S74" s="699"/>
      <c r="T74" s="699"/>
      <c r="U74" s="699"/>
      <c r="V74" s="699"/>
      <c r="W74" s="699"/>
      <c r="X74" s="699"/>
      <c r="Y74" s="699"/>
      <c r="Z74" s="699"/>
      <c r="AA74" s="699"/>
      <c r="AB74" s="699"/>
      <c r="AC74" s="699"/>
    </row>
    <row r="75" spans="1:29" s="644" customFormat="1" ht="19.5" x14ac:dyDescent="0.2">
      <c r="A75" s="398"/>
      <c r="B75" s="398"/>
      <c r="C75" s="398"/>
      <c r="D75" s="399"/>
      <c r="E75" s="399"/>
      <c r="F75" s="398"/>
      <c r="G75" s="405"/>
      <c r="H75" s="405"/>
      <c r="I75" s="575"/>
      <c r="J75" s="588"/>
      <c r="K75" s="563"/>
      <c r="L75" s="590"/>
      <c r="M75" s="585">
        <f t="shared" si="2"/>
        <v>0</v>
      </c>
      <c r="N75" s="585">
        <f t="shared" si="3"/>
        <v>0</v>
      </c>
      <c r="O75" s="699"/>
      <c r="P75" s="699"/>
      <c r="Q75" s="699"/>
      <c r="R75" s="699"/>
      <c r="S75" s="699"/>
      <c r="T75" s="699"/>
      <c r="U75" s="699"/>
      <c r="V75" s="699"/>
      <c r="W75" s="699"/>
      <c r="X75" s="699"/>
      <c r="Y75" s="699"/>
      <c r="Z75" s="699"/>
      <c r="AA75" s="699"/>
      <c r="AB75" s="699"/>
      <c r="AC75" s="699"/>
    </row>
    <row r="76" spans="1:29" s="644" customFormat="1" ht="19.5" x14ac:dyDescent="0.2">
      <c r="A76" s="398"/>
      <c r="B76" s="398"/>
      <c r="C76" s="398"/>
      <c r="D76" s="399"/>
      <c r="E76" s="399"/>
      <c r="F76" s="398"/>
      <c r="G76" s="405"/>
      <c r="H76" s="405"/>
      <c r="I76" s="575"/>
      <c r="J76" s="588"/>
      <c r="K76" s="563"/>
      <c r="L76" s="590"/>
      <c r="M76" s="585">
        <f t="shared" ref="M76:M99" si="4">K76+J76</f>
        <v>0</v>
      </c>
      <c r="N76" s="585">
        <f t="shared" ref="N76:N99" si="5">I76-M76</f>
        <v>0</v>
      </c>
      <c r="O76" s="699"/>
      <c r="P76" s="699"/>
      <c r="Q76" s="699"/>
      <c r="R76" s="699"/>
      <c r="S76" s="699"/>
      <c r="T76" s="699"/>
      <c r="U76" s="699"/>
      <c r="V76" s="699"/>
      <c r="W76" s="699"/>
      <c r="X76" s="699"/>
      <c r="Y76" s="699"/>
      <c r="Z76" s="699"/>
      <c r="AA76" s="699"/>
      <c r="AB76" s="699"/>
      <c r="AC76" s="699"/>
    </row>
    <row r="77" spans="1:29" s="644" customFormat="1" ht="19.5" x14ac:dyDescent="0.2">
      <c r="A77" s="398"/>
      <c r="B77" s="398"/>
      <c r="C77" s="398"/>
      <c r="D77" s="399"/>
      <c r="E77" s="399"/>
      <c r="F77" s="398"/>
      <c r="G77" s="405"/>
      <c r="H77" s="405"/>
      <c r="I77" s="575"/>
      <c r="J77" s="588"/>
      <c r="K77" s="563"/>
      <c r="L77" s="590"/>
      <c r="M77" s="585">
        <f t="shared" si="4"/>
        <v>0</v>
      </c>
      <c r="N77" s="585">
        <f t="shared" si="5"/>
        <v>0</v>
      </c>
      <c r="O77" s="699"/>
      <c r="P77" s="699"/>
      <c r="Q77" s="699"/>
      <c r="R77" s="699"/>
      <c r="S77" s="699"/>
      <c r="T77" s="699"/>
      <c r="U77" s="699"/>
      <c r="V77" s="699"/>
      <c r="W77" s="699"/>
      <c r="X77" s="699"/>
      <c r="Y77" s="699"/>
      <c r="Z77" s="699"/>
      <c r="AA77" s="699"/>
      <c r="AB77" s="699"/>
      <c r="AC77" s="699"/>
    </row>
    <row r="78" spans="1:29" s="644" customFormat="1" ht="19.5" x14ac:dyDescent="0.2">
      <c r="A78" s="398"/>
      <c r="B78" s="398"/>
      <c r="C78" s="398"/>
      <c r="D78" s="399"/>
      <c r="E78" s="399"/>
      <c r="F78" s="398"/>
      <c r="G78" s="405"/>
      <c r="H78" s="405"/>
      <c r="I78" s="575"/>
      <c r="J78" s="588"/>
      <c r="K78" s="563"/>
      <c r="L78" s="590"/>
      <c r="M78" s="585">
        <f t="shared" si="4"/>
        <v>0</v>
      </c>
      <c r="N78" s="585">
        <f t="shared" si="5"/>
        <v>0</v>
      </c>
      <c r="O78" s="699"/>
      <c r="P78" s="699"/>
      <c r="Q78" s="699"/>
      <c r="R78" s="699"/>
      <c r="S78" s="699"/>
      <c r="T78" s="699"/>
      <c r="U78" s="699"/>
      <c r="V78" s="699"/>
      <c r="W78" s="699"/>
      <c r="X78" s="699"/>
      <c r="Y78" s="699"/>
      <c r="Z78" s="699"/>
      <c r="AA78" s="699"/>
      <c r="AB78" s="699"/>
      <c r="AC78" s="699"/>
    </row>
    <row r="79" spans="1:29" s="644" customFormat="1" ht="19.5" x14ac:dyDescent="0.2">
      <c r="A79" s="398"/>
      <c r="B79" s="398"/>
      <c r="C79" s="398"/>
      <c r="D79" s="399"/>
      <c r="E79" s="399"/>
      <c r="F79" s="398"/>
      <c r="G79" s="405"/>
      <c r="H79" s="405"/>
      <c r="I79" s="575"/>
      <c r="J79" s="588"/>
      <c r="K79" s="563"/>
      <c r="L79" s="590"/>
      <c r="M79" s="585">
        <f t="shared" si="4"/>
        <v>0</v>
      </c>
      <c r="N79" s="585">
        <f t="shared" si="5"/>
        <v>0</v>
      </c>
      <c r="O79" s="699"/>
      <c r="P79" s="699"/>
      <c r="Q79" s="699"/>
      <c r="R79" s="699"/>
      <c r="S79" s="699"/>
      <c r="T79" s="699"/>
      <c r="U79" s="699"/>
      <c r="V79" s="699"/>
      <c r="W79" s="699"/>
      <c r="X79" s="699"/>
      <c r="Y79" s="699"/>
      <c r="Z79" s="699"/>
      <c r="AA79" s="699"/>
      <c r="AB79" s="699"/>
      <c r="AC79" s="699"/>
    </row>
    <row r="80" spans="1:29" s="644" customFormat="1" ht="19.5" x14ac:dyDescent="0.2">
      <c r="A80" s="398"/>
      <c r="B80" s="398"/>
      <c r="C80" s="398"/>
      <c r="D80" s="399"/>
      <c r="E80" s="399"/>
      <c r="F80" s="398"/>
      <c r="G80" s="405"/>
      <c r="H80" s="405"/>
      <c r="I80" s="575"/>
      <c r="J80" s="588"/>
      <c r="K80" s="563"/>
      <c r="L80" s="590"/>
      <c r="M80" s="585">
        <f t="shared" si="4"/>
        <v>0</v>
      </c>
      <c r="N80" s="585">
        <f t="shared" si="5"/>
        <v>0</v>
      </c>
      <c r="O80" s="699"/>
      <c r="P80" s="699"/>
      <c r="Q80" s="699"/>
      <c r="R80" s="699"/>
      <c r="S80" s="699"/>
      <c r="T80" s="699"/>
      <c r="U80" s="699"/>
      <c r="V80" s="699"/>
      <c r="W80" s="699"/>
      <c r="X80" s="699"/>
      <c r="Y80" s="699"/>
      <c r="Z80" s="699"/>
      <c r="AA80" s="699"/>
      <c r="AB80" s="699"/>
      <c r="AC80" s="699"/>
    </row>
    <row r="81" spans="1:29" s="644" customFormat="1" ht="19.5" x14ac:dyDescent="0.2">
      <c r="A81" s="398"/>
      <c r="B81" s="398"/>
      <c r="C81" s="398"/>
      <c r="D81" s="399"/>
      <c r="E81" s="399"/>
      <c r="F81" s="398"/>
      <c r="G81" s="405"/>
      <c r="H81" s="405"/>
      <c r="I81" s="575"/>
      <c r="J81" s="588"/>
      <c r="K81" s="563"/>
      <c r="L81" s="590"/>
      <c r="M81" s="585">
        <f t="shared" si="4"/>
        <v>0</v>
      </c>
      <c r="N81" s="585">
        <f t="shared" si="5"/>
        <v>0</v>
      </c>
      <c r="O81" s="699"/>
      <c r="P81" s="699"/>
      <c r="Q81" s="699"/>
      <c r="R81" s="699"/>
      <c r="S81" s="699"/>
      <c r="T81" s="699"/>
      <c r="U81" s="699"/>
      <c r="V81" s="699"/>
      <c r="W81" s="699"/>
      <c r="X81" s="699"/>
      <c r="Y81" s="699"/>
      <c r="Z81" s="699"/>
      <c r="AA81" s="699"/>
      <c r="AB81" s="699"/>
      <c r="AC81" s="699"/>
    </row>
    <row r="82" spans="1:29" s="644" customFormat="1" ht="19.5" x14ac:dyDescent="0.2">
      <c r="A82" s="398"/>
      <c r="B82" s="398"/>
      <c r="C82" s="398"/>
      <c r="D82" s="399"/>
      <c r="E82" s="399"/>
      <c r="F82" s="398"/>
      <c r="G82" s="405"/>
      <c r="H82" s="405"/>
      <c r="I82" s="575"/>
      <c r="J82" s="588"/>
      <c r="K82" s="563"/>
      <c r="L82" s="590"/>
      <c r="M82" s="585">
        <f t="shared" si="4"/>
        <v>0</v>
      </c>
      <c r="N82" s="585">
        <f t="shared" si="5"/>
        <v>0</v>
      </c>
      <c r="O82" s="699"/>
      <c r="P82" s="699"/>
      <c r="Q82" s="699"/>
      <c r="R82" s="699"/>
      <c r="S82" s="699"/>
      <c r="T82" s="699"/>
      <c r="U82" s="699"/>
      <c r="V82" s="699"/>
      <c r="W82" s="699"/>
      <c r="X82" s="699"/>
      <c r="Y82" s="699"/>
      <c r="Z82" s="699"/>
      <c r="AA82" s="699"/>
      <c r="AB82" s="699"/>
      <c r="AC82" s="699"/>
    </row>
    <row r="83" spans="1:29" s="644" customFormat="1" ht="19.5" x14ac:dyDescent="0.2">
      <c r="A83" s="398"/>
      <c r="B83" s="398"/>
      <c r="C83" s="398"/>
      <c r="D83" s="399"/>
      <c r="E83" s="399"/>
      <c r="F83" s="398"/>
      <c r="G83" s="405"/>
      <c r="H83" s="405"/>
      <c r="I83" s="575"/>
      <c r="J83" s="588"/>
      <c r="K83" s="563"/>
      <c r="L83" s="590"/>
      <c r="M83" s="585">
        <f t="shared" si="4"/>
        <v>0</v>
      </c>
      <c r="N83" s="585">
        <f t="shared" si="5"/>
        <v>0</v>
      </c>
      <c r="O83" s="699"/>
      <c r="P83" s="699"/>
      <c r="Q83" s="699"/>
      <c r="R83" s="699"/>
      <c r="S83" s="699"/>
      <c r="T83" s="699"/>
      <c r="U83" s="699"/>
      <c r="V83" s="699"/>
      <c r="W83" s="699"/>
      <c r="X83" s="699"/>
      <c r="Y83" s="699"/>
      <c r="Z83" s="699"/>
      <c r="AA83" s="699"/>
      <c r="AB83" s="699"/>
      <c r="AC83" s="699"/>
    </row>
    <row r="84" spans="1:29" s="644" customFormat="1" ht="19.5" x14ac:dyDescent="0.2">
      <c r="A84" s="398"/>
      <c r="B84" s="398"/>
      <c r="C84" s="398"/>
      <c r="D84" s="399"/>
      <c r="E84" s="399"/>
      <c r="F84" s="398"/>
      <c r="G84" s="405"/>
      <c r="H84" s="405"/>
      <c r="I84" s="575"/>
      <c r="J84" s="588"/>
      <c r="K84" s="563"/>
      <c r="L84" s="590"/>
      <c r="M84" s="585">
        <f t="shared" si="4"/>
        <v>0</v>
      </c>
      <c r="N84" s="585">
        <f t="shared" si="5"/>
        <v>0</v>
      </c>
      <c r="O84" s="699"/>
      <c r="P84" s="699"/>
      <c r="Q84" s="699"/>
      <c r="R84" s="699"/>
      <c r="S84" s="699"/>
      <c r="T84" s="699"/>
      <c r="U84" s="699"/>
      <c r="V84" s="699"/>
      <c r="W84" s="699"/>
      <c r="X84" s="699"/>
      <c r="Y84" s="699"/>
      <c r="Z84" s="699"/>
      <c r="AA84" s="699"/>
      <c r="AB84" s="699"/>
      <c r="AC84" s="699"/>
    </row>
    <row r="85" spans="1:29" s="644" customFormat="1" ht="19.5" x14ac:dyDescent="0.2">
      <c r="A85" s="398"/>
      <c r="B85" s="398"/>
      <c r="C85" s="398"/>
      <c r="D85" s="399"/>
      <c r="E85" s="399"/>
      <c r="F85" s="398"/>
      <c r="G85" s="405"/>
      <c r="H85" s="405"/>
      <c r="I85" s="575"/>
      <c r="J85" s="588"/>
      <c r="K85" s="563"/>
      <c r="L85" s="590"/>
      <c r="M85" s="585">
        <f t="shared" si="4"/>
        <v>0</v>
      </c>
      <c r="N85" s="585">
        <f t="shared" si="5"/>
        <v>0</v>
      </c>
      <c r="O85" s="699"/>
      <c r="P85" s="699"/>
      <c r="Q85" s="699"/>
      <c r="R85" s="699"/>
      <c r="S85" s="699"/>
      <c r="T85" s="699"/>
      <c r="U85" s="699"/>
      <c r="V85" s="699"/>
      <c r="W85" s="699"/>
      <c r="X85" s="699"/>
      <c r="Y85" s="699"/>
      <c r="Z85" s="699"/>
      <c r="AA85" s="699"/>
      <c r="AB85" s="699"/>
      <c r="AC85" s="699"/>
    </row>
    <row r="86" spans="1:29" s="644" customFormat="1" ht="19.5" x14ac:dyDescent="0.2">
      <c r="A86" s="398"/>
      <c r="B86" s="398"/>
      <c r="C86" s="398"/>
      <c r="D86" s="399"/>
      <c r="E86" s="399"/>
      <c r="F86" s="398"/>
      <c r="G86" s="405"/>
      <c r="H86" s="405"/>
      <c r="I86" s="575"/>
      <c r="J86" s="588"/>
      <c r="K86" s="563"/>
      <c r="L86" s="590"/>
      <c r="M86" s="585">
        <f t="shared" si="4"/>
        <v>0</v>
      </c>
      <c r="N86" s="585">
        <f t="shared" si="5"/>
        <v>0</v>
      </c>
      <c r="O86" s="699"/>
      <c r="P86" s="699"/>
      <c r="Q86" s="699"/>
      <c r="R86" s="699"/>
      <c r="S86" s="699"/>
      <c r="T86" s="699"/>
      <c r="U86" s="699"/>
      <c r="V86" s="699"/>
      <c r="W86" s="699"/>
      <c r="X86" s="699"/>
      <c r="Y86" s="699"/>
      <c r="Z86" s="699"/>
      <c r="AA86" s="699"/>
      <c r="AB86" s="699"/>
      <c r="AC86" s="699"/>
    </row>
    <row r="87" spans="1:29" s="644" customFormat="1" ht="19.5" x14ac:dyDescent="0.2">
      <c r="A87" s="398"/>
      <c r="B87" s="398"/>
      <c r="C87" s="398"/>
      <c r="D87" s="399"/>
      <c r="E87" s="399"/>
      <c r="F87" s="398"/>
      <c r="G87" s="405"/>
      <c r="H87" s="405"/>
      <c r="I87" s="575"/>
      <c r="J87" s="588"/>
      <c r="K87" s="563"/>
      <c r="L87" s="590"/>
      <c r="M87" s="585">
        <f t="shared" si="4"/>
        <v>0</v>
      </c>
      <c r="N87" s="585">
        <f t="shared" si="5"/>
        <v>0</v>
      </c>
      <c r="O87" s="699"/>
      <c r="P87" s="699"/>
      <c r="Q87" s="699"/>
      <c r="R87" s="699"/>
      <c r="S87" s="699"/>
      <c r="T87" s="699"/>
      <c r="U87" s="699"/>
      <c r="V87" s="699"/>
      <c r="W87" s="699"/>
      <c r="X87" s="699"/>
      <c r="Y87" s="699"/>
      <c r="Z87" s="699"/>
      <c r="AA87" s="699"/>
      <c r="AB87" s="699"/>
      <c r="AC87" s="699"/>
    </row>
    <row r="88" spans="1:29" s="644" customFormat="1" ht="19.5" x14ac:dyDescent="0.2">
      <c r="A88" s="398"/>
      <c r="B88" s="398"/>
      <c r="C88" s="398"/>
      <c r="D88" s="399"/>
      <c r="E88" s="399"/>
      <c r="F88" s="398"/>
      <c r="G88" s="405"/>
      <c r="H88" s="405"/>
      <c r="I88" s="575"/>
      <c r="J88" s="588"/>
      <c r="K88" s="563"/>
      <c r="L88" s="590"/>
      <c r="M88" s="585">
        <f t="shared" si="4"/>
        <v>0</v>
      </c>
      <c r="N88" s="585">
        <f t="shared" si="5"/>
        <v>0</v>
      </c>
      <c r="O88" s="699"/>
      <c r="P88" s="699"/>
      <c r="Q88" s="699"/>
      <c r="R88" s="699"/>
      <c r="S88" s="699"/>
      <c r="T88" s="699"/>
      <c r="U88" s="699"/>
      <c r="V88" s="699"/>
      <c r="W88" s="699"/>
      <c r="X88" s="699"/>
      <c r="Y88" s="699"/>
      <c r="Z88" s="699"/>
      <c r="AA88" s="699"/>
      <c r="AB88" s="699"/>
      <c r="AC88" s="699"/>
    </row>
    <row r="89" spans="1:29" s="644" customFormat="1" ht="19.5" x14ac:dyDescent="0.2">
      <c r="A89" s="398"/>
      <c r="B89" s="398"/>
      <c r="C89" s="398"/>
      <c r="D89" s="399"/>
      <c r="E89" s="399"/>
      <c r="F89" s="398"/>
      <c r="G89" s="405"/>
      <c r="H89" s="405"/>
      <c r="I89" s="575"/>
      <c r="J89" s="588"/>
      <c r="K89" s="563"/>
      <c r="L89" s="590"/>
      <c r="M89" s="585">
        <f t="shared" si="4"/>
        <v>0</v>
      </c>
      <c r="N89" s="585">
        <f t="shared" si="5"/>
        <v>0</v>
      </c>
      <c r="O89" s="699"/>
      <c r="P89" s="699"/>
      <c r="Q89" s="699"/>
      <c r="R89" s="699"/>
      <c r="S89" s="699"/>
      <c r="T89" s="699"/>
      <c r="U89" s="699"/>
      <c r="V89" s="699"/>
      <c r="W89" s="699"/>
      <c r="X89" s="699"/>
      <c r="Y89" s="699"/>
      <c r="Z89" s="699"/>
      <c r="AA89" s="699"/>
      <c r="AB89" s="699"/>
      <c r="AC89" s="699"/>
    </row>
    <row r="90" spans="1:29" s="644" customFormat="1" ht="19.5" x14ac:dyDescent="0.2">
      <c r="A90" s="398"/>
      <c r="B90" s="398"/>
      <c r="C90" s="398"/>
      <c r="D90" s="399"/>
      <c r="E90" s="399"/>
      <c r="F90" s="398"/>
      <c r="G90" s="405"/>
      <c r="H90" s="405"/>
      <c r="I90" s="575"/>
      <c r="J90" s="588"/>
      <c r="K90" s="563"/>
      <c r="L90" s="590"/>
      <c r="M90" s="585">
        <f t="shared" si="4"/>
        <v>0</v>
      </c>
      <c r="N90" s="585">
        <f t="shared" si="5"/>
        <v>0</v>
      </c>
      <c r="O90" s="699"/>
      <c r="P90" s="699"/>
      <c r="Q90" s="699"/>
      <c r="R90" s="699"/>
      <c r="S90" s="699"/>
      <c r="T90" s="699"/>
      <c r="U90" s="699"/>
      <c r="V90" s="699"/>
      <c r="W90" s="699"/>
      <c r="X90" s="699"/>
      <c r="Y90" s="699"/>
      <c r="Z90" s="699"/>
      <c r="AA90" s="699"/>
      <c r="AB90" s="699"/>
      <c r="AC90" s="699"/>
    </row>
    <row r="91" spans="1:29" s="644" customFormat="1" ht="19.5" x14ac:dyDescent="0.2">
      <c r="A91" s="398"/>
      <c r="B91" s="398"/>
      <c r="C91" s="398"/>
      <c r="D91" s="399"/>
      <c r="E91" s="399"/>
      <c r="F91" s="398"/>
      <c r="G91" s="405"/>
      <c r="H91" s="405"/>
      <c r="I91" s="575"/>
      <c r="J91" s="588"/>
      <c r="K91" s="563"/>
      <c r="L91" s="590"/>
      <c r="M91" s="585">
        <f t="shared" si="4"/>
        <v>0</v>
      </c>
      <c r="N91" s="585">
        <f t="shared" si="5"/>
        <v>0</v>
      </c>
      <c r="O91" s="699"/>
      <c r="P91" s="699"/>
      <c r="Q91" s="699"/>
      <c r="R91" s="699"/>
      <c r="S91" s="699"/>
      <c r="T91" s="699"/>
      <c r="U91" s="699"/>
      <c r="V91" s="699"/>
      <c r="W91" s="699"/>
      <c r="X91" s="699"/>
      <c r="Y91" s="699"/>
      <c r="Z91" s="699"/>
      <c r="AA91" s="699"/>
      <c r="AB91" s="699"/>
      <c r="AC91" s="699"/>
    </row>
    <row r="92" spans="1:29" s="644" customFormat="1" ht="19.5" x14ac:dyDescent="0.2">
      <c r="A92" s="398"/>
      <c r="B92" s="398"/>
      <c r="C92" s="398"/>
      <c r="D92" s="399"/>
      <c r="E92" s="399"/>
      <c r="F92" s="398"/>
      <c r="G92" s="405"/>
      <c r="H92" s="405"/>
      <c r="I92" s="575"/>
      <c r="J92" s="588"/>
      <c r="K92" s="563"/>
      <c r="L92" s="590"/>
      <c r="M92" s="585">
        <f t="shared" si="4"/>
        <v>0</v>
      </c>
      <c r="N92" s="585">
        <f t="shared" si="5"/>
        <v>0</v>
      </c>
      <c r="O92" s="699"/>
      <c r="P92" s="699"/>
      <c r="Q92" s="699"/>
      <c r="R92" s="699"/>
      <c r="S92" s="699"/>
      <c r="T92" s="699"/>
      <c r="U92" s="699"/>
      <c r="V92" s="699"/>
      <c r="W92" s="699"/>
      <c r="X92" s="699"/>
      <c r="Y92" s="699"/>
      <c r="Z92" s="699"/>
      <c r="AA92" s="699"/>
      <c r="AB92" s="699"/>
      <c r="AC92" s="699"/>
    </row>
    <row r="93" spans="1:29" s="644" customFormat="1" ht="19.5" x14ac:dyDescent="0.2">
      <c r="A93" s="398"/>
      <c r="B93" s="398"/>
      <c r="C93" s="398"/>
      <c r="D93" s="399"/>
      <c r="E93" s="399"/>
      <c r="F93" s="398"/>
      <c r="G93" s="405"/>
      <c r="H93" s="405"/>
      <c r="I93" s="575"/>
      <c r="J93" s="588"/>
      <c r="K93" s="563"/>
      <c r="L93" s="590"/>
      <c r="M93" s="585">
        <f t="shared" si="4"/>
        <v>0</v>
      </c>
      <c r="N93" s="585">
        <f t="shared" si="5"/>
        <v>0</v>
      </c>
      <c r="O93" s="699"/>
      <c r="P93" s="699"/>
      <c r="Q93" s="699"/>
      <c r="R93" s="699"/>
      <c r="S93" s="699"/>
      <c r="T93" s="699"/>
      <c r="U93" s="699"/>
      <c r="V93" s="699"/>
      <c r="W93" s="699"/>
      <c r="X93" s="699"/>
      <c r="Y93" s="699"/>
      <c r="Z93" s="699"/>
      <c r="AA93" s="699"/>
      <c r="AB93" s="699"/>
      <c r="AC93" s="699"/>
    </row>
    <row r="94" spans="1:29" s="644" customFormat="1" ht="19.5" x14ac:dyDescent="0.2">
      <c r="A94" s="398"/>
      <c r="B94" s="398"/>
      <c r="C94" s="398"/>
      <c r="D94" s="399"/>
      <c r="E94" s="399"/>
      <c r="F94" s="398"/>
      <c r="G94" s="405"/>
      <c r="H94" s="405"/>
      <c r="I94" s="575"/>
      <c r="J94" s="588"/>
      <c r="K94" s="563"/>
      <c r="L94" s="590"/>
      <c r="M94" s="585">
        <f t="shared" si="4"/>
        <v>0</v>
      </c>
      <c r="N94" s="585">
        <f t="shared" si="5"/>
        <v>0</v>
      </c>
      <c r="O94" s="699"/>
      <c r="P94" s="699"/>
      <c r="Q94" s="699"/>
      <c r="R94" s="699"/>
      <c r="S94" s="699"/>
      <c r="T94" s="699"/>
      <c r="U94" s="699"/>
      <c r="V94" s="699"/>
      <c r="W94" s="699"/>
      <c r="X94" s="699"/>
      <c r="Y94" s="699"/>
      <c r="Z94" s="699"/>
      <c r="AA94" s="699"/>
      <c r="AB94" s="699"/>
      <c r="AC94" s="699"/>
    </row>
    <row r="95" spans="1:29" s="644" customFormat="1" ht="19.5" x14ac:dyDescent="0.2">
      <c r="A95" s="398"/>
      <c r="B95" s="398"/>
      <c r="C95" s="398"/>
      <c r="D95" s="399"/>
      <c r="E95" s="399"/>
      <c r="F95" s="398"/>
      <c r="G95" s="405"/>
      <c r="H95" s="405"/>
      <c r="I95" s="575"/>
      <c r="J95" s="588"/>
      <c r="K95" s="563"/>
      <c r="L95" s="590"/>
      <c r="M95" s="585">
        <f t="shared" si="4"/>
        <v>0</v>
      </c>
      <c r="N95" s="585">
        <f t="shared" si="5"/>
        <v>0</v>
      </c>
      <c r="O95" s="699"/>
      <c r="P95" s="699"/>
      <c r="Q95" s="699"/>
      <c r="R95" s="699"/>
      <c r="S95" s="699"/>
      <c r="T95" s="699"/>
      <c r="U95" s="699"/>
      <c r="V95" s="699"/>
      <c r="W95" s="699"/>
      <c r="X95" s="699"/>
      <c r="Y95" s="699"/>
      <c r="Z95" s="699"/>
      <c r="AA95" s="699"/>
      <c r="AB95" s="699"/>
      <c r="AC95" s="699"/>
    </row>
    <row r="96" spans="1:29" s="644" customFormat="1" ht="19.5" x14ac:dyDescent="0.2">
      <c r="A96" s="398"/>
      <c r="B96" s="398"/>
      <c r="C96" s="398"/>
      <c r="D96" s="399"/>
      <c r="E96" s="399"/>
      <c r="F96" s="398"/>
      <c r="G96" s="405"/>
      <c r="H96" s="405"/>
      <c r="I96" s="575"/>
      <c r="J96" s="588"/>
      <c r="K96" s="563"/>
      <c r="L96" s="590"/>
      <c r="M96" s="585">
        <f t="shared" si="4"/>
        <v>0</v>
      </c>
      <c r="N96" s="585">
        <f t="shared" si="5"/>
        <v>0</v>
      </c>
      <c r="O96" s="699"/>
      <c r="P96" s="699"/>
      <c r="Q96" s="699"/>
      <c r="R96" s="699"/>
      <c r="S96" s="699"/>
      <c r="T96" s="699"/>
      <c r="U96" s="699"/>
      <c r="V96" s="699"/>
      <c r="W96" s="699"/>
      <c r="X96" s="699"/>
      <c r="Y96" s="699"/>
      <c r="Z96" s="699"/>
      <c r="AA96" s="699"/>
      <c r="AB96" s="699"/>
      <c r="AC96" s="699"/>
    </row>
    <row r="97" spans="1:29" s="644" customFormat="1" ht="19.5" x14ac:dyDescent="0.2">
      <c r="A97" s="398"/>
      <c r="B97" s="398"/>
      <c r="C97" s="398"/>
      <c r="D97" s="399"/>
      <c r="E97" s="399"/>
      <c r="F97" s="398"/>
      <c r="G97" s="405"/>
      <c r="H97" s="405"/>
      <c r="I97" s="575"/>
      <c r="J97" s="588"/>
      <c r="K97" s="563"/>
      <c r="L97" s="590"/>
      <c r="M97" s="585">
        <f t="shared" si="4"/>
        <v>0</v>
      </c>
      <c r="N97" s="585">
        <f t="shared" si="5"/>
        <v>0</v>
      </c>
      <c r="O97" s="699"/>
      <c r="P97" s="699"/>
      <c r="Q97" s="699"/>
      <c r="R97" s="699"/>
      <c r="S97" s="699"/>
      <c r="T97" s="699"/>
      <c r="U97" s="699"/>
      <c r="V97" s="699"/>
      <c r="W97" s="699"/>
      <c r="X97" s="699"/>
      <c r="Y97" s="699"/>
      <c r="Z97" s="699"/>
      <c r="AA97" s="699"/>
      <c r="AB97" s="699"/>
      <c r="AC97" s="699"/>
    </row>
    <row r="98" spans="1:29" s="644" customFormat="1" ht="19.5" x14ac:dyDescent="0.2">
      <c r="A98" s="398"/>
      <c r="B98" s="398"/>
      <c r="C98" s="398"/>
      <c r="D98" s="399"/>
      <c r="E98" s="399"/>
      <c r="F98" s="398"/>
      <c r="G98" s="405"/>
      <c r="H98" s="405"/>
      <c r="I98" s="575"/>
      <c r="J98" s="588"/>
      <c r="K98" s="563"/>
      <c r="L98" s="590"/>
      <c r="M98" s="585">
        <f t="shared" si="4"/>
        <v>0</v>
      </c>
      <c r="N98" s="585">
        <f t="shared" si="5"/>
        <v>0</v>
      </c>
      <c r="O98" s="699"/>
      <c r="P98" s="699"/>
      <c r="Q98" s="699"/>
      <c r="R98" s="699"/>
      <c r="S98" s="699"/>
      <c r="T98" s="699"/>
      <c r="U98" s="699"/>
      <c r="V98" s="699"/>
      <c r="W98" s="699"/>
      <c r="X98" s="699"/>
      <c r="Y98" s="699"/>
      <c r="Z98" s="699"/>
      <c r="AA98" s="699"/>
      <c r="AB98" s="699"/>
      <c r="AC98" s="699"/>
    </row>
    <row r="99" spans="1:29" s="644" customFormat="1" ht="19.5" x14ac:dyDescent="0.2">
      <c r="A99" s="398"/>
      <c r="B99" s="398"/>
      <c r="C99" s="398"/>
      <c r="D99" s="399"/>
      <c r="E99" s="399"/>
      <c r="F99" s="398"/>
      <c r="G99" s="405"/>
      <c r="H99" s="405"/>
      <c r="I99" s="575"/>
      <c r="J99" s="588"/>
      <c r="K99" s="563"/>
      <c r="L99" s="590"/>
      <c r="M99" s="585">
        <f t="shared" si="4"/>
        <v>0</v>
      </c>
      <c r="N99" s="585">
        <f t="shared" si="5"/>
        <v>0</v>
      </c>
      <c r="O99" s="699"/>
      <c r="P99" s="699"/>
      <c r="Q99" s="699"/>
      <c r="R99" s="699"/>
      <c r="S99" s="699"/>
      <c r="T99" s="699"/>
      <c r="U99" s="699"/>
      <c r="V99" s="699"/>
      <c r="W99" s="699"/>
      <c r="X99" s="699"/>
      <c r="Y99" s="699"/>
      <c r="Z99" s="699"/>
      <c r="AA99" s="699"/>
      <c r="AB99" s="699"/>
      <c r="AC99" s="699"/>
    </row>
  </sheetData>
  <sheetProtection formatColumns="0" autoFilter="0"/>
  <dataConsolidate/>
  <mergeCells count="13">
    <mergeCell ref="A8:J8"/>
    <mergeCell ref="A5:J5"/>
    <mergeCell ref="L5:N5"/>
    <mergeCell ref="A6:J6"/>
    <mergeCell ref="L6:N6"/>
    <mergeCell ref="A7:J7"/>
    <mergeCell ref="L7:N7"/>
    <mergeCell ref="A4:J4"/>
    <mergeCell ref="L4:N4"/>
    <mergeCell ref="A1:N1"/>
    <mergeCell ref="A2:N2"/>
    <mergeCell ref="A3:J3"/>
    <mergeCell ref="L3:N3"/>
  </mergeCells>
  <conditionalFormatting sqref="K4">
    <cfRule type="notContainsBlanks" dxfId="377" priority="9">
      <formula>LEN(TRIM(K4))&gt;0</formula>
    </cfRule>
  </conditionalFormatting>
  <conditionalFormatting sqref="K5">
    <cfRule type="notContainsBlanks" dxfId="376" priority="8">
      <formula>LEN(TRIM(K5))&gt;0</formula>
    </cfRule>
  </conditionalFormatting>
  <conditionalFormatting sqref="K10 K12:K99">
    <cfRule type="cellIs" dxfId="375" priority="2" operator="notEqual">
      <formula>0</formula>
    </cfRule>
  </conditionalFormatting>
  <dataValidations count="13">
    <dataValidation allowBlank="1" showInputMessage="1" showErrorMessage="1" promptTitle="Performance Period End Date" prompt="This field automatically populates the Subgrant Performance Period End Date" sqref="L7" xr:uid="{00000000-0002-0000-0600-000000000000}"/>
    <dataValidation type="whole" operator="greaterThan" allowBlank="1" showInputMessage="1" showErrorMessage="1" errorTitle="Request Number" error="Please enter the sequential Request Number for this request." promptTitle="Request Number" prompt="Please enter the request number.  Each request type (Modification and Reimbursement) will have its own sequence that must be followed in order. " sqref="L5:N5" xr:uid="{00000000-0002-0000-0600-000001000000}">
      <formula1>0</formula1>
    </dataValidation>
    <dataValidation allowBlank="1" showInputMessage="1" showErrorMessage="1" promptTitle="Cal OES ONLY" prompt="For Cal OES use only.  Do not enter." sqref="M8:N8" xr:uid="{00000000-0002-0000-0600-000002000000}"/>
    <dataValidation type="list" allowBlank="1" showInputMessage="1" showErrorMessage="1" sqref="B12:B99" xr:uid="{00000000-0002-0000-0600-000003000000}">
      <formula1>"Direct,Subaward"</formula1>
    </dataValidation>
    <dataValidation type="list" allowBlank="1" showInputMessage="1" sqref="H12:H99" xr:uid="{00000000-0002-0000-0600-000004000000}">
      <formula1>"Staffing, Backfill, Overtime, N/A"</formula1>
    </dataValidation>
    <dataValidation type="list" allowBlank="1" showInputMessage="1" showErrorMessage="1" sqref="F12:F99" xr:uid="{00000000-0002-0000-0600-000005000000}">
      <formula1>SOURCE_SolutionAreaSubCategoryOrganization</formula1>
    </dataValidation>
    <dataValidation type="list" allowBlank="1" showInputMessage="1" showErrorMessage="1" sqref="A12:A99" xr:uid="{00000000-0002-0000-0600-000006000000}">
      <formula1>SOURCE_ProjectLetter</formula1>
    </dataValidation>
    <dataValidation type="whole" operator="greaterThan" allowBlank="1" showInputMessage="1" showErrorMessage="1" errorTitle="BUDGETED COST" error="Enter the Budged Cost for this project, rounded DOWN to the nearest dollar." sqref="I12:I99" xr:uid="{00000000-0002-0000-0600-000007000000}">
      <formula1>0</formula1>
    </dataValidation>
    <dataValidation type="list" allowBlank="1" showInputMessage="1" showErrorMessage="1" sqref="G12:G99" xr:uid="{00000000-0002-0000-0600-000008000000}">
      <formula1>INDIRECT(VLOOKUP(F12,Source_OrganizationNameLookup,2,0))</formula1>
    </dataValidation>
    <dataValidation type="whole" operator="lessThanOrEqual" allowBlank="1" showInputMessage="1" showErrorMessage="1" errorTitle="AMOUNT THIS REQUEST" error="Please enter a dollar amount less than or equal to the available balance for this project." sqref="K12:K99" xr:uid="{00000000-0002-0000-0600-000009000000}">
      <formula1>I12-J12</formula1>
    </dataValidation>
    <dataValidation type="list" allowBlank="1" showInputMessage="1" showErrorMessage="1" sqref="L3:N3" xr:uid="{00000000-0002-0000-0600-00000A000000}">
      <formula1>"Initial Application, Modification, Advance, Reimbursement, Final Reimbursement"</formula1>
    </dataValidation>
    <dataValidation type="list" allowBlank="1" showInputMessage="1" showErrorMessage="1" sqref="D12:D99" xr:uid="{00000000-0002-0000-0600-00000B000000}">
      <formula1>"EMPG"</formula1>
    </dataValidation>
    <dataValidation type="list" allowBlank="1" showInputMessage="1" showErrorMessage="1" sqref="E12:E99" xr:uid="{00000000-0002-0000-0600-00000C000000}">
      <formula1>"EMG"</formula1>
    </dataValidation>
  </dataValidations>
  <printOptions horizontalCentered="1"/>
  <pageMargins left="0.15" right="0.15" top="0.5" bottom="0.5" header="0.25" footer="0.25"/>
  <pageSetup scale="40" fitToHeight="0" orientation="landscape" r:id="rId1"/>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drawing r:id="rId2"/>
  <legacyDrawing r:id="rId3"/>
  <tableParts count="1">
    <tablePart r:id="rId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5">
    <tabColor theme="3" tint="0.59999389629810485"/>
    <pageSetUpPr fitToPage="1"/>
  </sheetPr>
  <dimension ref="A1:AH394"/>
  <sheetViews>
    <sheetView showGridLines="0" showZeros="0" zoomScale="55" zoomScaleNormal="55" zoomScaleSheetLayoutView="55" workbookViewId="0">
      <pane ySplit="10" topLeftCell="A12" activePane="bottomLeft" state="frozen"/>
      <selection sqref="A1:Q1"/>
      <selection pane="bottomLeft" sqref="A1:Q1"/>
    </sheetView>
  </sheetViews>
  <sheetFormatPr defaultColWidth="9.140625" defaultRowHeight="12.75" x14ac:dyDescent="0.2"/>
  <cols>
    <col min="1" max="1" width="14.28515625" style="254" customWidth="1"/>
    <col min="2" max="2" width="31.85546875" style="254" customWidth="1"/>
    <col min="3" max="3" width="13.7109375" style="254" customWidth="1"/>
    <col min="4" max="4" width="22.85546875" style="254" customWidth="1"/>
    <col min="5" max="5" width="18.7109375" style="254" customWidth="1"/>
    <col min="6" max="6" width="19.5703125" style="254" customWidth="1"/>
    <col min="7" max="7" width="17.28515625" style="254" customWidth="1"/>
    <col min="8" max="8" width="25.28515625" style="254" customWidth="1"/>
    <col min="9" max="9" width="18.85546875" style="264" customWidth="1"/>
    <col min="10" max="10" width="16" style="254" customWidth="1"/>
    <col min="11" max="11" width="18" style="254" customWidth="1"/>
    <col min="12" max="12" width="23.42578125" style="254" customWidth="1"/>
    <col min="13" max="13" width="18" style="254" customWidth="1"/>
    <col min="14" max="14" width="17.140625" style="254" customWidth="1"/>
    <col min="15" max="15" width="19.140625" style="254" customWidth="1"/>
    <col min="16" max="16" width="24.85546875" style="254" customWidth="1"/>
    <col min="17" max="17" width="15.85546875" style="254" customWidth="1"/>
    <col min="18" max="18" width="17.5703125" style="254" customWidth="1"/>
    <col min="19" max="20" width="18.7109375" style="254" customWidth="1"/>
    <col min="21" max="21" width="21.28515625" style="254" customWidth="1"/>
    <col min="22" max="22" width="22.140625" style="254" customWidth="1"/>
    <col min="23" max="23" width="18.7109375" style="254" customWidth="1"/>
    <col min="24" max="24" width="20.28515625" style="254" customWidth="1"/>
    <col min="25" max="34" width="15.7109375" style="765" hidden="1" customWidth="1"/>
    <col min="35" max="16383" width="9.140625" style="254"/>
    <col min="16384" max="16384" width="7.85546875" style="254" customWidth="1"/>
  </cols>
  <sheetData>
    <row r="1" spans="1:34" ht="30" customHeight="1" x14ac:dyDescent="0.2">
      <c r="A1" s="1114" t="s">
        <v>1356</v>
      </c>
      <c r="B1" s="1115"/>
      <c r="C1" s="1115"/>
      <c r="D1" s="1115"/>
      <c r="E1" s="1115"/>
      <c r="F1" s="1115"/>
      <c r="G1" s="1115"/>
      <c r="H1" s="1115"/>
      <c r="I1" s="1115"/>
      <c r="J1" s="1115"/>
      <c r="K1" s="1115"/>
      <c r="L1" s="1115"/>
      <c r="M1" s="1115"/>
      <c r="N1" s="1115"/>
      <c r="O1" s="1115"/>
      <c r="P1" s="1115"/>
      <c r="Q1" s="1115"/>
      <c r="R1" s="1115"/>
      <c r="S1" s="1115"/>
      <c r="T1" s="1115"/>
      <c r="U1" s="1115"/>
      <c r="V1" s="1115"/>
      <c r="W1" s="1115"/>
      <c r="X1" s="1116"/>
    </row>
    <row r="2" spans="1:34" ht="20.100000000000001" customHeight="1" x14ac:dyDescent="0.2">
      <c r="A2" s="1118" t="s">
        <v>1423</v>
      </c>
      <c r="B2" s="1119"/>
      <c r="C2" s="1119"/>
      <c r="D2" s="1119"/>
      <c r="E2" s="1119"/>
      <c r="F2" s="1119"/>
      <c r="G2" s="1119"/>
      <c r="H2" s="1119"/>
      <c r="I2" s="1119"/>
      <c r="J2" s="1119"/>
      <c r="K2" s="1119"/>
      <c r="L2" s="1119"/>
      <c r="M2" s="1119"/>
      <c r="N2" s="1119"/>
      <c r="O2" s="1119"/>
      <c r="P2" s="1119"/>
      <c r="Q2" s="1119"/>
      <c r="R2" s="1119"/>
      <c r="S2" s="1119"/>
      <c r="T2" s="1119"/>
      <c r="U2" s="1119"/>
      <c r="V2" s="1119"/>
      <c r="W2" s="1119"/>
      <c r="X2" s="1120"/>
    </row>
    <row r="3" spans="1:34" ht="24.95" customHeight="1" x14ac:dyDescent="0.2">
      <c r="A3" s="1066">
        <f>SubrecipientName</f>
        <v>0</v>
      </c>
      <c r="B3" s="1122"/>
      <c r="C3" s="1122"/>
      <c r="D3" s="1122"/>
      <c r="E3" s="1122"/>
      <c r="F3" s="1122"/>
      <c r="G3" s="1122"/>
      <c r="H3" s="1122"/>
      <c r="I3" s="1122"/>
      <c r="J3" s="1122"/>
      <c r="K3" s="1122"/>
      <c r="L3" s="1122"/>
      <c r="M3" s="1122"/>
      <c r="N3" s="1122"/>
      <c r="O3" s="1122"/>
      <c r="P3" s="1122"/>
      <c r="Q3" s="1122"/>
      <c r="R3" s="1122"/>
      <c r="S3" s="1122"/>
      <c r="T3" s="1122"/>
      <c r="U3" s="891" t="s">
        <v>48</v>
      </c>
      <c r="V3" s="1123"/>
      <c r="W3" s="1124"/>
      <c r="X3" s="1124"/>
    </row>
    <row r="4" spans="1:34" ht="24.95" customHeight="1" x14ac:dyDescent="0.25">
      <c r="A4" s="1075">
        <f>FIPSNumber</f>
        <v>0</v>
      </c>
      <c r="B4" s="1075"/>
      <c r="C4" s="1075"/>
      <c r="D4" s="1075"/>
      <c r="E4" s="1075"/>
      <c r="F4" s="1075"/>
      <c r="G4" s="1075"/>
      <c r="H4" s="1075"/>
      <c r="I4" s="1075"/>
      <c r="J4" s="1075"/>
      <c r="K4" s="1075"/>
      <c r="L4" s="1075"/>
      <c r="M4" s="1075"/>
      <c r="N4" s="1075"/>
      <c r="O4" s="1075"/>
      <c r="P4" s="1075"/>
      <c r="Q4" s="1075"/>
      <c r="R4" s="1075"/>
      <c r="S4" s="1075"/>
      <c r="T4" s="461"/>
      <c r="U4" s="516" t="s">
        <v>10</v>
      </c>
      <c r="V4" s="1117"/>
      <c r="W4" s="1117"/>
      <c r="X4" s="1117"/>
    </row>
    <row r="5" spans="1:34" s="260" customFormat="1" ht="24.95" customHeight="1" x14ac:dyDescent="0.3">
      <c r="A5" s="1085">
        <f>SubawardNumber</f>
        <v>0</v>
      </c>
      <c r="B5" s="1125"/>
      <c r="C5" s="1125"/>
      <c r="D5" s="1125"/>
      <c r="E5" s="1125"/>
      <c r="F5" s="1125"/>
      <c r="G5" s="1125"/>
      <c r="H5" s="1125"/>
      <c r="I5" s="1125"/>
      <c r="J5" s="1125"/>
      <c r="K5" s="1125"/>
      <c r="L5" s="1125"/>
      <c r="M5" s="1125"/>
      <c r="N5" s="1125"/>
      <c r="O5" s="1125"/>
      <c r="P5" s="1125"/>
      <c r="Q5" s="1125"/>
      <c r="R5" s="1125"/>
      <c r="S5" s="1125"/>
      <c r="T5" s="511"/>
      <c r="U5" s="516" t="s">
        <v>854</v>
      </c>
      <c r="V5" s="1121"/>
      <c r="W5" s="1121"/>
      <c r="X5" s="1121"/>
      <c r="Y5" s="728"/>
      <c r="Z5" s="728"/>
      <c r="AA5" s="728"/>
      <c r="AB5" s="728"/>
      <c r="AC5" s="728"/>
      <c r="AD5" s="728"/>
      <c r="AE5" s="728"/>
      <c r="AF5" s="728"/>
      <c r="AG5" s="728"/>
      <c r="AH5" s="728"/>
    </row>
    <row r="6" spans="1:34" ht="24.95" customHeight="1" x14ac:dyDescent="0.25">
      <c r="A6" s="1080"/>
      <c r="B6" s="1080"/>
      <c r="C6" s="1080"/>
      <c r="D6" s="1080"/>
      <c r="E6" s="1080"/>
      <c r="F6" s="1080"/>
      <c r="G6" s="1080"/>
      <c r="H6" s="1080"/>
      <c r="I6" s="1080"/>
      <c r="J6" s="1080"/>
      <c r="K6" s="1080"/>
      <c r="L6" s="1080"/>
      <c r="M6" s="1080"/>
      <c r="N6" s="1080"/>
      <c r="O6" s="1080"/>
      <c r="P6" s="1080"/>
      <c r="Q6" s="1080"/>
      <c r="R6" s="1080"/>
      <c r="S6" s="1080"/>
      <c r="T6" s="510"/>
      <c r="U6" s="517" t="s">
        <v>1027</v>
      </c>
      <c r="V6" s="1112">
        <f>StartDate</f>
        <v>44013</v>
      </c>
      <c r="W6" s="1113"/>
      <c r="X6" s="1113"/>
    </row>
    <row r="7" spans="1:34" ht="24.95" customHeight="1" x14ac:dyDescent="0.25">
      <c r="A7" s="1080"/>
      <c r="B7" s="1080"/>
      <c r="C7" s="1080"/>
      <c r="D7" s="1080"/>
      <c r="E7" s="1080"/>
      <c r="F7" s="1080"/>
      <c r="G7" s="1080"/>
      <c r="H7" s="1080"/>
      <c r="I7" s="1080"/>
      <c r="J7" s="1080"/>
      <c r="K7" s="1080"/>
      <c r="L7" s="1080"/>
      <c r="M7" s="1080"/>
      <c r="N7" s="1080"/>
      <c r="O7" s="1080"/>
      <c r="P7" s="1080"/>
      <c r="Q7" s="1080"/>
      <c r="R7" s="1080"/>
      <c r="S7" s="1080"/>
      <c r="T7" s="510"/>
      <c r="U7" s="517" t="s">
        <v>1028</v>
      </c>
      <c r="V7" s="1112">
        <f>EndDate</f>
        <v>44742</v>
      </c>
      <c r="W7" s="1113"/>
      <c r="X7" s="1113"/>
      <c r="Y7" s="777"/>
    </row>
    <row r="8" spans="1:34" s="261" customFormat="1" ht="39.950000000000003" customHeight="1" x14ac:dyDescent="0.3">
      <c r="A8" s="1111"/>
      <c r="B8" s="1111"/>
      <c r="C8" s="1111"/>
      <c r="D8" s="1111"/>
      <c r="E8" s="1111"/>
      <c r="F8" s="1111"/>
      <c r="G8" s="1111"/>
      <c r="H8" s="1111"/>
      <c r="I8" s="1111"/>
      <c r="J8" s="1111"/>
      <c r="K8" s="1111"/>
      <c r="L8" s="1111"/>
      <c r="M8" s="1111"/>
      <c r="N8" s="1111"/>
      <c r="O8" s="1111"/>
      <c r="P8" s="1111"/>
      <c r="Q8" s="1111"/>
      <c r="R8" s="1111"/>
      <c r="S8" s="1111"/>
      <c r="T8" s="512"/>
      <c r="U8" s="237" t="s">
        <v>999</v>
      </c>
      <c r="V8" s="773" t="s">
        <v>1094</v>
      </c>
      <c r="W8" s="774"/>
      <c r="X8" s="775"/>
      <c r="Y8" s="778"/>
      <c r="Z8" s="778"/>
      <c r="AA8" s="778"/>
      <c r="AB8" s="778"/>
      <c r="AC8" s="778"/>
      <c r="AD8" s="778"/>
      <c r="AE8" s="778"/>
      <c r="AF8" s="778"/>
      <c r="AG8" s="778"/>
      <c r="AH8" s="778"/>
    </row>
    <row r="9" spans="1:34" s="256" customFormat="1" ht="54.95" customHeight="1" x14ac:dyDescent="0.2">
      <c r="A9" s="591" t="s">
        <v>215</v>
      </c>
      <c r="B9" s="592" t="s">
        <v>1360</v>
      </c>
      <c r="C9" s="592" t="s">
        <v>326</v>
      </c>
      <c r="D9" s="592" t="s">
        <v>1070</v>
      </c>
      <c r="E9" s="592" t="s">
        <v>1023</v>
      </c>
      <c r="F9" s="592" t="s">
        <v>997</v>
      </c>
      <c r="G9" s="592" t="s">
        <v>325</v>
      </c>
      <c r="H9" s="592" t="s">
        <v>998</v>
      </c>
      <c r="I9" s="593" t="s">
        <v>1071</v>
      </c>
      <c r="J9" s="592" t="s">
        <v>63</v>
      </c>
      <c r="K9" s="592" t="s">
        <v>1084</v>
      </c>
      <c r="L9" s="592" t="s">
        <v>1085</v>
      </c>
      <c r="M9" s="592" t="s">
        <v>1072</v>
      </c>
      <c r="N9" s="592" t="s">
        <v>1073</v>
      </c>
      <c r="O9" s="592" t="s">
        <v>1199</v>
      </c>
      <c r="P9" s="592" t="s">
        <v>1176</v>
      </c>
      <c r="Q9" s="592" t="s">
        <v>1068</v>
      </c>
      <c r="R9" s="592" t="s">
        <v>1067</v>
      </c>
      <c r="S9" s="594" t="s">
        <v>1062</v>
      </c>
      <c r="T9" s="594" t="s">
        <v>1079</v>
      </c>
      <c r="U9" s="594" t="s">
        <v>1059</v>
      </c>
      <c r="V9" s="776" t="s">
        <v>1405</v>
      </c>
      <c r="W9" s="776" t="s">
        <v>1060</v>
      </c>
      <c r="X9" s="776" t="s">
        <v>1030</v>
      </c>
      <c r="Y9" s="702" t="s">
        <v>1371</v>
      </c>
      <c r="Z9" s="702" t="s">
        <v>1372</v>
      </c>
      <c r="AA9" s="702" t="s">
        <v>1373</v>
      </c>
      <c r="AB9" s="702" t="s">
        <v>1374</v>
      </c>
      <c r="AC9" s="702" t="s">
        <v>1375</v>
      </c>
      <c r="AD9" s="702" t="s">
        <v>1376</v>
      </c>
      <c r="AE9" s="702" t="s">
        <v>1377</v>
      </c>
      <c r="AF9" s="702" t="s">
        <v>1378</v>
      </c>
      <c r="AG9" s="702" t="s">
        <v>1379</v>
      </c>
      <c r="AH9" s="702" t="s">
        <v>1380</v>
      </c>
    </row>
    <row r="10" spans="1:34" s="250" customFormat="1" ht="20.25" x14ac:dyDescent="0.2">
      <c r="A10" s="595">
        <v>0</v>
      </c>
      <c r="B10" s="596"/>
      <c r="C10" s="597"/>
      <c r="D10" s="597"/>
      <c r="E10" s="597"/>
      <c r="F10" s="597"/>
      <c r="G10" s="597"/>
      <c r="H10" s="598"/>
      <c r="I10" s="599"/>
      <c r="J10" s="600"/>
      <c r="K10" s="600"/>
      <c r="L10" s="600"/>
      <c r="M10" s="600"/>
      <c r="N10" s="600"/>
      <c r="O10" s="601"/>
      <c r="P10" s="601"/>
      <c r="Q10" s="600"/>
      <c r="R10" s="600"/>
      <c r="S10" s="602">
        <f>SUM(RangeCost)</f>
        <v>0</v>
      </c>
      <c r="T10" s="602">
        <f>SUM(RangePrevious)</f>
        <v>0</v>
      </c>
      <c r="U10" s="602">
        <f>SUM(RangeThisRequest)</f>
        <v>0</v>
      </c>
      <c r="V10" s="899"/>
      <c r="W10" s="603">
        <f>SUM(RangeApproved)</f>
        <v>0</v>
      </c>
      <c r="X10" s="603">
        <f>SUM(RangeBalance)</f>
        <v>0</v>
      </c>
      <c r="Y10" s="702"/>
      <c r="Z10" s="702"/>
      <c r="AA10" s="702"/>
      <c r="AB10" s="702"/>
      <c r="AC10" s="702"/>
      <c r="AD10" s="702"/>
      <c r="AE10" s="702"/>
      <c r="AF10" s="702"/>
      <c r="AG10" s="702"/>
      <c r="AH10" s="702"/>
    </row>
    <row r="11" spans="1:34" s="250" customFormat="1" ht="0.2" customHeight="1" x14ac:dyDescent="0.2">
      <c r="A11" s="438" t="s">
        <v>1325</v>
      </c>
      <c r="B11" s="439" t="s">
        <v>1325</v>
      </c>
      <c r="C11" s="440" t="s">
        <v>1325</v>
      </c>
      <c r="D11" s="440" t="s">
        <v>1325</v>
      </c>
      <c r="E11" s="440" t="s">
        <v>1325</v>
      </c>
      <c r="F11" s="440" t="s">
        <v>1325</v>
      </c>
      <c r="G11" s="441" t="s">
        <v>1325</v>
      </c>
      <c r="H11" s="440" t="s">
        <v>1325</v>
      </c>
      <c r="I11" s="442" t="s">
        <v>1325</v>
      </c>
      <c r="J11" s="442" t="s">
        <v>1325</v>
      </c>
      <c r="K11" s="442" t="s">
        <v>1325</v>
      </c>
      <c r="L11" s="443" t="s">
        <v>1325</v>
      </c>
      <c r="M11" s="444" t="s">
        <v>1325</v>
      </c>
      <c r="N11" s="445" t="s">
        <v>1325</v>
      </c>
      <c r="O11" s="446" t="s">
        <v>1325</v>
      </c>
      <c r="P11" s="442" t="s">
        <v>1325</v>
      </c>
      <c r="Q11" s="442" t="s">
        <v>1325</v>
      </c>
      <c r="R11" s="446" t="s">
        <v>1325</v>
      </c>
      <c r="S11" s="447" t="s">
        <v>1325</v>
      </c>
      <c r="T11" s="448" t="s">
        <v>1325</v>
      </c>
      <c r="U11" s="449" t="s">
        <v>1325</v>
      </c>
      <c r="V11" s="442" t="s">
        <v>1325</v>
      </c>
      <c r="W11" s="449" t="s">
        <v>1325</v>
      </c>
      <c r="X11" s="449" t="s">
        <v>1325</v>
      </c>
      <c r="Y11" s="779" t="s">
        <v>1325</v>
      </c>
      <c r="Z11" s="779" t="s">
        <v>1325</v>
      </c>
      <c r="AA11" s="779" t="s">
        <v>1325</v>
      </c>
      <c r="AB11" s="779" t="s">
        <v>1325</v>
      </c>
      <c r="AC11" s="779" t="s">
        <v>1325</v>
      </c>
      <c r="AD11" s="779" t="s">
        <v>1325</v>
      </c>
      <c r="AE11" s="779" t="s">
        <v>1325</v>
      </c>
      <c r="AF11" s="779" t="s">
        <v>1325</v>
      </c>
      <c r="AG11" s="779" t="s">
        <v>1325</v>
      </c>
      <c r="AH11" s="779" t="s">
        <v>1325</v>
      </c>
    </row>
    <row r="12" spans="1:34" s="248" customFormat="1" ht="19.5" x14ac:dyDescent="0.2">
      <c r="A12" s="415"/>
      <c r="B12" s="415"/>
      <c r="C12" s="416"/>
      <c r="D12" s="417"/>
      <c r="E12" s="417"/>
      <c r="F12" s="418"/>
      <c r="G12" s="419"/>
      <c r="H12" s="417"/>
      <c r="I12" s="416"/>
      <c r="J12" s="416"/>
      <c r="K12" s="416"/>
      <c r="L12" s="420"/>
      <c r="M12" s="421"/>
      <c r="N12" s="421"/>
      <c r="O12" s="413"/>
      <c r="P12" s="416"/>
      <c r="Q12" s="416"/>
      <c r="R12" s="413"/>
      <c r="S12" s="575"/>
      <c r="T12" s="576"/>
      <c r="U12" s="563"/>
      <c r="V12" s="577"/>
      <c r="W12" s="585">
        <f t="shared" ref="W12:W43" si="0">U12+T12</f>
        <v>0</v>
      </c>
      <c r="X12" s="585">
        <f t="shared" ref="X12:X43" si="1">S12-W12</f>
        <v>0</v>
      </c>
      <c r="Y12" s="703"/>
      <c r="Z12" s="703"/>
      <c r="AA12" s="703"/>
      <c r="AB12" s="703"/>
      <c r="AC12" s="703"/>
      <c r="AD12" s="703"/>
      <c r="AE12" s="703"/>
      <c r="AF12" s="703"/>
      <c r="AG12" s="703"/>
      <c r="AH12" s="703"/>
    </row>
    <row r="13" spans="1:34" s="248" customFormat="1" ht="19.5" x14ac:dyDescent="0.2">
      <c r="A13" s="415"/>
      <c r="B13" s="415"/>
      <c r="C13" s="416"/>
      <c r="D13" s="417"/>
      <c r="E13" s="417"/>
      <c r="F13" s="418"/>
      <c r="G13" s="419"/>
      <c r="H13" s="417"/>
      <c r="I13" s="416"/>
      <c r="J13" s="416"/>
      <c r="K13" s="416"/>
      <c r="L13" s="420"/>
      <c r="M13" s="421"/>
      <c r="N13" s="421"/>
      <c r="O13" s="413"/>
      <c r="P13" s="416"/>
      <c r="Q13" s="416"/>
      <c r="R13" s="413"/>
      <c r="S13" s="575"/>
      <c r="T13" s="576"/>
      <c r="U13" s="563"/>
      <c r="V13" s="577"/>
      <c r="W13" s="585">
        <f t="shared" si="0"/>
        <v>0</v>
      </c>
      <c r="X13" s="585">
        <f t="shared" si="1"/>
        <v>0</v>
      </c>
      <c r="Y13" s="703"/>
      <c r="Z13" s="703"/>
      <c r="AA13" s="703"/>
      <c r="AB13" s="703"/>
      <c r="AC13" s="703"/>
      <c r="AD13" s="703"/>
      <c r="AE13" s="703"/>
      <c r="AF13" s="703"/>
      <c r="AG13" s="703"/>
      <c r="AH13" s="703"/>
    </row>
    <row r="14" spans="1:34" s="248" customFormat="1" ht="19.5" x14ac:dyDescent="0.2">
      <c r="A14" s="415"/>
      <c r="B14" s="415"/>
      <c r="C14" s="416"/>
      <c r="D14" s="417"/>
      <c r="E14" s="417"/>
      <c r="F14" s="418"/>
      <c r="G14" s="419"/>
      <c r="H14" s="417"/>
      <c r="I14" s="416"/>
      <c r="J14" s="416"/>
      <c r="K14" s="416"/>
      <c r="L14" s="420"/>
      <c r="M14" s="421"/>
      <c r="N14" s="421"/>
      <c r="O14" s="413"/>
      <c r="P14" s="416"/>
      <c r="Q14" s="416"/>
      <c r="R14" s="413"/>
      <c r="S14" s="575"/>
      <c r="T14" s="576"/>
      <c r="U14" s="563"/>
      <c r="V14" s="577"/>
      <c r="W14" s="585">
        <f t="shared" si="0"/>
        <v>0</v>
      </c>
      <c r="X14" s="585">
        <f t="shared" si="1"/>
        <v>0</v>
      </c>
      <c r="Y14" s="703"/>
      <c r="Z14" s="703"/>
      <c r="AA14" s="703"/>
      <c r="AB14" s="703"/>
      <c r="AC14" s="703"/>
      <c r="AD14" s="703"/>
      <c r="AE14" s="703"/>
      <c r="AF14" s="703"/>
      <c r="AG14" s="703"/>
      <c r="AH14" s="703"/>
    </row>
    <row r="15" spans="1:34" s="248" customFormat="1" ht="19.5" x14ac:dyDescent="0.2">
      <c r="A15" s="415"/>
      <c r="B15" s="415"/>
      <c r="C15" s="416"/>
      <c r="D15" s="417"/>
      <c r="E15" s="417"/>
      <c r="F15" s="418"/>
      <c r="G15" s="419"/>
      <c r="H15" s="417"/>
      <c r="I15" s="416"/>
      <c r="J15" s="416"/>
      <c r="K15" s="416"/>
      <c r="L15" s="420"/>
      <c r="M15" s="421"/>
      <c r="N15" s="421"/>
      <c r="O15" s="413"/>
      <c r="P15" s="416"/>
      <c r="Q15" s="416"/>
      <c r="R15" s="413"/>
      <c r="S15" s="575"/>
      <c r="T15" s="576"/>
      <c r="U15" s="563"/>
      <c r="V15" s="577"/>
      <c r="W15" s="585">
        <f t="shared" si="0"/>
        <v>0</v>
      </c>
      <c r="X15" s="585">
        <f t="shared" si="1"/>
        <v>0</v>
      </c>
      <c r="Y15" s="703"/>
      <c r="Z15" s="703"/>
      <c r="AA15" s="703"/>
      <c r="AB15" s="703"/>
      <c r="AC15" s="703"/>
      <c r="AD15" s="703"/>
      <c r="AE15" s="703"/>
      <c r="AF15" s="703"/>
      <c r="AG15" s="703"/>
      <c r="AH15" s="703"/>
    </row>
    <row r="16" spans="1:34" s="248" customFormat="1" ht="19.5" x14ac:dyDescent="0.2">
      <c r="A16" s="415"/>
      <c r="B16" s="415"/>
      <c r="C16" s="416"/>
      <c r="D16" s="417"/>
      <c r="E16" s="417"/>
      <c r="F16" s="418"/>
      <c r="G16" s="419"/>
      <c r="H16" s="417"/>
      <c r="I16" s="416"/>
      <c r="J16" s="416"/>
      <c r="K16" s="416"/>
      <c r="L16" s="420"/>
      <c r="M16" s="421"/>
      <c r="N16" s="421"/>
      <c r="O16" s="413"/>
      <c r="P16" s="416"/>
      <c r="Q16" s="416"/>
      <c r="R16" s="413"/>
      <c r="S16" s="575"/>
      <c r="T16" s="576"/>
      <c r="U16" s="563"/>
      <c r="V16" s="577"/>
      <c r="W16" s="585">
        <f t="shared" si="0"/>
        <v>0</v>
      </c>
      <c r="X16" s="585">
        <f t="shared" si="1"/>
        <v>0</v>
      </c>
      <c r="Y16" s="703"/>
      <c r="Z16" s="703"/>
      <c r="AA16" s="703"/>
      <c r="AB16" s="703"/>
      <c r="AC16" s="703"/>
      <c r="AD16" s="703"/>
      <c r="AE16" s="703"/>
      <c r="AF16" s="703"/>
      <c r="AG16" s="703"/>
      <c r="AH16" s="703"/>
    </row>
    <row r="17" spans="1:34" s="262" customFormat="1" ht="19.5" x14ac:dyDescent="0.2">
      <c r="A17" s="415"/>
      <c r="B17" s="415"/>
      <c r="C17" s="416"/>
      <c r="D17" s="417"/>
      <c r="E17" s="417"/>
      <c r="F17" s="418"/>
      <c r="G17" s="419"/>
      <c r="H17" s="417"/>
      <c r="I17" s="416"/>
      <c r="J17" s="416"/>
      <c r="K17" s="416"/>
      <c r="L17" s="420"/>
      <c r="M17" s="421"/>
      <c r="N17" s="421"/>
      <c r="O17" s="413"/>
      <c r="P17" s="416"/>
      <c r="Q17" s="416"/>
      <c r="R17" s="413"/>
      <c r="S17" s="575"/>
      <c r="T17" s="576"/>
      <c r="U17" s="563"/>
      <c r="V17" s="577"/>
      <c r="W17" s="585">
        <f t="shared" si="0"/>
        <v>0</v>
      </c>
      <c r="X17" s="585">
        <f t="shared" si="1"/>
        <v>0</v>
      </c>
      <c r="Y17" s="704"/>
      <c r="Z17" s="704"/>
      <c r="AA17" s="704"/>
      <c r="AB17" s="704"/>
      <c r="AC17" s="704"/>
      <c r="AD17" s="704"/>
      <c r="AE17" s="704"/>
      <c r="AF17" s="704"/>
      <c r="AG17" s="704"/>
      <c r="AH17" s="704"/>
    </row>
    <row r="18" spans="1:34" s="262" customFormat="1" ht="19.5" x14ac:dyDescent="0.2">
      <c r="A18" s="415"/>
      <c r="B18" s="415"/>
      <c r="C18" s="416"/>
      <c r="D18" s="417"/>
      <c r="E18" s="417"/>
      <c r="F18" s="418"/>
      <c r="G18" s="419"/>
      <c r="H18" s="417"/>
      <c r="I18" s="416"/>
      <c r="J18" s="416"/>
      <c r="K18" s="416"/>
      <c r="L18" s="420"/>
      <c r="M18" s="421"/>
      <c r="N18" s="421"/>
      <c r="O18" s="413"/>
      <c r="P18" s="416"/>
      <c r="Q18" s="416"/>
      <c r="R18" s="413"/>
      <c r="S18" s="575"/>
      <c r="T18" s="576"/>
      <c r="U18" s="563"/>
      <c r="V18" s="577"/>
      <c r="W18" s="585">
        <f t="shared" si="0"/>
        <v>0</v>
      </c>
      <c r="X18" s="585">
        <f t="shared" si="1"/>
        <v>0</v>
      </c>
      <c r="Y18" s="704"/>
      <c r="Z18" s="704"/>
      <c r="AA18" s="704"/>
      <c r="AB18" s="704"/>
      <c r="AC18" s="704"/>
      <c r="AD18" s="704"/>
      <c r="AE18" s="704"/>
      <c r="AF18" s="704"/>
      <c r="AG18" s="704"/>
      <c r="AH18" s="704"/>
    </row>
    <row r="19" spans="1:34" s="248" customFormat="1" ht="19.5" x14ac:dyDescent="0.2">
      <c r="A19" s="415"/>
      <c r="B19" s="415"/>
      <c r="C19" s="416"/>
      <c r="D19" s="417"/>
      <c r="E19" s="417"/>
      <c r="F19" s="418"/>
      <c r="G19" s="419"/>
      <c r="H19" s="417"/>
      <c r="I19" s="416"/>
      <c r="J19" s="416"/>
      <c r="K19" s="416"/>
      <c r="L19" s="420"/>
      <c r="M19" s="421"/>
      <c r="N19" s="421"/>
      <c r="O19" s="413"/>
      <c r="P19" s="416"/>
      <c r="Q19" s="416"/>
      <c r="R19" s="413"/>
      <c r="S19" s="575"/>
      <c r="T19" s="576"/>
      <c r="U19" s="563"/>
      <c r="V19" s="577"/>
      <c r="W19" s="585">
        <f t="shared" si="0"/>
        <v>0</v>
      </c>
      <c r="X19" s="585">
        <f t="shared" si="1"/>
        <v>0</v>
      </c>
      <c r="Y19" s="703"/>
      <c r="Z19" s="703"/>
      <c r="AA19" s="703"/>
      <c r="AB19" s="703"/>
      <c r="AC19" s="703"/>
      <c r="AD19" s="703"/>
      <c r="AE19" s="703"/>
      <c r="AF19" s="703"/>
      <c r="AG19" s="703"/>
      <c r="AH19" s="703"/>
    </row>
    <row r="20" spans="1:34" s="248" customFormat="1" ht="19.5" x14ac:dyDescent="0.2">
      <c r="A20" s="415"/>
      <c r="B20" s="415"/>
      <c r="C20" s="416"/>
      <c r="D20" s="417"/>
      <c r="E20" s="417"/>
      <c r="F20" s="418"/>
      <c r="G20" s="419"/>
      <c r="H20" s="417"/>
      <c r="I20" s="416"/>
      <c r="J20" s="416"/>
      <c r="K20" s="416"/>
      <c r="L20" s="420"/>
      <c r="M20" s="421"/>
      <c r="N20" s="421"/>
      <c r="O20" s="413"/>
      <c r="P20" s="416"/>
      <c r="Q20" s="416"/>
      <c r="R20" s="413"/>
      <c r="S20" s="575"/>
      <c r="T20" s="576"/>
      <c r="U20" s="563"/>
      <c r="V20" s="577"/>
      <c r="W20" s="585">
        <f t="shared" si="0"/>
        <v>0</v>
      </c>
      <c r="X20" s="585">
        <f t="shared" si="1"/>
        <v>0</v>
      </c>
      <c r="Y20" s="703"/>
      <c r="Z20" s="703"/>
      <c r="AA20" s="703"/>
      <c r="AB20" s="703"/>
      <c r="AC20" s="703"/>
      <c r="AD20" s="703"/>
      <c r="AE20" s="703"/>
      <c r="AF20" s="703"/>
      <c r="AG20" s="703"/>
      <c r="AH20" s="703"/>
    </row>
    <row r="21" spans="1:34" s="262" customFormat="1" ht="19.5" x14ac:dyDescent="0.2">
      <c r="A21" s="415"/>
      <c r="B21" s="415"/>
      <c r="C21" s="416"/>
      <c r="D21" s="417"/>
      <c r="E21" s="417"/>
      <c r="F21" s="418"/>
      <c r="G21" s="419"/>
      <c r="H21" s="417"/>
      <c r="I21" s="416"/>
      <c r="J21" s="416"/>
      <c r="K21" s="416"/>
      <c r="L21" s="420"/>
      <c r="M21" s="421"/>
      <c r="N21" s="421"/>
      <c r="O21" s="413"/>
      <c r="P21" s="416"/>
      <c r="Q21" s="416"/>
      <c r="R21" s="413"/>
      <c r="S21" s="575"/>
      <c r="T21" s="576"/>
      <c r="U21" s="563"/>
      <c r="V21" s="577"/>
      <c r="W21" s="585">
        <f t="shared" si="0"/>
        <v>0</v>
      </c>
      <c r="X21" s="585">
        <f t="shared" si="1"/>
        <v>0</v>
      </c>
      <c r="Y21" s="704"/>
      <c r="Z21" s="704"/>
      <c r="AA21" s="704"/>
      <c r="AB21" s="704"/>
      <c r="AC21" s="704"/>
      <c r="AD21" s="704"/>
      <c r="AE21" s="704"/>
      <c r="AF21" s="704"/>
      <c r="AG21" s="704"/>
      <c r="AH21" s="704"/>
    </row>
    <row r="22" spans="1:34" s="248" customFormat="1" ht="19.5" x14ac:dyDescent="0.2">
      <c r="A22" s="415"/>
      <c r="B22" s="415"/>
      <c r="C22" s="416"/>
      <c r="D22" s="417"/>
      <c r="E22" s="417"/>
      <c r="F22" s="418"/>
      <c r="G22" s="419"/>
      <c r="H22" s="417"/>
      <c r="I22" s="416"/>
      <c r="J22" s="416"/>
      <c r="K22" s="416"/>
      <c r="L22" s="420"/>
      <c r="M22" s="421"/>
      <c r="N22" s="421"/>
      <c r="O22" s="413"/>
      <c r="P22" s="416"/>
      <c r="Q22" s="416"/>
      <c r="R22" s="413"/>
      <c r="S22" s="575"/>
      <c r="T22" s="576"/>
      <c r="U22" s="563"/>
      <c r="V22" s="577"/>
      <c r="W22" s="585">
        <f t="shared" si="0"/>
        <v>0</v>
      </c>
      <c r="X22" s="585">
        <f t="shared" si="1"/>
        <v>0</v>
      </c>
      <c r="Y22" s="703"/>
      <c r="Z22" s="703"/>
      <c r="AA22" s="703"/>
      <c r="AB22" s="703"/>
      <c r="AC22" s="703"/>
      <c r="AD22" s="703"/>
      <c r="AE22" s="703"/>
      <c r="AF22" s="703"/>
      <c r="AG22" s="703"/>
      <c r="AH22" s="703"/>
    </row>
    <row r="23" spans="1:34" s="248" customFormat="1" ht="19.5" x14ac:dyDescent="0.2">
      <c r="A23" s="415"/>
      <c r="B23" s="415"/>
      <c r="C23" s="416"/>
      <c r="D23" s="417"/>
      <c r="E23" s="417"/>
      <c r="F23" s="418"/>
      <c r="G23" s="419"/>
      <c r="H23" s="417"/>
      <c r="I23" s="416"/>
      <c r="J23" s="416"/>
      <c r="K23" s="416"/>
      <c r="L23" s="420"/>
      <c r="M23" s="421"/>
      <c r="N23" s="421"/>
      <c r="O23" s="413"/>
      <c r="P23" s="416"/>
      <c r="Q23" s="416"/>
      <c r="R23" s="413"/>
      <c r="S23" s="575"/>
      <c r="T23" s="576"/>
      <c r="U23" s="563"/>
      <c r="V23" s="577"/>
      <c r="W23" s="585">
        <f t="shared" si="0"/>
        <v>0</v>
      </c>
      <c r="X23" s="585">
        <f t="shared" si="1"/>
        <v>0</v>
      </c>
      <c r="Y23" s="703"/>
      <c r="Z23" s="703"/>
      <c r="AA23" s="703"/>
      <c r="AB23" s="703"/>
      <c r="AC23" s="703"/>
      <c r="AD23" s="703"/>
      <c r="AE23" s="703"/>
      <c r="AF23" s="703"/>
      <c r="AG23" s="703"/>
      <c r="AH23" s="703"/>
    </row>
    <row r="24" spans="1:34" s="248" customFormat="1" ht="19.5" x14ac:dyDescent="0.2">
      <c r="A24" s="415"/>
      <c r="B24" s="415"/>
      <c r="C24" s="416"/>
      <c r="D24" s="417"/>
      <c r="E24" s="417"/>
      <c r="F24" s="418"/>
      <c r="G24" s="419"/>
      <c r="H24" s="417"/>
      <c r="I24" s="416"/>
      <c r="J24" s="416"/>
      <c r="K24" s="416"/>
      <c r="L24" s="420"/>
      <c r="M24" s="421"/>
      <c r="N24" s="421"/>
      <c r="O24" s="413"/>
      <c r="P24" s="416"/>
      <c r="Q24" s="416"/>
      <c r="R24" s="413"/>
      <c r="S24" s="575"/>
      <c r="T24" s="576"/>
      <c r="U24" s="563"/>
      <c r="V24" s="577"/>
      <c r="W24" s="585">
        <f t="shared" si="0"/>
        <v>0</v>
      </c>
      <c r="X24" s="585">
        <f t="shared" si="1"/>
        <v>0</v>
      </c>
      <c r="Y24" s="703"/>
      <c r="Z24" s="703"/>
      <c r="AA24" s="703"/>
      <c r="AB24" s="703"/>
      <c r="AC24" s="703"/>
      <c r="AD24" s="703"/>
      <c r="AE24" s="703"/>
      <c r="AF24" s="703"/>
      <c r="AG24" s="703"/>
      <c r="AH24" s="703"/>
    </row>
    <row r="25" spans="1:34" s="248" customFormat="1" ht="19.5" x14ac:dyDescent="0.2">
      <c r="A25" s="415"/>
      <c r="B25" s="415"/>
      <c r="C25" s="416"/>
      <c r="D25" s="417"/>
      <c r="E25" s="417"/>
      <c r="F25" s="418"/>
      <c r="G25" s="419"/>
      <c r="H25" s="417"/>
      <c r="I25" s="416"/>
      <c r="J25" s="416"/>
      <c r="K25" s="416"/>
      <c r="L25" s="420"/>
      <c r="M25" s="421"/>
      <c r="N25" s="421"/>
      <c r="O25" s="413"/>
      <c r="P25" s="416"/>
      <c r="Q25" s="416"/>
      <c r="R25" s="413"/>
      <c r="S25" s="575"/>
      <c r="T25" s="576"/>
      <c r="U25" s="563"/>
      <c r="V25" s="577"/>
      <c r="W25" s="585">
        <f t="shared" si="0"/>
        <v>0</v>
      </c>
      <c r="X25" s="585">
        <f t="shared" si="1"/>
        <v>0</v>
      </c>
      <c r="Y25" s="703"/>
      <c r="Z25" s="703"/>
      <c r="AA25" s="703"/>
      <c r="AB25" s="703"/>
      <c r="AC25" s="703"/>
      <c r="AD25" s="703"/>
      <c r="AE25" s="703"/>
      <c r="AF25" s="703"/>
      <c r="AG25" s="703"/>
      <c r="AH25" s="703"/>
    </row>
    <row r="26" spans="1:34" s="248" customFormat="1" ht="19.5" x14ac:dyDescent="0.2">
      <c r="A26" s="415"/>
      <c r="B26" s="415"/>
      <c r="C26" s="416"/>
      <c r="D26" s="417"/>
      <c r="E26" s="417"/>
      <c r="F26" s="418"/>
      <c r="G26" s="419"/>
      <c r="H26" s="417"/>
      <c r="I26" s="416"/>
      <c r="J26" s="416"/>
      <c r="K26" s="416"/>
      <c r="L26" s="420"/>
      <c r="M26" s="421"/>
      <c r="N26" s="421"/>
      <c r="O26" s="413"/>
      <c r="P26" s="416"/>
      <c r="Q26" s="416"/>
      <c r="R26" s="413"/>
      <c r="S26" s="575"/>
      <c r="T26" s="576"/>
      <c r="U26" s="563"/>
      <c r="V26" s="577"/>
      <c r="W26" s="585">
        <f t="shared" si="0"/>
        <v>0</v>
      </c>
      <c r="X26" s="585">
        <f t="shared" si="1"/>
        <v>0</v>
      </c>
      <c r="Y26" s="703"/>
      <c r="Z26" s="703"/>
      <c r="AA26" s="703"/>
      <c r="AB26" s="703"/>
      <c r="AC26" s="703"/>
      <c r="AD26" s="703"/>
      <c r="AE26" s="703"/>
      <c r="AF26" s="703"/>
      <c r="AG26" s="703"/>
      <c r="AH26" s="703"/>
    </row>
    <row r="27" spans="1:34" s="248" customFormat="1" ht="19.5" x14ac:dyDescent="0.2">
      <c r="A27" s="415"/>
      <c r="B27" s="415"/>
      <c r="C27" s="416"/>
      <c r="D27" s="417"/>
      <c r="E27" s="417"/>
      <c r="F27" s="418"/>
      <c r="G27" s="419"/>
      <c r="H27" s="417"/>
      <c r="I27" s="416"/>
      <c r="J27" s="416"/>
      <c r="K27" s="416"/>
      <c r="L27" s="420"/>
      <c r="M27" s="421"/>
      <c r="N27" s="421"/>
      <c r="O27" s="413"/>
      <c r="P27" s="416"/>
      <c r="Q27" s="416"/>
      <c r="R27" s="413"/>
      <c r="S27" s="575"/>
      <c r="T27" s="576"/>
      <c r="U27" s="563"/>
      <c r="V27" s="577"/>
      <c r="W27" s="585">
        <f t="shared" si="0"/>
        <v>0</v>
      </c>
      <c r="X27" s="585">
        <f t="shared" si="1"/>
        <v>0</v>
      </c>
      <c r="Y27" s="703"/>
      <c r="Z27" s="703"/>
      <c r="AA27" s="703"/>
      <c r="AB27" s="703"/>
      <c r="AC27" s="703"/>
      <c r="AD27" s="703"/>
      <c r="AE27" s="703"/>
      <c r="AF27" s="703"/>
      <c r="AG27" s="703"/>
      <c r="AH27" s="703"/>
    </row>
    <row r="28" spans="1:34" s="248" customFormat="1" ht="19.5" x14ac:dyDescent="0.2">
      <c r="A28" s="415"/>
      <c r="B28" s="415"/>
      <c r="C28" s="416"/>
      <c r="D28" s="417"/>
      <c r="E28" s="417"/>
      <c r="F28" s="418"/>
      <c r="G28" s="419"/>
      <c r="H28" s="417"/>
      <c r="I28" s="416"/>
      <c r="J28" s="416"/>
      <c r="K28" s="416"/>
      <c r="L28" s="420"/>
      <c r="M28" s="421"/>
      <c r="N28" s="421"/>
      <c r="O28" s="413"/>
      <c r="P28" s="416"/>
      <c r="Q28" s="416"/>
      <c r="R28" s="413"/>
      <c r="S28" s="575"/>
      <c r="T28" s="576"/>
      <c r="U28" s="563"/>
      <c r="V28" s="577"/>
      <c r="W28" s="585">
        <f t="shared" si="0"/>
        <v>0</v>
      </c>
      <c r="X28" s="585">
        <f t="shared" si="1"/>
        <v>0</v>
      </c>
      <c r="Y28" s="703"/>
      <c r="Z28" s="703"/>
      <c r="AA28" s="703"/>
      <c r="AB28" s="703"/>
      <c r="AC28" s="703"/>
      <c r="AD28" s="703"/>
      <c r="AE28" s="703"/>
      <c r="AF28" s="703"/>
      <c r="AG28" s="703"/>
      <c r="AH28" s="703"/>
    </row>
    <row r="29" spans="1:34" s="248" customFormat="1" ht="19.5" x14ac:dyDescent="0.2">
      <c r="A29" s="415"/>
      <c r="B29" s="415"/>
      <c r="C29" s="416"/>
      <c r="D29" s="417"/>
      <c r="E29" s="417"/>
      <c r="F29" s="418"/>
      <c r="G29" s="419"/>
      <c r="H29" s="417"/>
      <c r="I29" s="416"/>
      <c r="J29" s="416"/>
      <c r="K29" s="416"/>
      <c r="L29" s="420"/>
      <c r="M29" s="421"/>
      <c r="N29" s="421"/>
      <c r="O29" s="413"/>
      <c r="P29" s="416"/>
      <c r="Q29" s="416"/>
      <c r="R29" s="413"/>
      <c r="S29" s="575"/>
      <c r="T29" s="576"/>
      <c r="U29" s="563"/>
      <c r="V29" s="577"/>
      <c r="W29" s="585">
        <f t="shared" si="0"/>
        <v>0</v>
      </c>
      <c r="X29" s="585">
        <f t="shared" si="1"/>
        <v>0</v>
      </c>
      <c r="Y29" s="703"/>
      <c r="Z29" s="703"/>
      <c r="AA29" s="703"/>
      <c r="AB29" s="703"/>
      <c r="AC29" s="703"/>
      <c r="AD29" s="703"/>
      <c r="AE29" s="703"/>
      <c r="AF29" s="703"/>
      <c r="AG29" s="703"/>
      <c r="AH29" s="703"/>
    </row>
    <row r="30" spans="1:34" s="248" customFormat="1" ht="19.5" x14ac:dyDescent="0.2">
      <c r="A30" s="415"/>
      <c r="B30" s="415"/>
      <c r="C30" s="416"/>
      <c r="D30" s="417"/>
      <c r="E30" s="417"/>
      <c r="F30" s="418"/>
      <c r="G30" s="419"/>
      <c r="H30" s="417"/>
      <c r="I30" s="416"/>
      <c r="J30" s="416"/>
      <c r="K30" s="416"/>
      <c r="L30" s="420"/>
      <c r="M30" s="421"/>
      <c r="N30" s="421"/>
      <c r="O30" s="413"/>
      <c r="P30" s="416"/>
      <c r="Q30" s="416"/>
      <c r="R30" s="413"/>
      <c r="S30" s="575"/>
      <c r="T30" s="576"/>
      <c r="U30" s="563"/>
      <c r="V30" s="577"/>
      <c r="W30" s="585">
        <f t="shared" si="0"/>
        <v>0</v>
      </c>
      <c r="X30" s="585">
        <f t="shared" si="1"/>
        <v>0</v>
      </c>
      <c r="Y30" s="703"/>
      <c r="Z30" s="703"/>
      <c r="AA30" s="703"/>
      <c r="AB30" s="703"/>
      <c r="AC30" s="703"/>
      <c r="AD30" s="703"/>
      <c r="AE30" s="703"/>
      <c r="AF30" s="703"/>
      <c r="AG30" s="703"/>
      <c r="AH30" s="703"/>
    </row>
    <row r="31" spans="1:34" s="248" customFormat="1" ht="19.5" x14ac:dyDescent="0.2">
      <c r="A31" s="415"/>
      <c r="B31" s="415"/>
      <c r="C31" s="416"/>
      <c r="D31" s="417"/>
      <c r="E31" s="417"/>
      <c r="F31" s="418"/>
      <c r="G31" s="419"/>
      <c r="H31" s="417"/>
      <c r="I31" s="416"/>
      <c r="J31" s="416"/>
      <c r="K31" s="416"/>
      <c r="L31" s="420"/>
      <c r="M31" s="421"/>
      <c r="N31" s="421"/>
      <c r="O31" s="413"/>
      <c r="P31" s="416"/>
      <c r="Q31" s="416"/>
      <c r="R31" s="413"/>
      <c r="S31" s="575"/>
      <c r="T31" s="576"/>
      <c r="U31" s="563"/>
      <c r="V31" s="577"/>
      <c r="W31" s="585">
        <f t="shared" si="0"/>
        <v>0</v>
      </c>
      <c r="X31" s="585">
        <f t="shared" si="1"/>
        <v>0</v>
      </c>
      <c r="Y31" s="703"/>
      <c r="Z31" s="703"/>
      <c r="AA31" s="703"/>
      <c r="AB31" s="703"/>
      <c r="AC31" s="703"/>
      <c r="AD31" s="703"/>
      <c r="AE31" s="703"/>
      <c r="AF31" s="703"/>
      <c r="AG31" s="703"/>
      <c r="AH31" s="703"/>
    </row>
    <row r="32" spans="1:34" s="248" customFormat="1" ht="19.5" x14ac:dyDescent="0.2">
      <c r="A32" s="415"/>
      <c r="B32" s="415"/>
      <c r="C32" s="416"/>
      <c r="D32" s="417"/>
      <c r="E32" s="417"/>
      <c r="F32" s="418"/>
      <c r="G32" s="419"/>
      <c r="H32" s="417"/>
      <c r="I32" s="416"/>
      <c r="J32" s="416"/>
      <c r="K32" s="416"/>
      <c r="L32" s="420"/>
      <c r="M32" s="421"/>
      <c r="N32" s="421"/>
      <c r="O32" s="413"/>
      <c r="P32" s="416"/>
      <c r="Q32" s="416"/>
      <c r="R32" s="413"/>
      <c r="S32" s="575"/>
      <c r="T32" s="576"/>
      <c r="U32" s="563"/>
      <c r="V32" s="577"/>
      <c r="W32" s="585">
        <f t="shared" si="0"/>
        <v>0</v>
      </c>
      <c r="X32" s="585">
        <f t="shared" si="1"/>
        <v>0</v>
      </c>
      <c r="Y32" s="703"/>
      <c r="Z32" s="703"/>
      <c r="AA32" s="703"/>
      <c r="AB32" s="703"/>
      <c r="AC32" s="703"/>
      <c r="AD32" s="703"/>
      <c r="AE32" s="703"/>
      <c r="AF32" s="703"/>
      <c r="AG32" s="703"/>
      <c r="AH32" s="703"/>
    </row>
    <row r="33" spans="1:34" s="248" customFormat="1" ht="19.5" x14ac:dyDescent="0.2">
      <c r="A33" s="415"/>
      <c r="B33" s="415"/>
      <c r="C33" s="416"/>
      <c r="D33" s="417"/>
      <c r="E33" s="417"/>
      <c r="F33" s="418"/>
      <c r="G33" s="419"/>
      <c r="H33" s="417"/>
      <c r="I33" s="416"/>
      <c r="J33" s="416"/>
      <c r="K33" s="416"/>
      <c r="L33" s="420"/>
      <c r="M33" s="421"/>
      <c r="N33" s="421"/>
      <c r="O33" s="413"/>
      <c r="P33" s="416"/>
      <c r="Q33" s="416"/>
      <c r="R33" s="413"/>
      <c r="S33" s="575"/>
      <c r="T33" s="576"/>
      <c r="U33" s="563"/>
      <c r="V33" s="577"/>
      <c r="W33" s="585">
        <f t="shared" si="0"/>
        <v>0</v>
      </c>
      <c r="X33" s="585">
        <f t="shared" si="1"/>
        <v>0</v>
      </c>
      <c r="Y33" s="703"/>
      <c r="Z33" s="703"/>
      <c r="AA33" s="703"/>
      <c r="AB33" s="703"/>
      <c r="AC33" s="703"/>
      <c r="AD33" s="703"/>
      <c r="AE33" s="703"/>
      <c r="AF33" s="703"/>
      <c r="AG33" s="703"/>
      <c r="AH33" s="703"/>
    </row>
    <row r="34" spans="1:34" s="248" customFormat="1" ht="19.5" x14ac:dyDescent="0.2">
      <c r="A34" s="415"/>
      <c r="B34" s="415"/>
      <c r="C34" s="416"/>
      <c r="D34" s="417"/>
      <c r="E34" s="417"/>
      <c r="F34" s="418"/>
      <c r="G34" s="419"/>
      <c r="H34" s="417"/>
      <c r="I34" s="416"/>
      <c r="J34" s="416"/>
      <c r="K34" s="416"/>
      <c r="L34" s="420"/>
      <c r="M34" s="421"/>
      <c r="N34" s="421"/>
      <c r="O34" s="413"/>
      <c r="P34" s="416"/>
      <c r="Q34" s="416"/>
      <c r="R34" s="413"/>
      <c r="S34" s="575"/>
      <c r="T34" s="576"/>
      <c r="U34" s="563"/>
      <c r="V34" s="577"/>
      <c r="W34" s="585">
        <f t="shared" si="0"/>
        <v>0</v>
      </c>
      <c r="X34" s="585">
        <f t="shared" si="1"/>
        <v>0</v>
      </c>
      <c r="Y34" s="703"/>
      <c r="Z34" s="703"/>
      <c r="AA34" s="703"/>
      <c r="AB34" s="703"/>
      <c r="AC34" s="703"/>
      <c r="AD34" s="703"/>
      <c r="AE34" s="703"/>
      <c r="AF34" s="703"/>
      <c r="AG34" s="703"/>
      <c r="AH34" s="703"/>
    </row>
    <row r="35" spans="1:34" s="248" customFormat="1" ht="19.5" x14ac:dyDescent="0.2">
      <c r="A35" s="415"/>
      <c r="B35" s="415"/>
      <c r="C35" s="416"/>
      <c r="D35" s="417"/>
      <c r="E35" s="417"/>
      <c r="F35" s="418"/>
      <c r="G35" s="419"/>
      <c r="H35" s="417"/>
      <c r="I35" s="416"/>
      <c r="J35" s="416"/>
      <c r="K35" s="416"/>
      <c r="L35" s="420"/>
      <c r="M35" s="421"/>
      <c r="N35" s="421"/>
      <c r="O35" s="413"/>
      <c r="P35" s="416"/>
      <c r="Q35" s="416"/>
      <c r="R35" s="413"/>
      <c r="S35" s="575"/>
      <c r="T35" s="576"/>
      <c r="U35" s="563"/>
      <c r="V35" s="577"/>
      <c r="W35" s="585">
        <f t="shared" si="0"/>
        <v>0</v>
      </c>
      <c r="X35" s="585">
        <f t="shared" si="1"/>
        <v>0</v>
      </c>
      <c r="Y35" s="703"/>
      <c r="Z35" s="703"/>
      <c r="AA35" s="703"/>
      <c r="AB35" s="703"/>
      <c r="AC35" s="703"/>
      <c r="AD35" s="703"/>
      <c r="AE35" s="703"/>
      <c r="AF35" s="703"/>
      <c r="AG35" s="703"/>
      <c r="AH35" s="703"/>
    </row>
    <row r="36" spans="1:34" s="248" customFormat="1" ht="19.5" x14ac:dyDescent="0.2">
      <c r="A36" s="415"/>
      <c r="B36" s="415"/>
      <c r="C36" s="416"/>
      <c r="D36" s="417"/>
      <c r="E36" s="417"/>
      <c r="F36" s="418"/>
      <c r="G36" s="419"/>
      <c r="H36" s="417"/>
      <c r="I36" s="416"/>
      <c r="J36" s="416"/>
      <c r="K36" s="416"/>
      <c r="L36" s="420"/>
      <c r="M36" s="421"/>
      <c r="N36" s="421"/>
      <c r="O36" s="413"/>
      <c r="P36" s="416"/>
      <c r="Q36" s="416"/>
      <c r="R36" s="413"/>
      <c r="S36" s="575"/>
      <c r="T36" s="576"/>
      <c r="U36" s="563"/>
      <c r="V36" s="577"/>
      <c r="W36" s="585">
        <f t="shared" si="0"/>
        <v>0</v>
      </c>
      <c r="X36" s="585">
        <f t="shared" si="1"/>
        <v>0</v>
      </c>
      <c r="Y36" s="703"/>
      <c r="Z36" s="703"/>
      <c r="AA36" s="703"/>
      <c r="AB36" s="703"/>
      <c r="AC36" s="703"/>
      <c r="AD36" s="703"/>
      <c r="AE36" s="703"/>
      <c r="AF36" s="703"/>
      <c r="AG36" s="703"/>
      <c r="AH36" s="703"/>
    </row>
    <row r="37" spans="1:34" s="248" customFormat="1" ht="19.5" x14ac:dyDescent="0.2">
      <c r="A37" s="415"/>
      <c r="B37" s="415"/>
      <c r="C37" s="416"/>
      <c r="D37" s="417"/>
      <c r="E37" s="417"/>
      <c r="F37" s="418"/>
      <c r="G37" s="419"/>
      <c r="H37" s="417"/>
      <c r="I37" s="416"/>
      <c r="J37" s="416"/>
      <c r="K37" s="416"/>
      <c r="L37" s="420"/>
      <c r="M37" s="421"/>
      <c r="N37" s="421"/>
      <c r="O37" s="413"/>
      <c r="P37" s="416"/>
      <c r="Q37" s="416"/>
      <c r="R37" s="413"/>
      <c r="S37" s="575"/>
      <c r="T37" s="576"/>
      <c r="U37" s="563"/>
      <c r="V37" s="577"/>
      <c r="W37" s="585">
        <f t="shared" si="0"/>
        <v>0</v>
      </c>
      <c r="X37" s="585">
        <f t="shared" si="1"/>
        <v>0</v>
      </c>
      <c r="Y37" s="703"/>
      <c r="Z37" s="703"/>
      <c r="AA37" s="703"/>
      <c r="AB37" s="703"/>
      <c r="AC37" s="703"/>
      <c r="AD37" s="703"/>
      <c r="AE37" s="703"/>
      <c r="AF37" s="703"/>
      <c r="AG37" s="703"/>
      <c r="AH37" s="703"/>
    </row>
    <row r="38" spans="1:34" s="248" customFormat="1" ht="19.5" x14ac:dyDescent="0.2">
      <c r="A38" s="415"/>
      <c r="B38" s="415"/>
      <c r="C38" s="416"/>
      <c r="D38" s="417"/>
      <c r="E38" s="417"/>
      <c r="F38" s="418"/>
      <c r="G38" s="419"/>
      <c r="H38" s="417"/>
      <c r="I38" s="416"/>
      <c r="J38" s="416"/>
      <c r="K38" s="416"/>
      <c r="L38" s="420"/>
      <c r="M38" s="421"/>
      <c r="N38" s="421"/>
      <c r="O38" s="413"/>
      <c r="P38" s="416"/>
      <c r="Q38" s="416"/>
      <c r="R38" s="413"/>
      <c r="S38" s="575"/>
      <c r="T38" s="576"/>
      <c r="U38" s="563"/>
      <c r="V38" s="577"/>
      <c r="W38" s="585">
        <f t="shared" si="0"/>
        <v>0</v>
      </c>
      <c r="X38" s="585">
        <f t="shared" si="1"/>
        <v>0</v>
      </c>
      <c r="Y38" s="703"/>
      <c r="Z38" s="703"/>
      <c r="AA38" s="703"/>
      <c r="AB38" s="703"/>
      <c r="AC38" s="703"/>
      <c r="AD38" s="703"/>
      <c r="AE38" s="703"/>
      <c r="AF38" s="703"/>
      <c r="AG38" s="703"/>
      <c r="AH38" s="703"/>
    </row>
    <row r="39" spans="1:34" s="248" customFormat="1" ht="19.5" x14ac:dyDescent="0.2">
      <c r="A39" s="415"/>
      <c r="B39" s="415"/>
      <c r="C39" s="416"/>
      <c r="D39" s="417"/>
      <c r="E39" s="417"/>
      <c r="F39" s="418"/>
      <c r="G39" s="419"/>
      <c r="H39" s="417"/>
      <c r="I39" s="416"/>
      <c r="J39" s="416"/>
      <c r="K39" s="416"/>
      <c r="L39" s="420"/>
      <c r="M39" s="421"/>
      <c r="N39" s="421"/>
      <c r="O39" s="413"/>
      <c r="P39" s="416"/>
      <c r="Q39" s="416"/>
      <c r="R39" s="413"/>
      <c r="S39" s="575"/>
      <c r="T39" s="576"/>
      <c r="U39" s="563"/>
      <c r="V39" s="577"/>
      <c r="W39" s="585">
        <f t="shared" si="0"/>
        <v>0</v>
      </c>
      <c r="X39" s="585">
        <f t="shared" si="1"/>
        <v>0</v>
      </c>
      <c r="Y39" s="703"/>
      <c r="Z39" s="703"/>
      <c r="AA39" s="703"/>
      <c r="AB39" s="703"/>
      <c r="AC39" s="703"/>
      <c r="AD39" s="703"/>
      <c r="AE39" s="703"/>
      <c r="AF39" s="703"/>
      <c r="AG39" s="703"/>
      <c r="AH39" s="703"/>
    </row>
    <row r="40" spans="1:34" s="248" customFormat="1" ht="19.5" x14ac:dyDescent="0.2">
      <c r="A40" s="415"/>
      <c r="B40" s="415"/>
      <c r="C40" s="416"/>
      <c r="D40" s="417"/>
      <c r="E40" s="417"/>
      <c r="F40" s="418"/>
      <c r="G40" s="419"/>
      <c r="H40" s="417"/>
      <c r="I40" s="416"/>
      <c r="J40" s="416"/>
      <c r="K40" s="416"/>
      <c r="L40" s="420"/>
      <c r="M40" s="421"/>
      <c r="N40" s="421"/>
      <c r="O40" s="413"/>
      <c r="P40" s="416"/>
      <c r="Q40" s="416"/>
      <c r="R40" s="413"/>
      <c r="S40" s="575"/>
      <c r="T40" s="576"/>
      <c r="U40" s="563"/>
      <c r="V40" s="577"/>
      <c r="W40" s="585">
        <f t="shared" si="0"/>
        <v>0</v>
      </c>
      <c r="X40" s="585">
        <f t="shared" si="1"/>
        <v>0</v>
      </c>
      <c r="Y40" s="703"/>
      <c r="Z40" s="703"/>
      <c r="AA40" s="703"/>
      <c r="AB40" s="703"/>
      <c r="AC40" s="703"/>
      <c r="AD40" s="703"/>
      <c r="AE40" s="703"/>
      <c r="AF40" s="703"/>
      <c r="AG40" s="703"/>
      <c r="AH40" s="703"/>
    </row>
    <row r="41" spans="1:34" s="248" customFormat="1" ht="19.5" x14ac:dyDescent="0.2">
      <c r="A41" s="415"/>
      <c r="B41" s="415"/>
      <c r="C41" s="416"/>
      <c r="D41" s="417"/>
      <c r="E41" s="417"/>
      <c r="F41" s="418"/>
      <c r="G41" s="419"/>
      <c r="H41" s="417"/>
      <c r="I41" s="416"/>
      <c r="J41" s="416"/>
      <c r="K41" s="416"/>
      <c r="L41" s="420"/>
      <c r="M41" s="421"/>
      <c r="N41" s="421"/>
      <c r="O41" s="413"/>
      <c r="P41" s="416"/>
      <c r="Q41" s="416"/>
      <c r="R41" s="413"/>
      <c r="S41" s="575"/>
      <c r="T41" s="576"/>
      <c r="U41" s="563"/>
      <c r="V41" s="577"/>
      <c r="W41" s="585">
        <f t="shared" si="0"/>
        <v>0</v>
      </c>
      <c r="X41" s="585">
        <f t="shared" si="1"/>
        <v>0</v>
      </c>
      <c r="Y41" s="703"/>
      <c r="Z41" s="703"/>
      <c r="AA41" s="703"/>
      <c r="AB41" s="703"/>
      <c r="AC41" s="703"/>
      <c r="AD41" s="703"/>
      <c r="AE41" s="703"/>
      <c r="AF41" s="703"/>
      <c r="AG41" s="703"/>
      <c r="AH41" s="703"/>
    </row>
    <row r="42" spans="1:34" s="248" customFormat="1" ht="19.5" x14ac:dyDescent="0.2">
      <c r="A42" s="415"/>
      <c r="B42" s="415"/>
      <c r="C42" s="416"/>
      <c r="D42" s="417"/>
      <c r="E42" s="417"/>
      <c r="F42" s="418"/>
      <c r="G42" s="419"/>
      <c r="H42" s="417"/>
      <c r="I42" s="416"/>
      <c r="J42" s="416"/>
      <c r="K42" s="416"/>
      <c r="L42" s="420"/>
      <c r="M42" s="421"/>
      <c r="N42" s="421"/>
      <c r="O42" s="413"/>
      <c r="P42" s="416"/>
      <c r="Q42" s="416"/>
      <c r="R42" s="413"/>
      <c r="S42" s="575"/>
      <c r="T42" s="576"/>
      <c r="U42" s="563"/>
      <c r="V42" s="577"/>
      <c r="W42" s="585">
        <f t="shared" si="0"/>
        <v>0</v>
      </c>
      <c r="X42" s="585">
        <f t="shared" si="1"/>
        <v>0</v>
      </c>
      <c r="Y42" s="703"/>
      <c r="Z42" s="703"/>
      <c r="AA42" s="703"/>
      <c r="AB42" s="703"/>
      <c r="AC42" s="703"/>
      <c r="AD42" s="703"/>
      <c r="AE42" s="703"/>
      <c r="AF42" s="703"/>
      <c r="AG42" s="703"/>
      <c r="AH42" s="703"/>
    </row>
    <row r="43" spans="1:34" s="248" customFormat="1" ht="19.5" x14ac:dyDescent="0.2">
      <c r="A43" s="415"/>
      <c r="B43" s="415"/>
      <c r="C43" s="416"/>
      <c r="D43" s="417"/>
      <c r="E43" s="417"/>
      <c r="F43" s="418"/>
      <c r="G43" s="419"/>
      <c r="H43" s="417"/>
      <c r="I43" s="416"/>
      <c r="J43" s="416"/>
      <c r="K43" s="416"/>
      <c r="L43" s="420"/>
      <c r="M43" s="421"/>
      <c r="N43" s="421"/>
      <c r="O43" s="413"/>
      <c r="P43" s="416"/>
      <c r="Q43" s="416"/>
      <c r="R43" s="413"/>
      <c r="S43" s="575"/>
      <c r="T43" s="576"/>
      <c r="U43" s="563"/>
      <c r="V43" s="577"/>
      <c r="W43" s="585">
        <f t="shared" si="0"/>
        <v>0</v>
      </c>
      <c r="X43" s="585">
        <f t="shared" si="1"/>
        <v>0</v>
      </c>
      <c r="Y43" s="703"/>
      <c r="Z43" s="703"/>
      <c r="AA43" s="703"/>
      <c r="AB43" s="703"/>
      <c r="AC43" s="703"/>
      <c r="AD43" s="703"/>
      <c r="AE43" s="703"/>
      <c r="AF43" s="703"/>
      <c r="AG43" s="703"/>
      <c r="AH43" s="703"/>
    </row>
    <row r="44" spans="1:34" s="248" customFormat="1" ht="19.5" x14ac:dyDescent="0.2">
      <c r="A44" s="415"/>
      <c r="B44" s="415"/>
      <c r="C44" s="416"/>
      <c r="D44" s="417"/>
      <c r="E44" s="417"/>
      <c r="F44" s="418"/>
      <c r="G44" s="419"/>
      <c r="H44" s="417"/>
      <c r="I44" s="416"/>
      <c r="J44" s="416"/>
      <c r="K44" s="416"/>
      <c r="L44" s="420"/>
      <c r="M44" s="421"/>
      <c r="N44" s="421"/>
      <c r="O44" s="413"/>
      <c r="P44" s="416"/>
      <c r="Q44" s="416"/>
      <c r="R44" s="413"/>
      <c r="S44" s="575"/>
      <c r="T44" s="576"/>
      <c r="U44" s="563"/>
      <c r="V44" s="577"/>
      <c r="W44" s="585">
        <f t="shared" ref="W44:W75" si="2">U44+T44</f>
        <v>0</v>
      </c>
      <c r="X44" s="585">
        <f t="shared" ref="X44:X75" si="3">S44-W44</f>
        <v>0</v>
      </c>
      <c r="Y44" s="703"/>
      <c r="Z44" s="703"/>
      <c r="AA44" s="703"/>
      <c r="AB44" s="703"/>
      <c r="AC44" s="703"/>
      <c r="AD44" s="703"/>
      <c r="AE44" s="703"/>
      <c r="AF44" s="703"/>
      <c r="AG44" s="703"/>
      <c r="AH44" s="703"/>
    </row>
    <row r="45" spans="1:34" s="248" customFormat="1" ht="19.5" x14ac:dyDescent="0.2">
      <c r="A45" s="415"/>
      <c r="B45" s="415"/>
      <c r="C45" s="416"/>
      <c r="D45" s="417"/>
      <c r="E45" s="417"/>
      <c r="F45" s="418"/>
      <c r="G45" s="419"/>
      <c r="H45" s="417"/>
      <c r="I45" s="416"/>
      <c r="J45" s="416"/>
      <c r="K45" s="416"/>
      <c r="L45" s="420"/>
      <c r="M45" s="421"/>
      <c r="N45" s="421"/>
      <c r="O45" s="413"/>
      <c r="P45" s="416"/>
      <c r="Q45" s="416"/>
      <c r="R45" s="413"/>
      <c r="S45" s="575"/>
      <c r="T45" s="576"/>
      <c r="U45" s="563"/>
      <c r="V45" s="577"/>
      <c r="W45" s="585">
        <f t="shared" si="2"/>
        <v>0</v>
      </c>
      <c r="X45" s="585">
        <f t="shared" si="3"/>
        <v>0</v>
      </c>
      <c r="Y45" s="703"/>
      <c r="Z45" s="703"/>
      <c r="AA45" s="703"/>
      <c r="AB45" s="703"/>
      <c r="AC45" s="703"/>
      <c r="AD45" s="703"/>
      <c r="AE45" s="703"/>
      <c r="AF45" s="703"/>
      <c r="AG45" s="703"/>
      <c r="AH45" s="703"/>
    </row>
    <row r="46" spans="1:34" s="248" customFormat="1" ht="19.5" x14ac:dyDescent="0.2">
      <c r="A46" s="415"/>
      <c r="B46" s="415"/>
      <c r="C46" s="416"/>
      <c r="D46" s="417"/>
      <c r="E46" s="417"/>
      <c r="F46" s="418"/>
      <c r="G46" s="419"/>
      <c r="H46" s="417"/>
      <c r="I46" s="416"/>
      <c r="J46" s="416"/>
      <c r="K46" s="416"/>
      <c r="L46" s="420"/>
      <c r="M46" s="421"/>
      <c r="N46" s="421"/>
      <c r="O46" s="413"/>
      <c r="P46" s="416"/>
      <c r="Q46" s="416"/>
      <c r="R46" s="413"/>
      <c r="S46" s="575"/>
      <c r="T46" s="576"/>
      <c r="U46" s="563"/>
      <c r="V46" s="577"/>
      <c r="W46" s="585">
        <f t="shared" si="2"/>
        <v>0</v>
      </c>
      <c r="X46" s="585">
        <f t="shared" si="3"/>
        <v>0</v>
      </c>
      <c r="Y46" s="703"/>
      <c r="Z46" s="703"/>
      <c r="AA46" s="703"/>
      <c r="AB46" s="703"/>
      <c r="AC46" s="703"/>
      <c r="AD46" s="703"/>
      <c r="AE46" s="703"/>
      <c r="AF46" s="703"/>
      <c r="AG46" s="703"/>
      <c r="AH46" s="703"/>
    </row>
    <row r="47" spans="1:34" s="248" customFormat="1" ht="19.5" x14ac:dyDescent="0.2">
      <c r="A47" s="415"/>
      <c r="B47" s="415"/>
      <c r="C47" s="416"/>
      <c r="D47" s="417"/>
      <c r="E47" s="417"/>
      <c r="F47" s="418"/>
      <c r="G47" s="419"/>
      <c r="H47" s="417"/>
      <c r="I47" s="416"/>
      <c r="J47" s="416"/>
      <c r="K47" s="416"/>
      <c r="L47" s="420"/>
      <c r="M47" s="421"/>
      <c r="N47" s="421"/>
      <c r="O47" s="413"/>
      <c r="P47" s="416"/>
      <c r="Q47" s="416"/>
      <c r="R47" s="413"/>
      <c r="S47" s="575"/>
      <c r="T47" s="576"/>
      <c r="U47" s="563"/>
      <c r="V47" s="577"/>
      <c r="W47" s="585">
        <f t="shared" si="2"/>
        <v>0</v>
      </c>
      <c r="X47" s="585">
        <f t="shared" si="3"/>
        <v>0</v>
      </c>
      <c r="Y47" s="703"/>
      <c r="Z47" s="703"/>
      <c r="AA47" s="703"/>
      <c r="AB47" s="703"/>
      <c r="AC47" s="703"/>
      <c r="AD47" s="703"/>
      <c r="AE47" s="703"/>
      <c r="AF47" s="703"/>
      <c r="AG47" s="703"/>
      <c r="AH47" s="703"/>
    </row>
    <row r="48" spans="1:34" s="248" customFormat="1" ht="19.5" x14ac:dyDescent="0.2">
      <c r="A48" s="415"/>
      <c r="B48" s="415"/>
      <c r="C48" s="416"/>
      <c r="D48" s="417"/>
      <c r="E48" s="417"/>
      <c r="F48" s="418"/>
      <c r="G48" s="419"/>
      <c r="H48" s="417"/>
      <c r="I48" s="416"/>
      <c r="J48" s="416"/>
      <c r="K48" s="416"/>
      <c r="L48" s="420"/>
      <c r="M48" s="421"/>
      <c r="N48" s="421"/>
      <c r="O48" s="413"/>
      <c r="P48" s="416"/>
      <c r="Q48" s="416"/>
      <c r="R48" s="413"/>
      <c r="S48" s="575"/>
      <c r="T48" s="576"/>
      <c r="U48" s="563"/>
      <c r="V48" s="577"/>
      <c r="W48" s="585">
        <f t="shared" si="2"/>
        <v>0</v>
      </c>
      <c r="X48" s="585">
        <f t="shared" si="3"/>
        <v>0</v>
      </c>
      <c r="Y48" s="703"/>
      <c r="Z48" s="703"/>
      <c r="AA48" s="703"/>
      <c r="AB48" s="703"/>
      <c r="AC48" s="703"/>
      <c r="AD48" s="703"/>
      <c r="AE48" s="703"/>
      <c r="AF48" s="703"/>
      <c r="AG48" s="703"/>
      <c r="AH48" s="703"/>
    </row>
    <row r="49" spans="1:34" s="248" customFormat="1" ht="19.5" x14ac:dyDescent="0.2">
      <c r="A49" s="415"/>
      <c r="B49" s="415"/>
      <c r="C49" s="416"/>
      <c r="D49" s="417"/>
      <c r="E49" s="417"/>
      <c r="F49" s="418"/>
      <c r="G49" s="419"/>
      <c r="H49" s="417"/>
      <c r="I49" s="416"/>
      <c r="J49" s="416"/>
      <c r="K49" s="416"/>
      <c r="L49" s="420"/>
      <c r="M49" s="421"/>
      <c r="N49" s="421"/>
      <c r="O49" s="413"/>
      <c r="P49" s="416"/>
      <c r="Q49" s="416"/>
      <c r="R49" s="413"/>
      <c r="S49" s="575"/>
      <c r="T49" s="576"/>
      <c r="U49" s="563"/>
      <c r="V49" s="577"/>
      <c r="W49" s="585">
        <f t="shared" si="2"/>
        <v>0</v>
      </c>
      <c r="X49" s="585">
        <f t="shared" si="3"/>
        <v>0</v>
      </c>
      <c r="Y49" s="703"/>
      <c r="Z49" s="703"/>
      <c r="AA49" s="703"/>
      <c r="AB49" s="703"/>
      <c r="AC49" s="703"/>
      <c r="AD49" s="703"/>
      <c r="AE49" s="703"/>
      <c r="AF49" s="703"/>
      <c r="AG49" s="703"/>
      <c r="AH49" s="703"/>
    </row>
    <row r="50" spans="1:34" s="248" customFormat="1" ht="19.5" x14ac:dyDescent="0.2">
      <c r="A50" s="415"/>
      <c r="B50" s="415"/>
      <c r="C50" s="416"/>
      <c r="D50" s="417"/>
      <c r="E50" s="417"/>
      <c r="F50" s="418"/>
      <c r="G50" s="419"/>
      <c r="H50" s="417"/>
      <c r="I50" s="416"/>
      <c r="J50" s="416"/>
      <c r="K50" s="416"/>
      <c r="L50" s="420"/>
      <c r="M50" s="421"/>
      <c r="N50" s="421"/>
      <c r="O50" s="413"/>
      <c r="P50" s="416"/>
      <c r="Q50" s="416"/>
      <c r="R50" s="413"/>
      <c r="S50" s="575"/>
      <c r="T50" s="576"/>
      <c r="U50" s="563"/>
      <c r="V50" s="577"/>
      <c r="W50" s="585">
        <f t="shared" si="2"/>
        <v>0</v>
      </c>
      <c r="X50" s="585">
        <f t="shared" si="3"/>
        <v>0</v>
      </c>
      <c r="Y50" s="703"/>
      <c r="Z50" s="703"/>
      <c r="AA50" s="703"/>
      <c r="AB50" s="703"/>
      <c r="AC50" s="703"/>
      <c r="AD50" s="703"/>
      <c r="AE50" s="703"/>
      <c r="AF50" s="703"/>
      <c r="AG50" s="703"/>
      <c r="AH50" s="703"/>
    </row>
    <row r="51" spans="1:34" s="248" customFormat="1" ht="19.5" x14ac:dyDescent="0.2">
      <c r="A51" s="415"/>
      <c r="B51" s="415"/>
      <c r="C51" s="416"/>
      <c r="D51" s="417"/>
      <c r="E51" s="417"/>
      <c r="F51" s="418"/>
      <c r="G51" s="419"/>
      <c r="H51" s="417"/>
      <c r="I51" s="416"/>
      <c r="J51" s="416"/>
      <c r="K51" s="416"/>
      <c r="L51" s="420"/>
      <c r="M51" s="421"/>
      <c r="N51" s="421"/>
      <c r="O51" s="413"/>
      <c r="P51" s="416"/>
      <c r="Q51" s="416"/>
      <c r="R51" s="413"/>
      <c r="S51" s="575"/>
      <c r="T51" s="576"/>
      <c r="U51" s="563"/>
      <c r="V51" s="577"/>
      <c r="W51" s="585">
        <f t="shared" si="2"/>
        <v>0</v>
      </c>
      <c r="X51" s="585">
        <f t="shared" si="3"/>
        <v>0</v>
      </c>
      <c r="Y51" s="703"/>
      <c r="Z51" s="703"/>
      <c r="AA51" s="703"/>
      <c r="AB51" s="703"/>
      <c r="AC51" s="703"/>
      <c r="AD51" s="703"/>
      <c r="AE51" s="703"/>
      <c r="AF51" s="703"/>
      <c r="AG51" s="703"/>
      <c r="AH51" s="703"/>
    </row>
    <row r="52" spans="1:34" s="248" customFormat="1" ht="19.5" x14ac:dyDescent="0.2">
      <c r="A52" s="415"/>
      <c r="B52" s="415"/>
      <c r="C52" s="416"/>
      <c r="D52" s="417"/>
      <c r="E52" s="417"/>
      <c r="F52" s="418"/>
      <c r="G52" s="419"/>
      <c r="H52" s="417"/>
      <c r="I52" s="416"/>
      <c r="J52" s="416"/>
      <c r="K52" s="416"/>
      <c r="L52" s="420"/>
      <c r="M52" s="421"/>
      <c r="N52" s="421"/>
      <c r="O52" s="413"/>
      <c r="P52" s="416"/>
      <c r="Q52" s="416"/>
      <c r="R52" s="413"/>
      <c r="S52" s="575"/>
      <c r="T52" s="576"/>
      <c r="U52" s="563"/>
      <c r="V52" s="577"/>
      <c r="W52" s="585">
        <f t="shared" si="2"/>
        <v>0</v>
      </c>
      <c r="X52" s="585">
        <f t="shared" si="3"/>
        <v>0</v>
      </c>
      <c r="Y52" s="703"/>
      <c r="Z52" s="703"/>
      <c r="AA52" s="703"/>
      <c r="AB52" s="703"/>
      <c r="AC52" s="703"/>
      <c r="AD52" s="703"/>
      <c r="AE52" s="703"/>
      <c r="AF52" s="703"/>
      <c r="AG52" s="703"/>
      <c r="AH52" s="703"/>
    </row>
    <row r="53" spans="1:34" s="248" customFormat="1" ht="19.5" x14ac:dyDescent="0.2">
      <c r="A53" s="415"/>
      <c r="B53" s="415"/>
      <c r="C53" s="416"/>
      <c r="D53" s="417"/>
      <c r="E53" s="417"/>
      <c r="F53" s="418"/>
      <c r="G53" s="419"/>
      <c r="H53" s="417"/>
      <c r="I53" s="416"/>
      <c r="J53" s="416"/>
      <c r="K53" s="416"/>
      <c r="L53" s="420"/>
      <c r="M53" s="421"/>
      <c r="N53" s="421"/>
      <c r="O53" s="413"/>
      <c r="P53" s="416"/>
      <c r="Q53" s="416"/>
      <c r="R53" s="413"/>
      <c r="S53" s="575"/>
      <c r="T53" s="576"/>
      <c r="U53" s="563"/>
      <c r="V53" s="577"/>
      <c r="W53" s="585">
        <f t="shared" si="2"/>
        <v>0</v>
      </c>
      <c r="X53" s="585">
        <f t="shared" si="3"/>
        <v>0</v>
      </c>
      <c r="Y53" s="703"/>
      <c r="Z53" s="703"/>
      <c r="AA53" s="703"/>
      <c r="AB53" s="703"/>
      <c r="AC53" s="703"/>
      <c r="AD53" s="703"/>
      <c r="AE53" s="703"/>
      <c r="AF53" s="703"/>
      <c r="AG53" s="703"/>
      <c r="AH53" s="703"/>
    </row>
    <row r="54" spans="1:34" s="248" customFormat="1" ht="19.5" x14ac:dyDescent="0.2">
      <c r="A54" s="415"/>
      <c r="B54" s="415"/>
      <c r="C54" s="416"/>
      <c r="D54" s="417"/>
      <c r="E54" s="417"/>
      <c r="F54" s="418"/>
      <c r="G54" s="419"/>
      <c r="H54" s="417"/>
      <c r="I54" s="416"/>
      <c r="J54" s="416"/>
      <c r="K54" s="416"/>
      <c r="L54" s="420"/>
      <c r="M54" s="421"/>
      <c r="N54" s="421"/>
      <c r="O54" s="413"/>
      <c r="P54" s="416"/>
      <c r="Q54" s="416"/>
      <c r="R54" s="413"/>
      <c r="S54" s="575"/>
      <c r="T54" s="576"/>
      <c r="U54" s="563"/>
      <c r="V54" s="577"/>
      <c r="W54" s="585">
        <f t="shared" si="2"/>
        <v>0</v>
      </c>
      <c r="X54" s="585">
        <f t="shared" si="3"/>
        <v>0</v>
      </c>
      <c r="Y54" s="703"/>
      <c r="Z54" s="703"/>
      <c r="AA54" s="703"/>
      <c r="AB54" s="703"/>
      <c r="AC54" s="703"/>
      <c r="AD54" s="703"/>
      <c r="AE54" s="703"/>
      <c r="AF54" s="703"/>
      <c r="AG54" s="703"/>
      <c r="AH54" s="703"/>
    </row>
    <row r="55" spans="1:34" s="248" customFormat="1" ht="19.5" x14ac:dyDescent="0.2">
      <c r="A55" s="415"/>
      <c r="B55" s="415"/>
      <c r="C55" s="416"/>
      <c r="D55" s="417"/>
      <c r="E55" s="417"/>
      <c r="F55" s="418"/>
      <c r="G55" s="419"/>
      <c r="H55" s="417"/>
      <c r="I55" s="416"/>
      <c r="J55" s="416"/>
      <c r="K55" s="416"/>
      <c r="L55" s="420"/>
      <c r="M55" s="421"/>
      <c r="N55" s="421"/>
      <c r="O55" s="413"/>
      <c r="P55" s="416"/>
      <c r="Q55" s="416"/>
      <c r="R55" s="413"/>
      <c r="S55" s="575"/>
      <c r="T55" s="576"/>
      <c r="U55" s="563"/>
      <c r="V55" s="577"/>
      <c r="W55" s="585">
        <f t="shared" si="2"/>
        <v>0</v>
      </c>
      <c r="X55" s="585">
        <f t="shared" si="3"/>
        <v>0</v>
      </c>
      <c r="Y55" s="703"/>
      <c r="Z55" s="703"/>
      <c r="AA55" s="703"/>
      <c r="AB55" s="703"/>
      <c r="AC55" s="703"/>
      <c r="AD55" s="703"/>
      <c r="AE55" s="703"/>
      <c r="AF55" s="703"/>
      <c r="AG55" s="703"/>
      <c r="AH55" s="703"/>
    </row>
    <row r="56" spans="1:34" s="248" customFormat="1" ht="19.5" x14ac:dyDescent="0.2">
      <c r="A56" s="415"/>
      <c r="B56" s="415"/>
      <c r="C56" s="416"/>
      <c r="D56" s="417"/>
      <c r="E56" s="417"/>
      <c r="F56" s="418"/>
      <c r="G56" s="419"/>
      <c r="H56" s="417"/>
      <c r="I56" s="416"/>
      <c r="J56" s="416"/>
      <c r="K56" s="416"/>
      <c r="L56" s="420"/>
      <c r="M56" s="421"/>
      <c r="N56" s="421"/>
      <c r="O56" s="413"/>
      <c r="P56" s="416"/>
      <c r="Q56" s="416"/>
      <c r="R56" s="413"/>
      <c r="S56" s="575"/>
      <c r="T56" s="576"/>
      <c r="U56" s="563"/>
      <c r="V56" s="577"/>
      <c r="W56" s="585">
        <f t="shared" si="2"/>
        <v>0</v>
      </c>
      <c r="X56" s="585">
        <f t="shared" si="3"/>
        <v>0</v>
      </c>
      <c r="Y56" s="703"/>
      <c r="Z56" s="703"/>
      <c r="AA56" s="703"/>
      <c r="AB56" s="703"/>
      <c r="AC56" s="703"/>
      <c r="AD56" s="703"/>
      <c r="AE56" s="703"/>
      <c r="AF56" s="703"/>
      <c r="AG56" s="703"/>
      <c r="AH56" s="703"/>
    </row>
    <row r="57" spans="1:34" s="248" customFormat="1" ht="19.5" x14ac:dyDescent="0.2">
      <c r="A57" s="415"/>
      <c r="B57" s="415"/>
      <c r="C57" s="416"/>
      <c r="D57" s="417"/>
      <c r="E57" s="417"/>
      <c r="F57" s="418"/>
      <c r="G57" s="419"/>
      <c r="H57" s="417"/>
      <c r="I57" s="416"/>
      <c r="J57" s="416"/>
      <c r="K57" s="416"/>
      <c r="L57" s="420"/>
      <c r="M57" s="421"/>
      <c r="N57" s="421"/>
      <c r="O57" s="413"/>
      <c r="P57" s="416"/>
      <c r="Q57" s="416"/>
      <c r="R57" s="413"/>
      <c r="S57" s="575"/>
      <c r="T57" s="576"/>
      <c r="U57" s="563"/>
      <c r="V57" s="577"/>
      <c r="W57" s="585">
        <f t="shared" si="2"/>
        <v>0</v>
      </c>
      <c r="X57" s="585">
        <f t="shared" si="3"/>
        <v>0</v>
      </c>
      <c r="Y57" s="703"/>
      <c r="Z57" s="703"/>
      <c r="AA57" s="703"/>
      <c r="AB57" s="703"/>
      <c r="AC57" s="703"/>
      <c r="AD57" s="703"/>
      <c r="AE57" s="703"/>
      <c r="AF57" s="703"/>
      <c r="AG57" s="703"/>
      <c r="AH57" s="703"/>
    </row>
    <row r="58" spans="1:34" s="248" customFormat="1" ht="19.5" x14ac:dyDescent="0.2">
      <c r="A58" s="415"/>
      <c r="B58" s="415"/>
      <c r="C58" s="416"/>
      <c r="D58" s="417"/>
      <c r="E58" s="417"/>
      <c r="F58" s="418"/>
      <c r="G58" s="419"/>
      <c r="H58" s="417"/>
      <c r="I58" s="416"/>
      <c r="J58" s="416"/>
      <c r="K58" s="416"/>
      <c r="L58" s="420"/>
      <c r="M58" s="421"/>
      <c r="N58" s="421"/>
      <c r="O58" s="413"/>
      <c r="P58" s="416"/>
      <c r="Q58" s="416"/>
      <c r="R58" s="413"/>
      <c r="S58" s="575"/>
      <c r="T58" s="576"/>
      <c r="U58" s="563"/>
      <c r="V58" s="577"/>
      <c r="W58" s="585">
        <f t="shared" si="2"/>
        <v>0</v>
      </c>
      <c r="X58" s="585">
        <f t="shared" si="3"/>
        <v>0</v>
      </c>
      <c r="Y58" s="703"/>
      <c r="Z58" s="703"/>
      <c r="AA58" s="703"/>
      <c r="AB58" s="703"/>
      <c r="AC58" s="703"/>
      <c r="AD58" s="703"/>
      <c r="AE58" s="703"/>
      <c r="AF58" s="703"/>
      <c r="AG58" s="703"/>
      <c r="AH58" s="703"/>
    </row>
    <row r="59" spans="1:34" s="248" customFormat="1" ht="19.5" x14ac:dyDescent="0.2">
      <c r="A59" s="415"/>
      <c r="B59" s="415"/>
      <c r="C59" s="416"/>
      <c r="D59" s="417"/>
      <c r="E59" s="417"/>
      <c r="F59" s="418"/>
      <c r="G59" s="419"/>
      <c r="H59" s="417"/>
      <c r="I59" s="416"/>
      <c r="J59" s="416"/>
      <c r="K59" s="416"/>
      <c r="L59" s="420"/>
      <c r="M59" s="421"/>
      <c r="N59" s="421"/>
      <c r="O59" s="413"/>
      <c r="P59" s="416"/>
      <c r="Q59" s="416"/>
      <c r="R59" s="413"/>
      <c r="S59" s="575"/>
      <c r="T59" s="576"/>
      <c r="U59" s="563"/>
      <c r="V59" s="577"/>
      <c r="W59" s="585">
        <f t="shared" si="2"/>
        <v>0</v>
      </c>
      <c r="X59" s="585">
        <f t="shared" si="3"/>
        <v>0</v>
      </c>
      <c r="Y59" s="703"/>
      <c r="Z59" s="703"/>
      <c r="AA59" s="703"/>
      <c r="AB59" s="703"/>
      <c r="AC59" s="703"/>
      <c r="AD59" s="703"/>
      <c r="AE59" s="703"/>
      <c r="AF59" s="703"/>
      <c r="AG59" s="703"/>
      <c r="AH59" s="703"/>
    </row>
    <row r="60" spans="1:34" s="248" customFormat="1" ht="19.5" x14ac:dyDescent="0.2">
      <c r="A60" s="415"/>
      <c r="B60" s="415"/>
      <c r="C60" s="416"/>
      <c r="D60" s="417"/>
      <c r="E60" s="417"/>
      <c r="F60" s="418"/>
      <c r="G60" s="419"/>
      <c r="H60" s="417"/>
      <c r="I60" s="416"/>
      <c r="J60" s="416"/>
      <c r="K60" s="416"/>
      <c r="L60" s="420"/>
      <c r="M60" s="421"/>
      <c r="N60" s="421"/>
      <c r="O60" s="413"/>
      <c r="P60" s="416"/>
      <c r="Q60" s="416"/>
      <c r="R60" s="413"/>
      <c r="S60" s="575"/>
      <c r="T60" s="576"/>
      <c r="U60" s="563"/>
      <c r="V60" s="577"/>
      <c r="W60" s="585">
        <f t="shared" si="2"/>
        <v>0</v>
      </c>
      <c r="X60" s="585">
        <f t="shared" si="3"/>
        <v>0</v>
      </c>
      <c r="Y60" s="703"/>
      <c r="Z60" s="703"/>
      <c r="AA60" s="703"/>
      <c r="AB60" s="703"/>
      <c r="AC60" s="703"/>
      <c r="AD60" s="703"/>
      <c r="AE60" s="703"/>
      <c r="AF60" s="703"/>
      <c r="AG60" s="703"/>
      <c r="AH60" s="703"/>
    </row>
    <row r="61" spans="1:34" s="248" customFormat="1" ht="19.5" x14ac:dyDescent="0.2">
      <c r="A61" s="415"/>
      <c r="B61" s="415"/>
      <c r="C61" s="416"/>
      <c r="D61" s="417"/>
      <c r="E61" s="417"/>
      <c r="F61" s="418"/>
      <c r="G61" s="419"/>
      <c r="H61" s="417"/>
      <c r="I61" s="416"/>
      <c r="J61" s="416"/>
      <c r="K61" s="416"/>
      <c r="L61" s="420"/>
      <c r="M61" s="421"/>
      <c r="N61" s="421"/>
      <c r="O61" s="413"/>
      <c r="P61" s="416"/>
      <c r="Q61" s="416"/>
      <c r="R61" s="413"/>
      <c r="S61" s="575"/>
      <c r="T61" s="576"/>
      <c r="U61" s="563"/>
      <c r="V61" s="577"/>
      <c r="W61" s="585">
        <f t="shared" si="2"/>
        <v>0</v>
      </c>
      <c r="X61" s="585">
        <f t="shared" si="3"/>
        <v>0</v>
      </c>
      <c r="Y61" s="703"/>
      <c r="Z61" s="703"/>
      <c r="AA61" s="703"/>
      <c r="AB61" s="703"/>
      <c r="AC61" s="703"/>
      <c r="AD61" s="703"/>
      <c r="AE61" s="703"/>
      <c r="AF61" s="703"/>
      <c r="AG61" s="703"/>
      <c r="AH61" s="703"/>
    </row>
    <row r="62" spans="1:34" s="248" customFormat="1" ht="19.5" x14ac:dyDescent="0.2">
      <c r="A62" s="415"/>
      <c r="B62" s="415"/>
      <c r="C62" s="416"/>
      <c r="D62" s="417"/>
      <c r="E62" s="417"/>
      <c r="F62" s="418"/>
      <c r="G62" s="419"/>
      <c r="H62" s="417"/>
      <c r="I62" s="416"/>
      <c r="J62" s="416"/>
      <c r="K62" s="416"/>
      <c r="L62" s="420"/>
      <c r="M62" s="421"/>
      <c r="N62" s="421"/>
      <c r="O62" s="413"/>
      <c r="P62" s="416"/>
      <c r="Q62" s="416"/>
      <c r="R62" s="413"/>
      <c r="S62" s="575"/>
      <c r="T62" s="576"/>
      <c r="U62" s="563"/>
      <c r="V62" s="577"/>
      <c r="W62" s="585">
        <f t="shared" si="2"/>
        <v>0</v>
      </c>
      <c r="X62" s="585">
        <f t="shared" si="3"/>
        <v>0</v>
      </c>
      <c r="Y62" s="703"/>
      <c r="Z62" s="703"/>
      <c r="AA62" s="703"/>
      <c r="AB62" s="703"/>
      <c r="AC62" s="703"/>
      <c r="AD62" s="703"/>
      <c r="AE62" s="703"/>
      <c r="AF62" s="703"/>
      <c r="AG62" s="703"/>
      <c r="AH62" s="703"/>
    </row>
    <row r="63" spans="1:34" s="248" customFormat="1" ht="19.5" x14ac:dyDescent="0.2">
      <c r="A63" s="415"/>
      <c r="B63" s="415"/>
      <c r="C63" s="416"/>
      <c r="D63" s="417"/>
      <c r="E63" s="417"/>
      <c r="F63" s="418"/>
      <c r="G63" s="419"/>
      <c r="H63" s="417"/>
      <c r="I63" s="416"/>
      <c r="J63" s="416"/>
      <c r="K63" s="416"/>
      <c r="L63" s="420"/>
      <c r="M63" s="421"/>
      <c r="N63" s="421"/>
      <c r="O63" s="413"/>
      <c r="P63" s="416"/>
      <c r="Q63" s="416"/>
      <c r="R63" s="413"/>
      <c r="S63" s="575"/>
      <c r="T63" s="576"/>
      <c r="U63" s="563"/>
      <c r="V63" s="577"/>
      <c r="W63" s="585">
        <f t="shared" si="2"/>
        <v>0</v>
      </c>
      <c r="X63" s="585">
        <f t="shared" si="3"/>
        <v>0</v>
      </c>
      <c r="Y63" s="703"/>
      <c r="Z63" s="703"/>
      <c r="AA63" s="703"/>
      <c r="AB63" s="703"/>
      <c r="AC63" s="703"/>
      <c r="AD63" s="703"/>
      <c r="AE63" s="703"/>
      <c r="AF63" s="703"/>
      <c r="AG63" s="703"/>
      <c r="AH63" s="703"/>
    </row>
    <row r="64" spans="1:34" s="248" customFormat="1" ht="19.5" x14ac:dyDescent="0.2">
      <c r="A64" s="415"/>
      <c r="B64" s="415"/>
      <c r="C64" s="416"/>
      <c r="D64" s="417"/>
      <c r="E64" s="417"/>
      <c r="F64" s="418"/>
      <c r="G64" s="419"/>
      <c r="H64" s="417"/>
      <c r="I64" s="416"/>
      <c r="J64" s="416"/>
      <c r="K64" s="416"/>
      <c r="L64" s="420"/>
      <c r="M64" s="421"/>
      <c r="N64" s="421"/>
      <c r="O64" s="413"/>
      <c r="P64" s="416"/>
      <c r="Q64" s="416"/>
      <c r="R64" s="413"/>
      <c r="S64" s="575"/>
      <c r="T64" s="576"/>
      <c r="U64" s="563"/>
      <c r="V64" s="577"/>
      <c r="W64" s="585">
        <f t="shared" si="2"/>
        <v>0</v>
      </c>
      <c r="X64" s="585">
        <f t="shared" si="3"/>
        <v>0</v>
      </c>
      <c r="Y64" s="703"/>
      <c r="Z64" s="703"/>
      <c r="AA64" s="703"/>
      <c r="AB64" s="703"/>
      <c r="AC64" s="703"/>
      <c r="AD64" s="703"/>
      <c r="AE64" s="703"/>
      <c r="AF64" s="703"/>
      <c r="AG64" s="703"/>
      <c r="AH64" s="703"/>
    </row>
    <row r="65" spans="1:34" s="248" customFormat="1" ht="19.5" x14ac:dyDescent="0.2">
      <c r="A65" s="415"/>
      <c r="B65" s="415"/>
      <c r="C65" s="416"/>
      <c r="D65" s="417"/>
      <c r="E65" s="417"/>
      <c r="F65" s="418"/>
      <c r="G65" s="419"/>
      <c r="H65" s="417"/>
      <c r="I65" s="416"/>
      <c r="J65" s="416"/>
      <c r="K65" s="416"/>
      <c r="L65" s="420"/>
      <c r="M65" s="421"/>
      <c r="N65" s="421"/>
      <c r="O65" s="413"/>
      <c r="P65" s="416"/>
      <c r="Q65" s="416"/>
      <c r="R65" s="413"/>
      <c r="S65" s="575"/>
      <c r="T65" s="576"/>
      <c r="U65" s="563"/>
      <c r="V65" s="577"/>
      <c r="W65" s="585">
        <f t="shared" si="2"/>
        <v>0</v>
      </c>
      <c r="X65" s="585">
        <f t="shared" si="3"/>
        <v>0</v>
      </c>
      <c r="Y65" s="703"/>
      <c r="Z65" s="703"/>
      <c r="AA65" s="703"/>
      <c r="AB65" s="703"/>
      <c r="AC65" s="703"/>
      <c r="AD65" s="703"/>
      <c r="AE65" s="703"/>
      <c r="AF65" s="703"/>
      <c r="AG65" s="703"/>
      <c r="AH65" s="703"/>
    </row>
    <row r="66" spans="1:34" s="248" customFormat="1" ht="19.5" x14ac:dyDescent="0.2">
      <c r="A66" s="415"/>
      <c r="B66" s="415"/>
      <c r="C66" s="416"/>
      <c r="D66" s="417"/>
      <c r="E66" s="417"/>
      <c r="F66" s="418"/>
      <c r="G66" s="419"/>
      <c r="H66" s="417"/>
      <c r="I66" s="416"/>
      <c r="J66" s="416"/>
      <c r="K66" s="416"/>
      <c r="L66" s="420"/>
      <c r="M66" s="421"/>
      <c r="N66" s="421"/>
      <c r="O66" s="413"/>
      <c r="P66" s="416"/>
      <c r="Q66" s="416"/>
      <c r="R66" s="413"/>
      <c r="S66" s="575"/>
      <c r="T66" s="576"/>
      <c r="U66" s="563"/>
      <c r="V66" s="577"/>
      <c r="W66" s="585">
        <f t="shared" si="2"/>
        <v>0</v>
      </c>
      <c r="X66" s="585">
        <f t="shared" si="3"/>
        <v>0</v>
      </c>
      <c r="Y66" s="703"/>
      <c r="Z66" s="703"/>
      <c r="AA66" s="703"/>
      <c r="AB66" s="703"/>
      <c r="AC66" s="703"/>
      <c r="AD66" s="703"/>
      <c r="AE66" s="703"/>
      <c r="AF66" s="703"/>
      <c r="AG66" s="703"/>
      <c r="AH66" s="703"/>
    </row>
    <row r="67" spans="1:34" s="248" customFormat="1" ht="19.5" x14ac:dyDescent="0.2">
      <c r="A67" s="415"/>
      <c r="B67" s="415"/>
      <c r="C67" s="416"/>
      <c r="D67" s="417"/>
      <c r="E67" s="417"/>
      <c r="F67" s="418"/>
      <c r="G67" s="419"/>
      <c r="H67" s="417"/>
      <c r="I67" s="416"/>
      <c r="J67" s="416"/>
      <c r="K67" s="416"/>
      <c r="L67" s="420"/>
      <c r="M67" s="421"/>
      <c r="N67" s="421"/>
      <c r="O67" s="413"/>
      <c r="P67" s="416"/>
      <c r="Q67" s="416"/>
      <c r="R67" s="413"/>
      <c r="S67" s="575"/>
      <c r="T67" s="576"/>
      <c r="U67" s="563"/>
      <c r="V67" s="577"/>
      <c r="W67" s="585">
        <f t="shared" si="2"/>
        <v>0</v>
      </c>
      <c r="X67" s="585">
        <f t="shared" si="3"/>
        <v>0</v>
      </c>
      <c r="Y67" s="703"/>
      <c r="Z67" s="703"/>
      <c r="AA67" s="703"/>
      <c r="AB67" s="703"/>
      <c r="AC67" s="703"/>
      <c r="AD67" s="703"/>
      <c r="AE67" s="703"/>
      <c r="AF67" s="703"/>
      <c r="AG67" s="703"/>
      <c r="AH67" s="703"/>
    </row>
    <row r="68" spans="1:34" s="248" customFormat="1" ht="19.5" x14ac:dyDescent="0.2">
      <c r="A68" s="415"/>
      <c r="B68" s="415"/>
      <c r="C68" s="416"/>
      <c r="D68" s="417"/>
      <c r="E68" s="417"/>
      <c r="F68" s="418"/>
      <c r="G68" s="419"/>
      <c r="H68" s="417"/>
      <c r="I68" s="416"/>
      <c r="J68" s="416"/>
      <c r="K68" s="416"/>
      <c r="L68" s="420"/>
      <c r="M68" s="421"/>
      <c r="N68" s="421"/>
      <c r="O68" s="413"/>
      <c r="P68" s="416"/>
      <c r="Q68" s="416"/>
      <c r="R68" s="413"/>
      <c r="S68" s="575"/>
      <c r="T68" s="576"/>
      <c r="U68" s="563"/>
      <c r="V68" s="577"/>
      <c r="W68" s="585">
        <f t="shared" si="2"/>
        <v>0</v>
      </c>
      <c r="X68" s="585">
        <f t="shared" si="3"/>
        <v>0</v>
      </c>
      <c r="Y68" s="703"/>
      <c r="Z68" s="703"/>
      <c r="AA68" s="703"/>
      <c r="AB68" s="703"/>
      <c r="AC68" s="703"/>
      <c r="AD68" s="703"/>
      <c r="AE68" s="703"/>
      <c r="AF68" s="703"/>
      <c r="AG68" s="703"/>
      <c r="AH68" s="703"/>
    </row>
    <row r="69" spans="1:34" s="248" customFormat="1" ht="19.5" x14ac:dyDescent="0.2">
      <c r="A69" s="415"/>
      <c r="B69" s="415"/>
      <c r="C69" s="416"/>
      <c r="D69" s="417"/>
      <c r="E69" s="417"/>
      <c r="F69" s="418"/>
      <c r="G69" s="419"/>
      <c r="H69" s="417"/>
      <c r="I69" s="416"/>
      <c r="J69" s="416"/>
      <c r="K69" s="416"/>
      <c r="L69" s="420"/>
      <c r="M69" s="421"/>
      <c r="N69" s="421"/>
      <c r="O69" s="413"/>
      <c r="P69" s="416"/>
      <c r="Q69" s="416"/>
      <c r="R69" s="413"/>
      <c r="S69" s="575"/>
      <c r="T69" s="576"/>
      <c r="U69" s="563"/>
      <c r="V69" s="577"/>
      <c r="W69" s="585">
        <f t="shared" si="2"/>
        <v>0</v>
      </c>
      <c r="X69" s="585">
        <f t="shared" si="3"/>
        <v>0</v>
      </c>
      <c r="Y69" s="703"/>
      <c r="Z69" s="703"/>
      <c r="AA69" s="703"/>
      <c r="AB69" s="703"/>
      <c r="AC69" s="703"/>
      <c r="AD69" s="703"/>
      <c r="AE69" s="703"/>
      <c r="AF69" s="703"/>
      <c r="AG69" s="703"/>
      <c r="AH69" s="703"/>
    </row>
    <row r="70" spans="1:34" s="248" customFormat="1" ht="19.5" x14ac:dyDescent="0.2">
      <c r="A70" s="415"/>
      <c r="B70" s="415"/>
      <c r="C70" s="416"/>
      <c r="D70" s="417"/>
      <c r="E70" s="417"/>
      <c r="F70" s="418"/>
      <c r="G70" s="419"/>
      <c r="H70" s="417"/>
      <c r="I70" s="416"/>
      <c r="J70" s="416"/>
      <c r="K70" s="416"/>
      <c r="L70" s="420"/>
      <c r="M70" s="421"/>
      <c r="N70" s="421"/>
      <c r="O70" s="413"/>
      <c r="P70" s="416"/>
      <c r="Q70" s="416"/>
      <c r="R70" s="413"/>
      <c r="S70" s="575"/>
      <c r="T70" s="576"/>
      <c r="U70" s="563"/>
      <c r="V70" s="577"/>
      <c r="W70" s="585">
        <f t="shared" si="2"/>
        <v>0</v>
      </c>
      <c r="X70" s="585">
        <f t="shared" si="3"/>
        <v>0</v>
      </c>
      <c r="Y70" s="703"/>
      <c r="Z70" s="703"/>
      <c r="AA70" s="703"/>
      <c r="AB70" s="703"/>
      <c r="AC70" s="703"/>
      <c r="AD70" s="703"/>
      <c r="AE70" s="703"/>
      <c r="AF70" s="703"/>
      <c r="AG70" s="703"/>
      <c r="AH70" s="703"/>
    </row>
    <row r="71" spans="1:34" s="248" customFormat="1" ht="19.5" x14ac:dyDescent="0.2">
      <c r="A71" s="415"/>
      <c r="B71" s="415"/>
      <c r="C71" s="416"/>
      <c r="D71" s="417"/>
      <c r="E71" s="417"/>
      <c r="F71" s="418"/>
      <c r="G71" s="419"/>
      <c r="H71" s="417"/>
      <c r="I71" s="416"/>
      <c r="J71" s="416"/>
      <c r="K71" s="416"/>
      <c r="L71" s="420"/>
      <c r="M71" s="421"/>
      <c r="N71" s="421"/>
      <c r="O71" s="413"/>
      <c r="P71" s="416"/>
      <c r="Q71" s="416"/>
      <c r="R71" s="413"/>
      <c r="S71" s="575"/>
      <c r="T71" s="576"/>
      <c r="U71" s="563"/>
      <c r="V71" s="577"/>
      <c r="W71" s="585">
        <f t="shared" si="2"/>
        <v>0</v>
      </c>
      <c r="X71" s="585">
        <f t="shared" si="3"/>
        <v>0</v>
      </c>
      <c r="Y71" s="703"/>
      <c r="Z71" s="703"/>
      <c r="AA71" s="703"/>
      <c r="AB71" s="703"/>
      <c r="AC71" s="703"/>
      <c r="AD71" s="703"/>
      <c r="AE71" s="703"/>
      <c r="AF71" s="703"/>
      <c r="AG71" s="703"/>
      <c r="AH71" s="703"/>
    </row>
    <row r="72" spans="1:34" s="248" customFormat="1" ht="19.5" x14ac:dyDescent="0.2">
      <c r="A72" s="415"/>
      <c r="B72" s="415"/>
      <c r="C72" s="416"/>
      <c r="D72" s="417"/>
      <c r="E72" s="417"/>
      <c r="F72" s="418"/>
      <c r="G72" s="419"/>
      <c r="H72" s="417"/>
      <c r="I72" s="416"/>
      <c r="J72" s="416"/>
      <c r="K72" s="416"/>
      <c r="L72" s="420"/>
      <c r="M72" s="421"/>
      <c r="N72" s="421"/>
      <c r="O72" s="413"/>
      <c r="P72" s="416"/>
      <c r="Q72" s="416"/>
      <c r="R72" s="413"/>
      <c r="S72" s="575"/>
      <c r="T72" s="576"/>
      <c r="U72" s="563"/>
      <c r="V72" s="577"/>
      <c r="W72" s="585">
        <f t="shared" si="2"/>
        <v>0</v>
      </c>
      <c r="X72" s="585">
        <f t="shared" si="3"/>
        <v>0</v>
      </c>
      <c r="Y72" s="703"/>
      <c r="Z72" s="703"/>
      <c r="AA72" s="703"/>
      <c r="AB72" s="703"/>
      <c r="AC72" s="703"/>
      <c r="AD72" s="703"/>
      <c r="AE72" s="703"/>
      <c r="AF72" s="703"/>
      <c r="AG72" s="703"/>
      <c r="AH72" s="703"/>
    </row>
    <row r="73" spans="1:34" s="248" customFormat="1" ht="19.5" x14ac:dyDescent="0.2">
      <c r="A73" s="415"/>
      <c r="B73" s="415"/>
      <c r="C73" s="416"/>
      <c r="D73" s="417"/>
      <c r="E73" s="417"/>
      <c r="F73" s="418"/>
      <c r="G73" s="419"/>
      <c r="H73" s="417"/>
      <c r="I73" s="416"/>
      <c r="J73" s="416"/>
      <c r="K73" s="416"/>
      <c r="L73" s="420"/>
      <c r="M73" s="421"/>
      <c r="N73" s="421"/>
      <c r="O73" s="413"/>
      <c r="P73" s="416"/>
      <c r="Q73" s="416"/>
      <c r="R73" s="413"/>
      <c r="S73" s="575"/>
      <c r="T73" s="576"/>
      <c r="U73" s="563"/>
      <c r="V73" s="577"/>
      <c r="W73" s="585">
        <f t="shared" si="2"/>
        <v>0</v>
      </c>
      <c r="X73" s="585">
        <f t="shared" si="3"/>
        <v>0</v>
      </c>
      <c r="Y73" s="703"/>
      <c r="Z73" s="703"/>
      <c r="AA73" s="703"/>
      <c r="AB73" s="703"/>
      <c r="AC73" s="703"/>
      <c r="AD73" s="703"/>
      <c r="AE73" s="703"/>
      <c r="AF73" s="703"/>
      <c r="AG73" s="703"/>
      <c r="AH73" s="703"/>
    </row>
    <row r="74" spans="1:34" s="248" customFormat="1" ht="19.5" x14ac:dyDescent="0.2">
      <c r="A74" s="415"/>
      <c r="B74" s="415"/>
      <c r="C74" s="416"/>
      <c r="D74" s="417"/>
      <c r="E74" s="417"/>
      <c r="F74" s="418"/>
      <c r="G74" s="419"/>
      <c r="H74" s="417"/>
      <c r="I74" s="416"/>
      <c r="J74" s="416"/>
      <c r="K74" s="416"/>
      <c r="L74" s="420"/>
      <c r="M74" s="421"/>
      <c r="N74" s="421"/>
      <c r="O74" s="413"/>
      <c r="P74" s="416"/>
      <c r="Q74" s="416"/>
      <c r="R74" s="413"/>
      <c r="S74" s="575"/>
      <c r="T74" s="576"/>
      <c r="U74" s="563"/>
      <c r="V74" s="577"/>
      <c r="W74" s="585">
        <f t="shared" si="2"/>
        <v>0</v>
      </c>
      <c r="X74" s="585">
        <f t="shared" si="3"/>
        <v>0</v>
      </c>
      <c r="Y74" s="703"/>
      <c r="Z74" s="703"/>
      <c r="AA74" s="703"/>
      <c r="AB74" s="703"/>
      <c r="AC74" s="703"/>
      <c r="AD74" s="703"/>
      <c r="AE74" s="703"/>
      <c r="AF74" s="703"/>
      <c r="AG74" s="703"/>
      <c r="AH74" s="703"/>
    </row>
    <row r="75" spans="1:34" s="248" customFormat="1" ht="19.5" x14ac:dyDescent="0.2">
      <c r="A75" s="415"/>
      <c r="B75" s="415"/>
      <c r="C75" s="416"/>
      <c r="D75" s="417"/>
      <c r="E75" s="417"/>
      <c r="F75" s="418"/>
      <c r="G75" s="419"/>
      <c r="H75" s="417"/>
      <c r="I75" s="416"/>
      <c r="J75" s="416"/>
      <c r="K75" s="416"/>
      <c r="L75" s="420"/>
      <c r="M75" s="421"/>
      <c r="N75" s="421"/>
      <c r="O75" s="413"/>
      <c r="P75" s="416"/>
      <c r="Q75" s="416"/>
      <c r="R75" s="413"/>
      <c r="S75" s="575"/>
      <c r="T75" s="576"/>
      <c r="U75" s="563"/>
      <c r="V75" s="577"/>
      <c r="W75" s="585">
        <f t="shared" si="2"/>
        <v>0</v>
      </c>
      <c r="X75" s="585">
        <f t="shared" si="3"/>
        <v>0</v>
      </c>
      <c r="Y75" s="703"/>
      <c r="Z75" s="703"/>
      <c r="AA75" s="703"/>
      <c r="AB75" s="703"/>
      <c r="AC75" s="703"/>
      <c r="AD75" s="703"/>
      <c r="AE75" s="703"/>
      <c r="AF75" s="703"/>
      <c r="AG75" s="703"/>
      <c r="AH75" s="703"/>
    </row>
    <row r="76" spans="1:34" s="248" customFormat="1" ht="19.5" x14ac:dyDescent="0.2">
      <c r="A76" s="415"/>
      <c r="B76" s="415"/>
      <c r="C76" s="416"/>
      <c r="D76" s="417"/>
      <c r="E76" s="417"/>
      <c r="F76" s="418"/>
      <c r="G76" s="419"/>
      <c r="H76" s="417"/>
      <c r="I76" s="416"/>
      <c r="J76" s="416"/>
      <c r="K76" s="416"/>
      <c r="L76" s="420"/>
      <c r="M76" s="421"/>
      <c r="N76" s="421"/>
      <c r="O76" s="413"/>
      <c r="P76" s="416"/>
      <c r="Q76" s="416"/>
      <c r="R76" s="413"/>
      <c r="S76" s="575"/>
      <c r="T76" s="576"/>
      <c r="U76" s="563"/>
      <c r="V76" s="577"/>
      <c r="W76" s="585">
        <f t="shared" ref="W76:W99" si="4">U76+T76</f>
        <v>0</v>
      </c>
      <c r="X76" s="585">
        <f t="shared" ref="X76:X99" si="5">S76-W76</f>
        <v>0</v>
      </c>
      <c r="Y76" s="703"/>
      <c r="Z76" s="703"/>
      <c r="AA76" s="703"/>
      <c r="AB76" s="703"/>
      <c r="AC76" s="703"/>
      <c r="AD76" s="703"/>
      <c r="AE76" s="703"/>
      <c r="AF76" s="703"/>
      <c r="AG76" s="703"/>
      <c r="AH76" s="703"/>
    </row>
    <row r="77" spans="1:34" s="248" customFormat="1" ht="19.5" x14ac:dyDescent="0.2">
      <c r="A77" s="415"/>
      <c r="B77" s="415"/>
      <c r="C77" s="416"/>
      <c r="D77" s="417"/>
      <c r="E77" s="417"/>
      <c r="F77" s="418"/>
      <c r="G77" s="419"/>
      <c r="H77" s="417"/>
      <c r="I77" s="416"/>
      <c r="J77" s="416"/>
      <c r="K77" s="416"/>
      <c r="L77" s="420"/>
      <c r="M77" s="421"/>
      <c r="N77" s="421"/>
      <c r="O77" s="413"/>
      <c r="P77" s="416"/>
      <c r="Q77" s="416"/>
      <c r="R77" s="413"/>
      <c r="S77" s="575"/>
      <c r="T77" s="576"/>
      <c r="U77" s="563"/>
      <c r="V77" s="577"/>
      <c r="W77" s="585">
        <f t="shared" si="4"/>
        <v>0</v>
      </c>
      <c r="X77" s="585">
        <f t="shared" si="5"/>
        <v>0</v>
      </c>
      <c r="Y77" s="703"/>
      <c r="Z77" s="703"/>
      <c r="AA77" s="703"/>
      <c r="AB77" s="703"/>
      <c r="AC77" s="703"/>
      <c r="AD77" s="703"/>
      <c r="AE77" s="703"/>
      <c r="AF77" s="703"/>
      <c r="AG77" s="703"/>
      <c r="AH77" s="703"/>
    </row>
    <row r="78" spans="1:34" s="248" customFormat="1" ht="19.5" x14ac:dyDescent="0.2">
      <c r="A78" s="415"/>
      <c r="B78" s="415"/>
      <c r="C78" s="416"/>
      <c r="D78" s="417"/>
      <c r="E78" s="417"/>
      <c r="F78" s="418"/>
      <c r="G78" s="419"/>
      <c r="H78" s="417"/>
      <c r="I78" s="416"/>
      <c r="J78" s="416"/>
      <c r="K78" s="416"/>
      <c r="L78" s="420"/>
      <c r="M78" s="421"/>
      <c r="N78" s="421"/>
      <c r="O78" s="413"/>
      <c r="P78" s="416"/>
      <c r="Q78" s="416"/>
      <c r="R78" s="413"/>
      <c r="S78" s="575"/>
      <c r="T78" s="576"/>
      <c r="U78" s="563"/>
      <c r="V78" s="577"/>
      <c r="W78" s="585">
        <f t="shared" si="4"/>
        <v>0</v>
      </c>
      <c r="X78" s="585">
        <f t="shared" si="5"/>
        <v>0</v>
      </c>
      <c r="Y78" s="703"/>
      <c r="Z78" s="703"/>
      <c r="AA78" s="703"/>
      <c r="AB78" s="703"/>
      <c r="AC78" s="703"/>
      <c r="AD78" s="703"/>
      <c r="AE78" s="703"/>
      <c r="AF78" s="703"/>
      <c r="AG78" s="703"/>
      <c r="AH78" s="703"/>
    </row>
    <row r="79" spans="1:34" s="248" customFormat="1" ht="19.5" x14ac:dyDescent="0.2">
      <c r="A79" s="415"/>
      <c r="B79" s="415"/>
      <c r="C79" s="416"/>
      <c r="D79" s="417"/>
      <c r="E79" s="417"/>
      <c r="F79" s="418"/>
      <c r="G79" s="419"/>
      <c r="H79" s="417"/>
      <c r="I79" s="416"/>
      <c r="J79" s="416"/>
      <c r="K79" s="416"/>
      <c r="L79" s="420"/>
      <c r="M79" s="421"/>
      <c r="N79" s="421"/>
      <c r="O79" s="413"/>
      <c r="P79" s="416"/>
      <c r="Q79" s="416"/>
      <c r="R79" s="413"/>
      <c r="S79" s="575"/>
      <c r="T79" s="576"/>
      <c r="U79" s="563"/>
      <c r="V79" s="577"/>
      <c r="W79" s="585">
        <f t="shared" si="4"/>
        <v>0</v>
      </c>
      <c r="X79" s="585">
        <f t="shared" si="5"/>
        <v>0</v>
      </c>
      <c r="Y79" s="703"/>
      <c r="Z79" s="703"/>
      <c r="AA79" s="703"/>
      <c r="AB79" s="703"/>
      <c r="AC79" s="703"/>
      <c r="AD79" s="703"/>
      <c r="AE79" s="703"/>
      <c r="AF79" s="703"/>
      <c r="AG79" s="703"/>
      <c r="AH79" s="703"/>
    </row>
    <row r="80" spans="1:34" s="248" customFormat="1" ht="19.5" x14ac:dyDescent="0.2">
      <c r="A80" s="415"/>
      <c r="B80" s="415"/>
      <c r="C80" s="416"/>
      <c r="D80" s="417"/>
      <c r="E80" s="417"/>
      <c r="F80" s="418"/>
      <c r="G80" s="419"/>
      <c r="H80" s="417"/>
      <c r="I80" s="416"/>
      <c r="J80" s="416"/>
      <c r="K80" s="416"/>
      <c r="L80" s="420"/>
      <c r="M80" s="421"/>
      <c r="N80" s="421"/>
      <c r="O80" s="413"/>
      <c r="P80" s="416"/>
      <c r="Q80" s="416"/>
      <c r="R80" s="413"/>
      <c r="S80" s="575"/>
      <c r="T80" s="576"/>
      <c r="U80" s="563"/>
      <c r="V80" s="577"/>
      <c r="W80" s="585">
        <f t="shared" si="4"/>
        <v>0</v>
      </c>
      <c r="X80" s="585">
        <f t="shared" si="5"/>
        <v>0</v>
      </c>
      <c r="Y80" s="703"/>
      <c r="Z80" s="703"/>
      <c r="AA80" s="703"/>
      <c r="AB80" s="703"/>
      <c r="AC80" s="703"/>
      <c r="AD80" s="703"/>
      <c r="AE80" s="703"/>
      <c r="AF80" s="703"/>
      <c r="AG80" s="703"/>
      <c r="AH80" s="703"/>
    </row>
    <row r="81" spans="1:34" s="248" customFormat="1" ht="19.5" x14ac:dyDescent="0.2">
      <c r="A81" s="415"/>
      <c r="B81" s="415"/>
      <c r="C81" s="416"/>
      <c r="D81" s="417"/>
      <c r="E81" s="417"/>
      <c r="F81" s="418"/>
      <c r="G81" s="419"/>
      <c r="H81" s="417"/>
      <c r="I81" s="416"/>
      <c r="J81" s="416"/>
      <c r="K81" s="416"/>
      <c r="L81" s="420"/>
      <c r="M81" s="421"/>
      <c r="N81" s="421"/>
      <c r="O81" s="413"/>
      <c r="P81" s="416"/>
      <c r="Q81" s="416"/>
      <c r="R81" s="413"/>
      <c r="S81" s="575"/>
      <c r="T81" s="576"/>
      <c r="U81" s="563"/>
      <c r="V81" s="577"/>
      <c r="W81" s="585">
        <f t="shared" si="4"/>
        <v>0</v>
      </c>
      <c r="X81" s="585">
        <f t="shared" si="5"/>
        <v>0</v>
      </c>
      <c r="Y81" s="703"/>
      <c r="Z81" s="703"/>
      <c r="AA81" s="703"/>
      <c r="AB81" s="703"/>
      <c r="AC81" s="703"/>
      <c r="AD81" s="703"/>
      <c r="AE81" s="703"/>
      <c r="AF81" s="703"/>
      <c r="AG81" s="703"/>
      <c r="AH81" s="703"/>
    </row>
    <row r="82" spans="1:34" s="248" customFormat="1" ht="19.5" x14ac:dyDescent="0.2">
      <c r="A82" s="415"/>
      <c r="B82" s="415"/>
      <c r="C82" s="416"/>
      <c r="D82" s="417"/>
      <c r="E82" s="417"/>
      <c r="F82" s="418"/>
      <c r="G82" s="419"/>
      <c r="H82" s="417"/>
      <c r="I82" s="416"/>
      <c r="J82" s="416"/>
      <c r="K82" s="416"/>
      <c r="L82" s="420"/>
      <c r="M82" s="421"/>
      <c r="N82" s="421"/>
      <c r="O82" s="413"/>
      <c r="P82" s="416"/>
      <c r="Q82" s="416"/>
      <c r="R82" s="413"/>
      <c r="S82" s="575"/>
      <c r="T82" s="576"/>
      <c r="U82" s="563"/>
      <c r="V82" s="577"/>
      <c r="W82" s="585">
        <f t="shared" si="4"/>
        <v>0</v>
      </c>
      <c r="X82" s="585">
        <f t="shared" si="5"/>
        <v>0</v>
      </c>
      <c r="Y82" s="703"/>
      <c r="Z82" s="703"/>
      <c r="AA82" s="703"/>
      <c r="AB82" s="703"/>
      <c r="AC82" s="703"/>
      <c r="AD82" s="703"/>
      <c r="AE82" s="703"/>
      <c r="AF82" s="703"/>
      <c r="AG82" s="703"/>
      <c r="AH82" s="703"/>
    </row>
    <row r="83" spans="1:34" s="248" customFormat="1" ht="19.5" x14ac:dyDescent="0.2">
      <c r="A83" s="415"/>
      <c r="B83" s="415"/>
      <c r="C83" s="416"/>
      <c r="D83" s="417"/>
      <c r="E83" s="417"/>
      <c r="F83" s="418"/>
      <c r="G83" s="419"/>
      <c r="H83" s="417"/>
      <c r="I83" s="416"/>
      <c r="J83" s="416"/>
      <c r="K83" s="416"/>
      <c r="L83" s="420"/>
      <c r="M83" s="421"/>
      <c r="N83" s="421"/>
      <c r="O83" s="413"/>
      <c r="P83" s="416"/>
      <c r="Q83" s="416"/>
      <c r="R83" s="413"/>
      <c r="S83" s="575"/>
      <c r="T83" s="576"/>
      <c r="U83" s="563"/>
      <c r="V83" s="577"/>
      <c r="W83" s="585">
        <f t="shared" si="4"/>
        <v>0</v>
      </c>
      <c r="X83" s="585">
        <f t="shared" si="5"/>
        <v>0</v>
      </c>
      <c r="Y83" s="703"/>
      <c r="Z83" s="703"/>
      <c r="AA83" s="703"/>
      <c r="AB83" s="703"/>
      <c r="AC83" s="703"/>
      <c r="AD83" s="703"/>
      <c r="AE83" s="703"/>
      <c r="AF83" s="703"/>
      <c r="AG83" s="703"/>
      <c r="AH83" s="703"/>
    </row>
    <row r="84" spans="1:34" s="248" customFormat="1" ht="19.5" x14ac:dyDescent="0.2">
      <c r="A84" s="415"/>
      <c r="B84" s="415"/>
      <c r="C84" s="416"/>
      <c r="D84" s="417"/>
      <c r="E84" s="417"/>
      <c r="F84" s="418"/>
      <c r="G84" s="419"/>
      <c r="H84" s="417"/>
      <c r="I84" s="416"/>
      <c r="J84" s="416"/>
      <c r="K84" s="416"/>
      <c r="L84" s="420"/>
      <c r="M84" s="421"/>
      <c r="N84" s="421"/>
      <c r="O84" s="413"/>
      <c r="P84" s="416"/>
      <c r="Q84" s="416"/>
      <c r="R84" s="413"/>
      <c r="S84" s="575"/>
      <c r="T84" s="576"/>
      <c r="U84" s="563"/>
      <c r="V84" s="577"/>
      <c r="W84" s="585">
        <f t="shared" si="4"/>
        <v>0</v>
      </c>
      <c r="X84" s="585">
        <f t="shared" si="5"/>
        <v>0</v>
      </c>
      <c r="Y84" s="703"/>
      <c r="Z84" s="703"/>
      <c r="AA84" s="703"/>
      <c r="AB84" s="703"/>
      <c r="AC84" s="703"/>
      <c r="AD84" s="703"/>
      <c r="AE84" s="703"/>
      <c r="AF84" s="703"/>
      <c r="AG84" s="703"/>
      <c r="AH84" s="703"/>
    </row>
    <row r="85" spans="1:34" s="248" customFormat="1" ht="19.5" x14ac:dyDescent="0.2">
      <c r="A85" s="415"/>
      <c r="B85" s="415"/>
      <c r="C85" s="416"/>
      <c r="D85" s="417"/>
      <c r="E85" s="417"/>
      <c r="F85" s="418"/>
      <c r="G85" s="419"/>
      <c r="H85" s="417"/>
      <c r="I85" s="416"/>
      <c r="J85" s="416"/>
      <c r="K85" s="416"/>
      <c r="L85" s="420"/>
      <c r="M85" s="421"/>
      <c r="N85" s="421"/>
      <c r="O85" s="413"/>
      <c r="P85" s="416"/>
      <c r="Q85" s="416"/>
      <c r="R85" s="413"/>
      <c r="S85" s="575"/>
      <c r="T85" s="576"/>
      <c r="U85" s="563"/>
      <c r="V85" s="577"/>
      <c r="W85" s="585">
        <f t="shared" si="4"/>
        <v>0</v>
      </c>
      <c r="X85" s="585">
        <f t="shared" si="5"/>
        <v>0</v>
      </c>
      <c r="Y85" s="703"/>
      <c r="Z85" s="703"/>
      <c r="AA85" s="703"/>
      <c r="AB85" s="703"/>
      <c r="AC85" s="703"/>
      <c r="AD85" s="703"/>
      <c r="AE85" s="703"/>
      <c r="AF85" s="703"/>
      <c r="AG85" s="703"/>
      <c r="AH85" s="703"/>
    </row>
    <row r="86" spans="1:34" s="248" customFormat="1" ht="19.5" x14ac:dyDescent="0.2">
      <c r="A86" s="415"/>
      <c r="B86" s="415"/>
      <c r="C86" s="416"/>
      <c r="D86" s="417"/>
      <c r="E86" s="417"/>
      <c r="F86" s="418"/>
      <c r="G86" s="419"/>
      <c r="H86" s="417"/>
      <c r="I86" s="416"/>
      <c r="J86" s="416"/>
      <c r="K86" s="416"/>
      <c r="L86" s="420"/>
      <c r="M86" s="421"/>
      <c r="N86" s="421"/>
      <c r="O86" s="413"/>
      <c r="P86" s="416"/>
      <c r="Q86" s="416"/>
      <c r="R86" s="413"/>
      <c r="S86" s="575"/>
      <c r="T86" s="576"/>
      <c r="U86" s="563"/>
      <c r="V86" s="577"/>
      <c r="W86" s="585">
        <f t="shared" si="4"/>
        <v>0</v>
      </c>
      <c r="X86" s="585">
        <f t="shared" si="5"/>
        <v>0</v>
      </c>
      <c r="Y86" s="703"/>
      <c r="Z86" s="703"/>
      <c r="AA86" s="703"/>
      <c r="AB86" s="703"/>
      <c r="AC86" s="703"/>
      <c r="AD86" s="703"/>
      <c r="AE86" s="703"/>
      <c r="AF86" s="703"/>
      <c r="AG86" s="703"/>
      <c r="AH86" s="703"/>
    </row>
    <row r="87" spans="1:34" s="248" customFormat="1" ht="19.5" x14ac:dyDescent="0.2">
      <c r="A87" s="415"/>
      <c r="B87" s="415"/>
      <c r="C87" s="416"/>
      <c r="D87" s="417"/>
      <c r="E87" s="417"/>
      <c r="F87" s="418"/>
      <c r="G87" s="419"/>
      <c r="H87" s="417"/>
      <c r="I87" s="416"/>
      <c r="J87" s="416"/>
      <c r="K87" s="416"/>
      <c r="L87" s="420"/>
      <c r="M87" s="421"/>
      <c r="N87" s="421"/>
      <c r="O87" s="413"/>
      <c r="P87" s="416"/>
      <c r="Q87" s="416"/>
      <c r="R87" s="413"/>
      <c r="S87" s="575"/>
      <c r="T87" s="576"/>
      <c r="U87" s="563"/>
      <c r="V87" s="577"/>
      <c r="W87" s="585">
        <f t="shared" si="4"/>
        <v>0</v>
      </c>
      <c r="X87" s="585">
        <f t="shared" si="5"/>
        <v>0</v>
      </c>
      <c r="Y87" s="703"/>
      <c r="Z87" s="703"/>
      <c r="AA87" s="703"/>
      <c r="AB87" s="703"/>
      <c r="AC87" s="703"/>
      <c r="AD87" s="703"/>
      <c r="AE87" s="703"/>
      <c r="AF87" s="703"/>
      <c r="AG87" s="703"/>
      <c r="AH87" s="703"/>
    </row>
    <row r="88" spans="1:34" s="248" customFormat="1" ht="19.5" x14ac:dyDescent="0.2">
      <c r="A88" s="415"/>
      <c r="B88" s="415"/>
      <c r="C88" s="416"/>
      <c r="D88" s="417"/>
      <c r="E88" s="417"/>
      <c r="F88" s="418"/>
      <c r="G88" s="419"/>
      <c r="H88" s="417"/>
      <c r="I88" s="416"/>
      <c r="J88" s="416"/>
      <c r="K88" s="416"/>
      <c r="L88" s="420"/>
      <c r="M88" s="421"/>
      <c r="N88" s="421"/>
      <c r="O88" s="413"/>
      <c r="P88" s="416"/>
      <c r="Q88" s="416"/>
      <c r="R88" s="413"/>
      <c r="S88" s="575"/>
      <c r="T88" s="576"/>
      <c r="U88" s="563"/>
      <c r="V88" s="577"/>
      <c r="W88" s="585">
        <f t="shared" si="4"/>
        <v>0</v>
      </c>
      <c r="X88" s="585">
        <f t="shared" si="5"/>
        <v>0</v>
      </c>
      <c r="Y88" s="703"/>
      <c r="Z88" s="703"/>
      <c r="AA88" s="703"/>
      <c r="AB88" s="703"/>
      <c r="AC88" s="703"/>
      <c r="AD88" s="703"/>
      <c r="AE88" s="703"/>
      <c r="AF88" s="703"/>
      <c r="AG88" s="703"/>
      <c r="AH88" s="703"/>
    </row>
    <row r="89" spans="1:34" s="248" customFormat="1" ht="19.5" x14ac:dyDescent="0.2">
      <c r="A89" s="415"/>
      <c r="B89" s="415"/>
      <c r="C89" s="416"/>
      <c r="D89" s="417"/>
      <c r="E89" s="417"/>
      <c r="F89" s="418"/>
      <c r="G89" s="419"/>
      <c r="H89" s="417"/>
      <c r="I89" s="416"/>
      <c r="J89" s="416"/>
      <c r="K89" s="416"/>
      <c r="L89" s="420"/>
      <c r="M89" s="421"/>
      <c r="N89" s="421"/>
      <c r="O89" s="413"/>
      <c r="P89" s="416"/>
      <c r="Q89" s="416"/>
      <c r="R89" s="413"/>
      <c r="S89" s="575"/>
      <c r="T89" s="576"/>
      <c r="U89" s="563"/>
      <c r="V89" s="577"/>
      <c r="W89" s="585">
        <f t="shared" si="4"/>
        <v>0</v>
      </c>
      <c r="X89" s="585">
        <f t="shared" si="5"/>
        <v>0</v>
      </c>
      <c r="Y89" s="703"/>
      <c r="Z89" s="703"/>
      <c r="AA89" s="703"/>
      <c r="AB89" s="703"/>
      <c r="AC89" s="703"/>
      <c r="AD89" s="703"/>
      <c r="AE89" s="703"/>
      <c r="AF89" s="703"/>
      <c r="AG89" s="703"/>
      <c r="AH89" s="703"/>
    </row>
    <row r="90" spans="1:34" s="248" customFormat="1" ht="19.5" x14ac:dyDescent="0.2">
      <c r="A90" s="415"/>
      <c r="B90" s="415"/>
      <c r="C90" s="416"/>
      <c r="D90" s="417"/>
      <c r="E90" s="417"/>
      <c r="F90" s="418"/>
      <c r="G90" s="419"/>
      <c r="H90" s="417"/>
      <c r="I90" s="416"/>
      <c r="J90" s="416"/>
      <c r="K90" s="416"/>
      <c r="L90" s="420"/>
      <c r="M90" s="421"/>
      <c r="N90" s="421"/>
      <c r="O90" s="413"/>
      <c r="P90" s="416"/>
      <c r="Q90" s="416"/>
      <c r="R90" s="413"/>
      <c r="S90" s="575"/>
      <c r="T90" s="576"/>
      <c r="U90" s="563"/>
      <c r="V90" s="577"/>
      <c r="W90" s="585">
        <f t="shared" si="4"/>
        <v>0</v>
      </c>
      <c r="X90" s="585">
        <f t="shared" si="5"/>
        <v>0</v>
      </c>
      <c r="Y90" s="703"/>
      <c r="Z90" s="703"/>
      <c r="AA90" s="703"/>
      <c r="AB90" s="703"/>
      <c r="AC90" s="703"/>
      <c r="AD90" s="703"/>
      <c r="AE90" s="703"/>
      <c r="AF90" s="703"/>
      <c r="AG90" s="703"/>
      <c r="AH90" s="703"/>
    </row>
    <row r="91" spans="1:34" s="248" customFormat="1" ht="19.5" x14ac:dyDescent="0.2">
      <c r="A91" s="415"/>
      <c r="B91" s="415"/>
      <c r="C91" s="416"/>
      <c r="D91" s="417"/>
      <c r="E91" s="417"/>
      <c r="F91" s="418"/>
      <c r="G91" s="419"/>
      <c r="H91" s="417"/>
      <c r="I91" s="416"/>
      <c r="J91" s="416"/>
      <c r="K91" s="416"/>
      <c r="L91" s="420"/>
      <c r="M91" s="421"/>
      <c r="N91" s="421"/>
      <c r="O91" s="413"/>
      <c r="P91" s="416"/>
      <c r="Q91" s="416"/>
      <c r="R91" s="413"/>
      <c r="S91" s="575"/>
      <c r="T91" s="576"/>
      <c r="U91" s="563"/>
      <c r="V91" s="577"/>
      <c r="W91" s="585">
        <f t="shared" si="4"/>
        <v>0</v>
      </c>
      <c r="X91" s="585">
        <f t="shared" si="5"/>
        <v>0</v>
      </c>
      <c r="Y91" s="703"/>
      <c r="Z91" s="703"/>
      <c r="AA91" s="703"/>
      <c r="AB91" s="703"/>
      <c r="AC91" s="703"/>
      <c r="AD91" s="703"/>
      <c r="AE91" s="703"/>
      <c r="AF91" s="703"/>
      <c r="AG91" s="703"/>
      <c r="AH91" s="703"/>
    </row>
    <row r="92" spans="1:34" s="248" customFormat="1" ht="19.5" x14ac:dyDescent="0.2">
      <c r="A92" s="415"/>
      <c r="B92" s="415"/>
      <c r="C92" s="416"/>
      <c r="D92" s="417"/>
      <c r="E92" s="417"/>
      <c r="F92" s="418"/>
      <c r="G92" s="419"/>
      <c r="H92" s="417"/>
      <c r="I92" s="416"/>
      <c r="J92" s="416"/>
      <c r="K92" s="416"/>
      <c r="L92" s="420"/>
      <c r="M92" s="421"/>
      <c r="N92" s="421"/>
      <c r="O92" s="413"/>
      <c r="P92" s="416"/>
      <c r="Q92" s="416"/>
      <c r="R92" s="413"/>
      <c r="S92" s="575"/>
      <c r="T92" s="576"/>
      <c r="U92" s="563"/>
      <c r="V92" s="577"/>
      <c r="W92" s="585">
        <f t="shared" si="4"/>
        <v>0</v>
      </c>
      <c r="X92" s="585">
        <f t="shared" si="5"/>
        <v>0</v>
      </c>
      <c r="Y92" s="703"/>
      <c r="Z92" s="703"/>
      <c r="AA92" s="703"/>
      <c r="AB92" s="703"/>
      <c r="AC92" s="703"/>
      <c r="AD92" s="703"/>
      <c r="AE92" s="703"/>
      <c r="AF92" s="703"/>
      <c r="AG92" s="703"/>
      <c r="AH92" s="703"/>
    </row>
    <row r="93" spans="1:34" s="248" customFormat="1" ht="19.5" x14ac:dyDescent="0.2">
      <c r="A93" s="415"/>
      <c r="B93" s="415"/>
      <c r="C93" s="416"/>
      <c r="D93" s="417"/>
      <c r="E93" s="417"/>
      <c r="F93" s="418"/>
      <c r="G93" s="419"/>
      <c r="H93" s="417"/>
      <c r="I93" s="416"/>
      <c r="J93" s="416"/>
      <c r="K93" s="416"/>
      <c r="L93" s="420"/>
      <c r="M93" s="421"/>
      <c r="N93" s="421"/>
      <c r="O93" s="413"/>
      <c r="P93" s="416"/>
      <c r="Q93" s="416"/>
      <c r="R93" s="413"/>
      <c r="S93" s="575"/>
      <c r="T93" s="576"/>
      <c r="U93" s="563"/>
      <c r="V93" s="577"/>
      <c r="W93" s="585">
        <f t="shared" si="4"/>
        <v>0</v>
      </c>
      <c r="X93" s="585">
        <f t="shared" si="5"/>
        <v>0</v>
      </c>
      <c r="Y93" s="703"/>
      <c r="Z93" s="703"/>
      <c r="AA93" s="703"/>
      <c r="AB93" s="703"/>
      <c r="AC93" s="703"/>
      <c r="AD93" s="703"/>
      <c r="AE93" s="703"/>
      <c r="AF93" s="703"/>
      <c r="AG93" s="703"/>
      <c r="AH93" s="703"/>
    </row>
    <row r="94" spans="1:34" s="248" customFormat="1" ht="19.5" x14ac:dyDescent="0.2">
      <c r="A94" s="415"/>
      <c r="B94" s="415"/>
      <c r="C94" s="416"/>
      <c r="D94" s="417"/>
      <c r="E94" s="417"/>
      <c r="F94" s="418"/>
      <c r="G94" s="419"/>
      <c r="H94" s="417"/>
      <c r="I94" s="416"/>
      <c r="J94" s="416"/>
      <c r="K94" s="416"/>
      <c r="L94" s="420"/>
      <c r="M94" s="421"/>
      <c r="N94" s="421"/>
      <c r="O94" s="413"/>
      <c r="P94" s="416"/>
      <c r="Q94" s="416"/>
      <c r="R94" s="413"/>
      <c r="S94" s="575"/>
      <c r="T94" s="576"/>
      <c r="U94" s="563"/>
      <c r="V94" s="577"/>
      <c r="W94" s="585">
        <f t="shared" si="4"/>
        <v>0</v>
      </c>
      <c r="X94" s="585">
        <f t="shared" si="5"/>
        <v>0</v>
      </c>
      <c r="Y94" s="703"/>
      <c r="Z94" s="703"/>
      <c r="AA94" s="703"/>
      <c r="AB94" s="703"/>
      <c r="AC94" s="703"/>
      <c r="AD94" s="703"/>
      <c r="AE94" s="703"/>
      <c r="AF94" s="703"/>
      <c r="AG94" s="703"/>
      <c r="AH94" s="703"/>
    </row>
    <row r="95" spans="1:34" s="248" customFormat="1" ht="19.5" x14ac:dyDescent="0.2">
      <c r="A95" s="415"/>
      <c r="B95" s="415"/>
      <c r="C95" s="416"/>
      <c r="D95" s="417"/>
      <c r="E95" s="417"/>
      <c r="F95" s="418"/>
      <c r="G95" s="419"/>
      <c r="H95" s="417"/>
      <c r="I95" s="416"/>
      <c r="J95" s="416"/>
      <c r="K95" s="416"/>
      <c r="L95" s="420"/>
      <c r="M95" s="421"/>
      <c r="N95" s="421"/>
      <c r="O95" s="413"/>
      <c r="P95" s="416"/>
      <c r="Q95" s="416"/>
      <c r="R95" s="413"/>
      <c r="S95" s="575"/>
      <c r="T95" s="576"/>
      <c r="U95" s="563"/>
      <c r="V95" s="577"/>
      <c r="W95" s="585">
        <f t="shared" si="4"/>
        <v>0</v>
      </c>
      <c r="X95" s="585">
        <f t="shared" si="5"/>
        <v>0</v>
      </c>
      <c r="Y95" s="703"/>
      <c r="Z95" s="703"/>
      <c r="AA95" s="703"/>
      <c r="AB95" s="703"/>
      <c r="AC95" s="703"/>
      <c r="AD95" s="703"/>
      <c r="AE95" s="703"/>
      <c r="AF95" s="703"/>
      <c r="AG95" s="703"/>
      <c r="AH95" s="703"/>
    </row>
    <row r="96" spans="1:34" s="248" customFormat="1" ht="19.5" x14ac:dyDescent="0.2">
      <c r="A96" s="415"/>
      <c r="B96" s="415"/>
      <c r="C96" s="416"/>
      <c r="D96" s="417"/>
      <c r="E96" s="417"/>
      <c r="F96" s="418"/>
      <c r="G96" s="419"/>
      <c r="H96" s="417"/>
      <c r="I96" s="416"/>
      <c r="J96" s="416"/>
      <c r="K96" s="416"/>
      <c r="L96" s="420"/>
      <c r="M96" s="421"/>
      <c r="N96" s="421"/>
      <c r="O96" s="413"/>
      <c r="P96" s="416"/>
      <c r="Q96" s="416"/>
      <c r="R96" s="413"/>
      <c r="S96" s="575"/>
      <c r="T96" s="576"/>
      <c r="U96" s="563"/>
      <c r="V96" s="577"/>
      <c r="W96" s="585">
        <f t="shared" si="4"/>
        <v>0</v>
      </c>
      <c r="X96" s="585">
        <f t="shared" si="5"/>
        <v>0</v>
      </c>
      <c r="Y96" s="703"/>
      <c r="Z96" s="703"/>
      <c r="AA96" s="703"/>
      <c r="AB96" s="703"/>
      <c r="AC96" s="703"/>
      <c r="AD96" s="703"/>
      <c r="AE96" s="703"/>
      <c r="AF96" s="703"/>
      <c r="AG96" s="703"/>
      <c r="AH96" s="703"/>
    </row>
    <row r="97" spans="1:34" s="248" customFormat="1" ht="19.5" x14ac:dyDescent="0.2">
      <c r="A97" s="415"/>
      <c r="B97" s="415"/>
      <c r="C97" s="416"/>
      <c r="D97" s="417"/>
      <c r="E97" s="417"/>
      <c r="F97" s="418"/>
      <c r="G97" s="419"/>
      <c r="H97" s="417"/>
      <c r="I97" s="416"/>
      <c r="J97" s="416"/>
      <c r="K97" s="416"/>
      <c r="L97" s="420"/>
      <c r="M97" s="421"/>
      <c r="N97" s="421"/>
      <c r="O97" s="413"/>
      <c r="P97" s="416"/>
      <c r="Q97" s="416"/>
      <c r="R97" s="413"/>
      <c r="S97" s="575"/>
      <c r="T97" s="576"/>
      <c r="U97" s="563"/>
      <c r="V97" s="577"/>
      <c r="W97" s="585">
        <f t="shared" si="4"/>
        <v>0</v>
      </c>
      <c r="X97" s="585">
        <f t="shared" si="5"/>
        <v>0</v>
      </c>
      <c r="Y97" s="703"/>
      <c r="Z97" s="703"/>
      <c r="AA97" s="703"/>
      <c r="AB97" s="703"/>
      <c r="AC97" s="703"/>
      <c r="AD97" s="703"/>
      <c r="AE97" s="703"/>
      <c r="AF97" s="703"/>
      <c r="AG97" s="703"/>
      <c r="AH97" s="703"/>
    </row>
    <row r="98" spans="1:34" s="248" customFormat="1" ht="19.5" x14ac:dyDescent="0.2">
      <c r="A98" s="415"/>
      <c r="B98" s="415"/>
      <c r="C98" s="416"/>
      <c r="D98" s="417"/>
      <c r="E98" s="417"/>
      <c r="F98" s="418"/>
      <c r="G98" s="419"/>
      <c r="H98" s="417"/>
      <c r="I98" s="416"/>
      <c r="J98" s="416"/>
      <c r="K98" s="416"/>
      <c r="L98" s="420"/>
      <c r="M98" s="421"/>
      <c r="N98" s="421"/>
      <c r="O98" s="413"/>
      <c r="P98" s="416"/>
      <c r="Q98" s="416"/>
      <c r="R98" s="413"/>
      <c r="S98" s="575"/>
      <c r="T98" s="576"/>
      <c r="U98" s="563"/>
      <c r="V98" s="577"/>
      <c r="W98" s="585">
        <f t="shared" si="4"/>
        <v>0</v>
      </c>
      <c r="X98" s="585">
        <f t="shared" si="5"/>
        <v>0</v>
      </c>
      <c r="Y98" s="703"/>
      <c r="Z98" s="703"/>
      <c r="AA98" s="703"/>
      <c r="AB98" s="703"/>
      <c r="AC98" s="703"/>
      <c r="AD98" s="703"/>
      <c r="AE98" s="703"/>
      <c r="AF98" s="703"/>
      <c r="AG98" s="703"/>
      <c r="AH98" s="703"/>
    </row>
    <row r="99" spans="1:34" s="248" customFormat="1" ht="19.5" x14ac:dyDescent="0.2">
      <c r="A99" s="415"/>
      <c r="B99" s="415"/>
      <c r="C99" s="416"/>
      <c r="D99" s="417"/>
      <c r="E99" s="417"/>
      <c r="F99" s="418"/>
      <c r="G99" s="419"/>
      <c r="H99" s="417"/>
      <c r="I99" s="416"/>
      <c r="J99" s="416"/>
      <c r="K99" s="416"/>
      <c r="L99" s="420"/>
      <c r="M99" s="421"/>
      <c r="N99" s="421"/>
      <c r="O99" s="413"/>
      <c r="P99" s="416"/>
      <c r="Q99" s="416"/>
      <c r="R99" s="413"/>
      <c r="S99" s="575"/>
      <c r="T99" s="576"/>
      <c r="U99" s="563"/>
      <c r="V99" s="577"/>
      <c r="W99" s="585">
        <f t="shared" si="4"/>
        <v>0</v>
      </c>
      <c r="X99" s="585">
        <f t="shared" si="5"/>
        <v>0</v>
      </c>
      <c r="Y99" s="703"/>
      <c r="Z99" s="703"/>
      <c r="AA99" s="703"/>
      <c r="AB99" s="703"/>
      <c r="AC99" s="703"/>
      <c r="AD99" s="703"/>
      <c r="AE99" s="703"/>
      <c r="AF99" s="703"/>
      <c r="AG99" s="703"/>
      <c r="AH99" s="703"/>
    </row>
    <row r="390" ht="12.75" customHeight="1" x14ac:dyDescent="0.2"/>
    <row r="391" ht="12.75" customHeight="1" x14ac:dyDescent="0.2"/>
    <row r="392" ht="12.75" customHeight="1" x14ac:dyDescent="0.2"/>
    <row r="393" ht="12.75" customHeight="1" x14ac:dyDescent="0.2"/>
    <row r="394" ht="12.75" customHeight="1" x14ac:dyDescent="0.2"/>
  </sheetData>
  <sheetProtection formatColumns="0" insertRows="0" deleteRows="0" autoFilter="0"/>
  <customSheetViews>
    <customSheetView guid="{864452AF-FE8B-4AB5-A77B-41D8DD524B81}" scale="70" showPageBreaks="1" showGridLines="0" zeroValues="0" fitToPage="1" printArea="1" hiddenRows="1" topLeftCell="H1">
      <pane ySplit="21" topLeftCell="A189" activePane="bottomLeft" state="frozen"/>
      <selection pane="bottomLeft" activeCell="I7" sqref="I7"/>
      <rowBreaks count="1" manualBreakCount="1">
        <brk id="61" max="23" man="1"/>
      </rowBreaks>
      <pageMargins left="0.25" right="0.25" top="0.25" bottom="0.25" header="0.25" footer="0.25"/>
      <printOptions horizontalCentered="1"/>
      <pageSetup scale="35" fitToHeight="0" orientation="landscape" useFirstPageNumber="1" r:id="rId1"/>
      <headerFooter alignWithMargins="0">
        <oddFooter>&amp;L&amp;"Tahoma,Regular"&amp;12FMFW v1.18 - 2018</oddFooter>
      </headerFooter>
    </customSheetView>
  </customSheetViews>
  <mergeCells count="13">
    <mergeCell ref="A1:X1"/>
    <mergeCell ref="V4:X4"/>
    <mergeCell ref="A2:X2"/>
    <mergeCell ref="V5:X5"/>
    <mergeCell ref="A3:T3"/>
    <mergeCell ref="V3:X3"/>
    <mergeCell ref="A4:S4"/>
    <mergeCell ref="A5:S5"/>
    <mergeCell ref="A6:S6"/>
    <mergeCell ref="A7:S7"/>
    <mergeCell ref="A8:S8"/>
    <mergeCell ref="V6:X6"/>
    <mergeCell ref="V7:X7"/>
  </mergeCells>
  <conditionalFormatting sqref="U4">
    <cfRule type="expression" dxfId="340" priority="7">
      <formula>NOT(ISBLANK(LabelDate))</formula>
    </cfRule>
  </conditionalFormatting>
  <conditionalFormatting sqref="U5">
    <cfRule type="expression" dxfId="339" priority="5">
      <formula>NOT(ISBLANK(LabelRequest))</formula>
    </cfRule>
  </conditionalFormatting>
  <conditionalFormatting sqref="U10 U12:U99">
    <cfRule type="cellIs" dxfId="338" priority="1" operator="notEqual">
      <formula>0</formula>
    </cfRule>
  </conditionalFormatting>
  <dataValidations count="13">
    <dataValidation type="list" allowBlank="1" showInputMessage="1" showErrorMessage="1" sqref="A12:A99" xr:uid="{00000000-0002-0000-0700-000000000000}">
      <formula1>SOURCE_ProjectLetter</formula1>
    </dataValidation>
    <dataValidation type="list" allowBlank="1" showInputMessage="1" showErrorMessage="1" sqref="H12:H99" xr:uid="{00000000-0002-0000-0700-000001000000}">
      <formula1>Equipment</formula1>
    </dataValidation>
    <dataValidation type="list" allowBlank="1" showInputMessage="1" showErrorMessage="1" sqref="P12:P99" xr:uid="{00000000-0002-0000-0700-000002000000}">
      <formula1>"Yes, No"</formula1>
    </dataValidation>
    <dataValidation type="list" operator="greaterThanOrEqual" allowBlank="1" showInputMessage="1" sqref="Q12:Q99" xr:uid="{00000000-0002-0000-0700-000003000000}">
      <formula1>Source_EquipmentHoldTrigger</formula1>
    </dataValidation>
    <dataValidation type="list" allowBlank="1" showInputMessage="1" showErrorMessage="1" sqref="E12:E99" xr:uid="{00000000-0002-0000-0700-000004000000}">
      <formula1>Source_EquipmentSAFECOMCompliance</formula1>
    </dataValidation>
    <dataValidation type="list" allowBlank="1" showInputMessage="1" showErrorMessage="1" sqref="M12:M99" xr:uid="{00000000-0002-0000-0700-000005000000}">
      <formula1>"NEW - in use, USED - in use"</formula1>
    </dataValidation>
    <dataValidation type="whole" operator="greaterThan" allowBlank="1" showInputMessage="1" showErrorMessage="1" errorTitle="Invalid Entry" error="Please enter the Request Number for this request." promptTitle="Request Number" prompt="Please enter the request number.  Each request type (Modification and Reimbursement) will have its own sequence that must be followed in order. " sqref="V5:X5" xr:uid="{00000000-0002-0000-0700-000006000000}">
      <formula1>0</formula1>
    </dataValidation>
    <dataValidation allowBlank="1" showInputMessage="1" showErrorMessage="1" promptTitle="Cal OES ONLY" prompt="For Cal OES use only.  Do not enter." sqref="W8:X8" xr:uid="{00000000-0002-0000-0700-000007000000}"/>
    <dataValidation type="whole" operator="greaterThan" allowBlank="1" showInputMessage="1" showErrorMessage="1" errorTitle="BUDGETED COST" error="Enter the Budged Cost for this project, rounded DOWN to the nearest dollar." sqref="S12:S99" xr:uid="{00000000-0002-0000-0700-000008000000}">
      <formula1>0</formula1>
    </dataValidation>
    <dataValidation type="whole" operator="lessThanOrEqual" allowBlank="1" showInputMessage="1" showErrorMessage="1" errorTitle="AMOUNT THIS REQUEST" error="Please enter a dollar amount less than or equal to the available balance for this project." sqref="U12:U99" xr:uid="{00000000-0002-0000-0700-000009000000}">
      <formula1>S12-T12</formula1>
    </dataValidation>
    <dataValidation type="list" allowBlank="1" showInputMessage="1" showErrorMessage="1" sqref="V3:X3" xr:uid="{00000000-0002-0000-0700-00000A000000}">
      <formula1>"Initial Application, Modification, Advance, Reimbursement, Final Reimbursement"</formula1>
    </dataValidation>
    <dataValidation type="list" allowBlank="1" showInputMessage="1" showErrorMessage="1" sqref="F12:F99" xr:uid="{00000000-0002-0000-0700-00000B000000}">
      <formula1>"EMPG"</formula1>
    </dataValidation>
    <dataValidation type="list" allowBlank="1" showInputMessage="1" showErrorMessage="1" sqref="G12:G99" xr:uid="{00000000-0002-0000-0700-00000C000000}">
      <formula1>"EMG"</formula1>
    </dataValidation>
  </dataValidations>
  <printOptions horizontalCentered="1"/>
  <pageMargins left="0.15" right="0.15" top="0.5" bottom="0.5" header="0.25" footer="0.25"/>
  <pageSetup scale="29" fitToHeight="0" orientation="landscape" r:id="rId2"/>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drawing r:id="rId3"/>
  <legacyDrawing r:id="rId4"/>
  <tableParts count="1">
    <tablePart r:id="rId5"/>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5" tint="0.59999389629810485"/>
    <pageSetUpPr fitToPage="1"/>
  </sheetPr>
  <dimension ref="A1:AD99"/>
  <sheetViews>
    <sheetView showGridLines="0" showZeros="0" zoomScale="65" zoomScaleNormal="65" zoomScaleSheetLayoutView="65" workbookViewId="0">
      <pane ySplit="10" topLeftCell="A12" activePane="bottomLeft" state="frozen"/>
      <selection sqref="A1:Q1"/>
      <selection pane="bottomLeft" sqref="A1:Q1"/>
    </sheetView>
  </sheetViews>
  <sheetFormatPr defaultColWidth="9.140625" defaultRowHeight="12.75" x14ac:dyDescent="0.2"/>
  <cols>
    <col min="1" max="1" width="10.85546875" style="254" customWidth="1"/>
    <col min="2" max="2" width="14.7109375" style="254" customWidth="1"/>
    <col min="3" max="3" width="28.5703125" style="254" customWidth="1"/>
    <col min="4" max="5" width="14.7109375" style="254" customWidth="1"/>
    <col min="6" max="6" width="22.7109375" style="254" customWidth="1"/>
    <col min="7" max="7" width="21.85546875" style="254" customWidth="1"/>
    <col min="8" max="8" width="17.85546875" style="254" customWidth="1"/>
    <col min="9" max="9" width="27" style="254" customWidth="1"/>
    <col min="10" max="10" width="15.85546875" style="254" customWidth="1"/>
    <col min="11" max="11" width="23.5703125" style="254" customWidth="1"/>
    <col min="12" max="12" width="23" style="254" bestFit="1" customWidth="1"/>
    <col min="13" max="13" width="17.28515625" style="254" customWidth="1"/>
    <col min="14" max="14" width="13.7109375" style="254" customWidth="1"/>
    <col min="15" max="16" width="17.7109375" style="254" customWidth="1"/>
    <col min="17" max="17" width="19.7109375" style="254" customWidth="1"/>
    <col min="18" max="18" width="19.85546875" style="254" customWidth="1"/>
    <col min="19" max="20" width="17.7109375" style="254" customWidth="1"/>
    <col min="21" max="30" width="9.140625" style="765" hidden="1" customWidth="1"/>
    <col min="31" max="16384" width="9.140625" style="254"/>
  </cols>
  <sheetData>
    <row r="1" spans="1:30" ht="30" customHeight="1" x14ac:dyDescent="0.35">
      <c r="A1" s="1126" t="s">
        <v>1357</v>
      </c>
      <c r="B1" s="1127"/>
      <c r="C1" s="1127"/>
      <c r="D1" s="1127"/>
      <c r="E1" s="1127"/>
      <c r="F1" s="1127"/>
      <c r="G1" s="1127"/>
      <c r="H1" s="1127"/>
      <c r="I1" s="1127"/>
      <c r="J1" s="1127"/>
      <c r="K1" s="1127"/>
      <c r="L1" s="1127"/>
      <c r="M1" s="1127"/>
      <c r="N1" s="1127"/>
      <c r="O1" s="1127"/>
      <c r="P1" s="1127"/>
      <c r="Q1" s="1127"/>
      <c r="R1" s="1127"/>
      <c r="S1" s="1127"/>
      <c r="T1" s="1128"/>
    </row>
    <row r="2" spans="1:30" s="256" customFormat="1" ht="20.100000000000001" customHeight="1" x14ac:dyDescent="0.2">
      <c r="A2" s="1142" t="s">
        <v>1424</v>
      </c>
      <c r="B2" s="1143"/>
      <c r="C2" s="1143"/>
      <c r="D2" s="1143"/>
      <c r="E2" s="1143"/>
      <c r="F2" s="1143"/>
      <c r="G2" s="1143"/>
      <c r="H2" s="1143"/>
      <c r="I2" s="1143"/>
      <c r="J2" s="1143"/>
      <c r="K2" s="1143"/>
      <c r="L2" s="1143"/>
      <c r="M2" s="1143"/>
      <c r="N2" s="1143"/>
      <c r="O2" s="1143"/>
      <c r="P2" s="1143"/>
      <c r="Q2" s="1143"/>
      <c r="R2" s="1143"/>
      <c r="S2" s="1143"/>
      <c r="T2" s="1144"/>
      <c r="U2" s="766"/>
      <c r="V2" s="766"/>
      <c r="W2" s="766"/>
      <c r="X2" s="766"/>
      <c r="Y2" s="766"/>
      <c r="Z2" s="766"/>
      <c r="AA2" s="766"/>
      <c r="AB2" s="766"/>
      <c r="AC2" s="766"/>
      <c r="AD2" s="766"/>
    </row>
    <row r="3" spans="1:30" ht="24.95" customHeight="1" x14ac:dyDescent="0.2">
      <c r="A3" s="1133">
        <f>SubrecipientName</f>
        <v>0</v>
      </c>
      <c r="B3" s="1133"/>
      <c r="C3" s="1133"/>
      <c r="D3" s="1133"/>
      <c r="E3" s="1133"/>
      <c r="F3" s="1133"/>
      <c r="G3" s="1133"/>
      <c r="H3" s="1133"/>
      <c r="I3" s="1133"/>
      <c r="J3" s="1133"/>
      <c r="K3" s="1133"/>
      <c r="L3" s="1133"/>
      <c r="M3" s="1133"/>
      <c r="N3" s="1133"/>
      <c r="O3" s="1133"/>
      <c r="P3" s="1133"/>
      <c r="Q3" s="898" t="s">
        <v>48</v>
      </c>
      <c r="R3" s="1129"/>
      <c r="S3" s="1130"/>
      <c r="T3" s="1130"/>
    </row>
    <row r="4" spans="1:30" ht="24.95" customHeight="1" x14ac:dyDescent="0.25">
      <c r="A4" s="1075">
        <f>FIPSNumber</f>
        <v>0</v>
      </c>
      <c r="B4" s="1075"/>
      <c r="C4" s="1075"/>
      <c r="D4" s="1075"/>
      <c r="E4" s="1075"/>
      <c r="F4" s="1075"/>
      <c r="G4" s="1075"/>
      <c r="H4" s="1075"/>
      <c r="I4" s="1075"/>
      <c r="J4" s="1075"/>
      <c r="K4" s="1075"/>
      <c r="L4" s="1075"/>
      <c r="M4" s="1075"/>
      <c r="N4" s="1075"/>
      <c r="O4" s="1075"/>
      <c r="P4" s="1075"/>
      <c r="Q4" s="407" t="s">
        <v>10</v>
      </c>
      <c r="R4" s="1140"/>
      <c r="S4" s="1141"/>
      <c r="T4" s="1141"/>
    </row>
    <row r="5" spans="1:30" ht="24.95" customHeight="1" x14ac:dyDescent="0.2">
      <c r="A5" s="1134">
        <f>SubawardNumber</f>
        <v>0</v>
      </c>
      <c r="B5" s="1135"/>
      <c r="C5" s="1135"/>
      <c r="D5" s="1135"/>
      <c r="E5" s="1135"/>
      <c r="F5" s="1135"/>
      <c r="G5" s="1135"/>
      <c r="H5" s="1135"/>
      <c r="I5" s="1135"/>
      <c r="J5" s="1135"/>
      <c r="K5" s="1135"/>
      <c r="L5" s="1135"/>
      <c r="M5" s="1135"/>
      <c r="N5" s="1135"/>
      <c r="O5" s="1135"/>
      <c r="P5" s="1136"/>
      <c r="Q5" s="244" t="s">
        <v>854</v>
      </c>
      <c r="R5" s="1137"/>
      <c r="S5" s="1137"/>
      <c r="T5" s="1137"/>
    </row>
    <row r="6" spans="1:30" s="240" customFormat="1" ht="24.95" customHeight="1" x14ac:dyDescent="0.2">
      <c r="A6" s="1145"/>
      <c r="B6" s="1145"/>
      <c r="C6" s="1145"/>
      <c r="D6" s="1145"/>
      <c r="E6" s="1145"/>
      <c r="F6" s="1145"/>
      <c r="G6" s="1145"/>
      <c r="H6" s="1145"/>
      <c r="I6" s="1145"/>
      <c r="J6" s="1145"/>
      <c r="K6" s="1145"/>
      <c r="L6" s="1145"/>
      <c r="M6" s="1145"/>
      <c r="N6" s="1145"/>
      <c r="O6" s="1145"/>
      <c r="P6" s="1146"/>
      <c r="Q6" s="245" t="s">
        <v>1027</v>
      </c>
      <c r="R6" s="1138">
        <f>StartDate</f>
        <v>44013</v>
      </c>
      <c r="S6" s="1139"/>
      <c r="T6" s="1139"/>
      <c r="U6" s="758"/>
      <c r="V6" s="758"/>
      <c r="W6" s="758"/>
      <c r="X6" s="758"/>
      <c r="Y6" s="758"/>
      <c r="Z6" s="758"/>
      <c r="AA6" s="758"/>
      <c r="AB6" s="758"/>
      <c r="AC6" s="758"/>
      <c r="AD6" s="758"/>
    </row>
    <row r="7" spans="1:30" s="240" customFormat="1" ht="24.95" customHeight="1" x14ac:dyDescent="0.25">
      <c r="A7" s="1131"/>
      <c r="B7" s="1131"/>
      <c r="C7" s="1131"/>
      <c r="D7" s="1131"/>
      <c r="E7" s="1131"/>
      <c r="F7" s="1131"/>
      <c r="G7" s="1131"/>
      <c r="H7" s="1131"/>
      <c r="I7" s="1131"/>
      <c r="J7" s="1131"/>
      <c r="K7" s="1131"/>
      <c r="L7" s="1131"/>
      <c r="M7" s="1131"/>
      <c r="N7" s="1131"/>
      <c r="O7" s="1131"/>
      <c r="P7" s="1132"/>
      <c r="Q7" s="245" t="s">
        <v>1028</v>
      </c>
      <c r="R7" s="1138">
        <f>EndDate</f>
        <v>44742</v>
      </c>
      <c r="S7" s="1139"/>
      <c r="T7" s="1139"/>
      <c r="U7" s="758"/>
      <c r="V7" s="758"/>
      <c r="W7" s="758"/>
      <c r="X7" s="758"/>
      <c r="Y7" s="758"/>
      <c r="Z7" s="758"/>
      <c r="AA7" s="758"/>
      <c r="AB7" s="758"/>
      <c r="AC7" s="758"/>
      <c r="AD7" s="758"/>
    </row>
    <row r="8" spans="1:30" ht="39.950000000000003" customHeight="1" x14ac:dyDescent="0.25">
      <c r="A8" s="1131"/>
      <c r="B8" s="1131"/>
      <c r="C8" s="1131"/>
      <c r="D8" s="1131"/>
      <c r="E8" s="1131"/>
      <c r="F8" s="1131"/>
      <c r="G8" s="1131"/>
      <c r="H8" s="1131"/>
      <c r="I8" s="1131"/>
      <c r="J8" s="1131"/>
      <c r="K8" s="1131"/>
      <c r="L8" s="1131"/>
      <c r="M8" s="1131"/>
      <c r="N8" s="1131"/>
      <c r="O8" s="1131"/>
      <c r="P8" s="1132"/>
      <c r="Q8" s="246" t="s">
        <v>1031</v>
      </c>
      <c r="R8" s="408" t="s">
        <v>1094</v>
      </c>
      <c r="S8" s="255"/>
      <c r="T8" s="723"/>
    </row>
    <row r="9" spans="1:30" ht="50.1" customHeight="1" x14ac:dyDescent="0.2">
      <c r="A9" s="604" t="s">
        <v>215</v>
      </c>
      <c r="B9" s="605" t="s">
        <v>996</v>
      </c>
      <c r="C9" s="605" t="s">
        <v>1074</v>
      </c>
      <c r="D9" s="606" t="s">
        <v>997</v>
      </c>
      <c r="E9" s="606" t="s">
        <v>325</v>
      </c>
      <c r="F9" s="606" t="s">
        <v>998</v>
      </c>
      <c r="G9" s="606" t="s">
        <v>1061</v>
      </c>
      <c r="H9" s="606" t="s">
        <v>1086</v>
      </c>
      <c r="I9" s="606" t="s">
        <v>1075</v>
      </c>
      <c r="J9" s="606" t="s">
        <v>1087</v>
      </c>
      <c r="K9" s="606" t="s">
        <v>1076</v>
      </c>
      <c r="L9" s="606" t="s">
        <v>1174</v>
      </c>
      <c r="M9" s="606" t="s">
        <v>1068</v>
      </c>
      <c r="N9" s="606" t="s">
        <v>1067</v>
      </c>
      <c r="O9" s="607" t="s">
        <v>1062</v>
      </c>
      <c r="P9" s="605" t="s">
        <v>1079</v>
      </c>
      <c r="Q9" s="605" t="s">
        <v>1059</v>
      </c>
      <c r="R9" s="605" t="s">
        <v>1405</v>
      </c>
      <c r="S9" s="605" t="s">
        <v>1060</v>
      </c>
      <c r="T9" s="792" t="s">
        <v>1030</v>
      </c>
      <c r="U9" s="705" t="s">
        <v>1371</v>
      </c>
      <c r="V9" s="705" t="s">
        <v>1372</v>
      </c>
      <c r="W9" s="705" t="s">
        <v>1373</v>
      </c>
      <c r="X9" s="705" t="s">
        <v>1374</v>
      </c>
      <c r="Y9" s="705" t="s">
        <v>1375</v>
      </c>
      <c r="Z9" s="705" t="s">
        <v>1376</v>
      </c>
      <c r="AA9" s="705" t="s">
        <v>1377</v>
      </c>
      <c r="AB9" s="705" t="s">
        <v>1378</v>
      </c>
      <c r="AC9" s="705" t="s">
        <v>1379</v>
      </c>
      <c r="AD9" s="705" t="s">
        <v>1380</v>
      </c>
    </row>
    <row r="10" spans="1:30" s="250" customFormat="1" ht="20.25" x14ac:dyDescent="0.25">
      <c r="A10" s="608">
        <v>0</v>
      </c>
      <c r="B10" s="609"/>
      <c r="C10" s="610"/>
      <c r="D10" s="611"/>
      <c r="E10" s="611"/>
      <c r="F10" s="611"/>
      <c r="G10" s="611"/>
      <c r="H10" s="612"/>
      <c r="I10" s="612"/>
      <c r="J10" s="612"/>
      <c r="K10" s="613"/>
      <c r="L10" s="614"/>
      <c r="M10" s="612"/>
      <c r="N10" s="612"/>
      <c r="O10" s="587">
        <f>SUM(RangeCost)</f>
        <v>0</v>
      </c>
      <c r="P10" s="587">
        <f>SUM(RangePrevious)</f>
        <v>0</v>
      </c>
      <c r="Q10" s="587">
        <f>SUM(RangeThisRequest)</f>
        <v>0</v>
      </c>
      <c r="R10" s="872"/>
      <c r="S10" s="586">
        <f>SUM(RangeApproved)</f>
        <v>0</v>
      </c>
      <c r="T10" s="586">
        <f>SUM(RangeBalance)</f>
        <v>0</v>
      </c>
      <c r="U10" s="706"/>
      <c r="V10" s="706"/>
      <c r="W10" s="706"/>
      <c r="X10" s="706"/>
      <c r="Y10" s="706"/>
      <c r="Z10" s="706"/>
      <c r="AA10" s="706"/>
      <c r="AB10" s="706"/>
      <c r="AC10" s="706"/>
      <c r="AD10" s="706"/>
    </row>
    <row r="11" spans="1:30" s="250" customFormat="1" ht="0.2" customHeight="1" x14ac:dyDescent="0.2">
      <c r="A11" s="429" t="s">
        <v>1325</v>
      </c>
      <c r="B11" s="401" t="s">
        <v>1325</v>
      </c>
      <c r="C11" s="401" t="s">
        <v>1325</v>
      </c>
      <c r="D11" s="401" t="s">
        <v>1325</v>
      </c>
      <c r="E11" s="401" t="s">
        <v>1325</v>
      </c>
      <c r="F11" s="401" t="s">
        <v>1325</v>
      </c>
      <c r="G11" s="401" t="s">
        <v>1325</v>
      </c>
      <c r="H11" s="402" t="s">
        <v>1325</v>
      </c>
      <c r="I11" s="402" t="s">
        <v>1325</v>
      </c>
      <c r="J11" s="402" t="s">
        <v>1325</v>
      </c>
      <c r="K11" s="451" t="s">
        <v>1325</v>
      </c>
      <c r="L11" s="452" t="s">
        <v>1325</v>
      </c>
      <c r="M11" s="402" t="s">
        <v>1325</v>
      </c>
      <c r="N11" s="437" t="s">
        <v>1325</v>
      </c>
      <c r="O11" s="453" t="s">
        <v>1325</v>
      </c>
      <c r="P11" s="453" t="s">
        <v>1325</v>
      </c>
      <c r="Q11" s="454" t="s">
        <v>1325</v>
      </c>
      <c r="R11" s="455" t="s">
        <v>1325</v>
      </c>
      <c r="S11" s="404" t="s">
        <v>1325</v>
      </c>
      <c r="T11" s="403" t="s">
        <v>1325</v>
      </c>
      <c r="U11" s="768" t="s">
        <v>1325</v>
      </c>
      <c r="V11" s="768" t="s">
        <v>1325</v>
      </c>
      <c r="W11" s="768" t="s">
        <v>1325</v>
      </c>
      <c r="X11" s="768" t="s">
        <v>1325</v>
      </c>
      <c r="Y11" s="768" t="s">
        <v>1325</v>
      </c>
      <c r="Z11" s="768" t="s">
        <v>1325</v>
      </c>
      <c r="AA11" s="768" t="s">
        <v>1325</v>
      </c>
      <c r="AB11" s="768" t="s">
        <v>1325</v>
      </c>
      <c r="AC11" s="768" t="s">
        <v>1325</v>
      </c>
      <c r="AD11" s="768" t="s">
        <v>1325</v>
      </c>
    </row>
    <row r="12" spans="1:30" s="644" customFormat="1" ht="19.5" x14ac:dyDescent="0.2">
      <c r="A12" s="398"/>
      <c r="B12" s="398"/>
      <c r="C12" s="398"/>
      <c r="D12" s="399"/>
      <c r="E12" s="399"/>
      <c r="F12" s="398"/>
      <c r="G12" s="398"/>
      <c r="H12" s="405"/>
      <c r="I12" s="405"/>
      <c r="J12" s="405"/>
      <c r="K12" s="409"/>
      <c r="L12" s="398"/>
      <c r="M12" s="405"/>
      <c r="N12" s="406"/>
      <c r="O12" s="615"/>
      <c r="P12" s="645"/>
      <c r="Q12" s="646"/>
      <c r="R12" s="615"/>
      <c r="S12" s="585">
        <f t="shared" ref="S12:S43" si="0">Q12+P12</f>
        <v>0</v>
      </c>
      <c r="T12" s="585">
        <f t="shared" ref="T12:T43" si="1">O12-S12</f>
        <v>0</v>
      </c>
      <c r="U12" s="697"/>
      <c r="V12" s="697"/>
      <c r="W12" s="697"/>
      <c r="X12" s="697"/>
      <c r="Y12" s="697"/>
      <c r="Z12" s="697"/>
      <c r="AA12" s="697"/>
      <c r="AB12" s="697"/>
      <c r="AC12" s="697"/>
      <c r="AD12" s="697"/>
    </row>
    <row r="13" spans="1:30" s="248" customFormat="1" ht="19.5" x14ac:dyDescent="0.2">
      <c r="A13" s="398"/>
      <c r="B13" s="398"/>
      <c r="C13" s="398"/>
      <c r="D13" s="399"/>
      <c r="E13" s="399"/>
      <c r="F13" s="398"/>
      <c r="G13" s="398"/>
      <c r="H13" s="405"/>
      <c r="I13" s="405"/>
      <c r="J13" s="405"/>
      <c r="K13" s="409"/>
      <c r="L13" s="398"/>
      <c r="M13" s="405"/>
      <c r="N13" s="406"/>
      <c r="O13" s="615"/>
      <c r="P13" s="645"/>
      <c r="Q13" s="646"/>
      <c r="R13" s="615"/>
      <c r="S13" s="585">
        <f t="shared" si="0"/>
        <v>0</v>
      </c>
      <c r="T13" s="585">
        <f t="shared" si="1"/>
        <v>0</v>
      </c>
      <c r="U13" s="697"/>
      <c r="V13" s="697"/>
      <c r="W13" s="697"/>
      <c r="X13" s="697"/>
      <c r="Y13" s="697"/>
      <c r="Z13" s="697"/>
      <c r="AA13" s="697"/>
      <c r="AB13" s="697"/>
      <c r="AC13" s="697"/>
      <c r="AD13" s="697"/>
    </row>
    <row r="14" spans="1:30" s="248" customFormat="1" ht="19.5" x14ac:dyDescent="0.2">
      <c r="A14" s="398"/>
      <c r="B14" s="398"/>
      <c r="C14" s="398"/>
      <c r="D14" s="399"/>
      <c r="E14" s="399"/>
      <c r="F14" s="398"/>
      <c r="G14" s="398"/>
      <c r="H14" s="405"/>
      <c r="I14" s="405"/>
      <c r="J14" s="405"/>
      <c r="K14" s="409"/>
      <c r="L14" s="398"/>
      <c r="M14" s="405"/>
      <c r="N14" s="406"/>
      <c r="O14" s="615"/>
      <c r="P14" s="645"/>
      <c r="Q14" s="646"/>
      <c r="R14" s="615"/>
      <c r="S14" s="585">
        <f t="shared" si="0"/>
        <v>0</v>
      </c>
      <c r="T14" s="585">
        <f t="shared" si="1"/>
        <v>0</v>
      </c>
      <c r="U14" s="697"/>
      <c r="V14" s="697"/>
      <c r="W14" s="697"/>
      <c r="X14" s="697"/>
      <c r="Y14" s="697"/>
      <c r="Z14" s="697"/>
      <c r="AA14" s="697"/>
      <c r="AB14" s="697"/>
      <c r="AC14" s="697"/>
      <c r="AD14" s="697"/>
    </row>
    <row r="15" spans="1:30" s="248" customFormat="1" ht="19.5" x14ac:dyDescent="0.2">
      <c r="A15" s="398"/>
      <c r="B15" s="398"/>
      <c r="C15" s="398"/>
      <c r="D15" s="399"/>
      <c r="E15" s="399"/>
      <c r="F15" s="398"/>
      <c r="G15" s="398"/>
      <c r="H15" s="405"/>
      <c r="I15" s="405"/>
      <c r="J15" s="405"/>
      <c r="K15" s="409"/>
      <c r="L15" s="398"/>
      <c r="M15" s="405"/>
      <c r="N15" s="406"/>
      <c r="O15" s="615"/>
      <c r="P15" s="645"/>
      <c r="Q15" s="646"/>
      <c r="R15" s="615"/>
      <c r="S15" s="585">
        <f>Q15+P15</f>
        <v>0</v>
      </c>
      <c r="T15" s="585">
        <f>O15-S15</f>
        <v>0</v>
      </c>
      <c r="U15" s="697"/>
      <c r="V15" s="697"/>
      <c r="W15" s="697"/>
      <c r="X15" s="697"/>
      <c r="Y15" s="697"/>
      <c r="Z15" s="697"/>
      <c r="AA15" s="697"/>
      <c r="AB15" s="697"/>
      <c r="AC15" s="697"/>
      <c r="AD15" s="697"/>
    </row>
    <row r="16" spans="1:30" s="248" customFormat="1" ht="19.5" x14ac:dyDescent="0.2">
      <c r="A16" s="398"/>
      <c r="B16" s="398"/>
      <c r="C16" s="398"/>
      <c r="D16" s="399"/>
      <c r="E16" s="399"/>
      <c r="F16" s="398"/>
      <c r="G16" s="398"/>
      <c r="H16" s="405"/>
      <c r="I16" s="405"/>
      <c r="J16" s="405"/>
      <c r="K16" s="409"/>
      <c r="L16" s="398"/>
      <c r="M16" s="405"/>
      <c r="N16" s="406"/>
      <c r="O16" s="615"/>
      <c r="P16" s="645"/>
      <c r="Q16" s="646"/>
      <c r="R16" s="615"/>
      <c r="S16" s="585">
        <f t="shared" si="0"/>
        <v>0</v>
      </c>
      <c r="T16" s="585">
        <f t="shared" si="1"/>
        <v>0</v>
      </c>
      <c r="U16" s="697"/>
      <c r="V16" s="697"/>
      <c r="W16" s="697"/>
      <c r="X16" s="697"/>
      <c r="Y16" s="697"/>
      <c r="Z16" s="697"/>
      <c r="AA16" s="697"/>
      <c r="AB16" s="697"/>
      <c r="AC16" s="697"/>
      <c r="AD16" s="697"/>
    </row>
    <row r="17" spans="1:30" s="248" customFormat="1" ht="19.5" x14ac:dyDescent="0.2">
      <c r="A17" s="398"/>
      <c r="B17" s="398"/>
      <c r="C17" s="398"/>
      <c r="D17" s="399"/>
      <c r="E17" s="399"/>
      <c r="F17" s="398"/>
      <c r="G17" s="398"/>
      <c r="H17" s="405"/>
      <c r="I17" s="405"/>
      <c r="J17" s="405"/>
      <c r="K17" s="409"/>
      <c r="L17" s="398"/>
      <c r="M17" s="405"/>
      <c r="N17" s="406"/>
      <c r="O17" s="615"/>
      <c r="P17" s="645"/>
      <c r="Q17" s="646"/>
      <c r="R17" s="615"/>
      <c r="S17" s="585">
        <f t="shared" si="0"/>
        <v>0</v>
      </c>
      <c r="T17" s="585">
        <f t="shared" si="1"/>
        <v>0</v>
      </c>
      <c r="U17" s="697"/>
      <c r="V17" s="697"/>
      <c r="W17" s="697"/>
      <c r="X17" s="697"/>
      <c r="Y17" s="697"/>
      <c r="Z17" s="697"/>
      <c r="AA17" s="697"/>
      <c r="AB17" s="697"/>
      <c r="AC17" s="697"/>
      <c r="AD17" s="697"/>
    </row>
    <row r="18" spans="1:30" s="248" customFormat="1" ht="19.5" x14ac:dyDescent="0.2">
      <c r="A18" s="398"/>
      <c r="B18" s="398"/>
      <c r="C18" s="398"/>
      <c r="D18" s="399"/>
      <c r="E18" s="399"/>
      <c r="F18" s="398"/>
      <c r="G18" s="398"/>
      <c r="H18" s="405"/>
      <c r="I18" s="405"/>
      <c r="J18" s="405"/>
      <c r="K18" s="409"/>
      <c r="L18" s="398"/>
      <c r="M18" s="405"/>
      <c r="N18" s="406"/>
      <c r="O18" s="615"/>
      <c r="P18" s="645"/>
      <c r="Q18" s="646"/>
      <c r="R18" s="615"/>
      <c r="S18" s="585">
        <f t="shared" si="0"/>
        <v>0</v>
      </c>
      <c r="T18" s="585">
        <f t="shared" si="1"/>
        <v>0</v>
      </c>
      <c r="U18" s="697"/>
      <c r="V18" s="697"/>
      <c r="W18" s="697"/>
      <c r="X18" s="697"/>
      <c r="Y18" s="697"/>
      <c r="Z18" s="697"/>
      <c r="AA18" s="697"/>
      <c r="AB18" s="697"/>
      <c r="AC18" s="697"/>
      <c r="AD18" s="697"/>
    </row>
    <row r="19" spans="1:30" s="248" customFormat="1" ht="19.5" x14ac:dyDescent="0.2">
      <c r="A19" s="398"/>
      <c r="B19" s="398"/>
      <c r="C19" s="398"/>
      <c r="D19" s="399"/>
      <c r="E19" s="399"/>
      <c r="F19" s="398"/>
      <c r="G19" s="398"/>
      <c r="H19" s="405"/>
      <c r="I19" s="405"/>
      <c r="J19" s="405"/>
      <c r="K19" s="409"/>
      <c r="L19" s="398"/>
      <c r="M19" s="405"/>
      <c r="N19" s="406"/>
      <c r="O19" s="615"/>
      <c r="P19" s="645"/>
      <c r="Q19" s="646"/>
      <c r="R19" s="615"/>
      <c r="S19" s="585">
        <f t="shared" si="0"/>
        <v>0</v>
      </c>
      <c r="T19" s="585">
        <f t="shared" si="1"/>
        <v>0</v>
      </c>
      <c r="U19" s="697"/>
      <c r="V19" s="697"/>
      <c r="W19" s="697"/>
      <c r="X19" s="697"/>
      <c r="Y19" s="697"/>
      <c r="Z19" s="697"/>
      <c r="AA19" s="697"/>
      <c r="AB19" s="697"/>
      <c r="AC19" s="697"/>
      <c r="AD19" s="697"/>
    </row>
    <row r="20" spans="1:30" s="248" customFormat="1" ht="19.5" x14ac:dyDescent="0.2">
      <c r="A20" s="398"/>
      <c r="B20" s="398"/>
      <c r="C20" s="398"/>
      <c r="D20" s="399"/>
      <c r="E20" s="399"/>
      <c r="F20" s="398"/>
      <c r="G20" s="398"/>
      <c r="H20" s="405"/>
      <c r="I20" s="405"/>
      <c r="J20" s="405"/>
      <c r="K20" s="409"/>
      <c r="L20" s="398"/>
      <c r="M20" s="405"/>
      <c r="N20" s="406"/>
      <c r="O20" s="615"/>
      <c r="P20" s="645"/>
      <c r="Q20" s="646"/>
      <c r="R20" s="615"/>
      <c r="S20" s="585">
        <f t="shared" si="0"/>
        <v>0</v>
      </c>
      <c r="T20" s="585">
        <f t="shared" si="1"/>
        <v>0</v>
      </c>
      <c r="U20" s="697"/>
      <c r="V20" s="697"/>
      <c r="W20" s="697"/>
      <c r="X20" s="697"/>
      <c r="Y20" s="697"/>
      <c r="Z20" s="697"/>
      <c r="AA20" s="697"/>
      <c r="AB20" s="697"/>
      <c r="AC20" s="697"/>
      <c r="AD20" s="697"/>
    </row>
    <row r="21" spans="1:30" s="248" customFormat="1" ht="19.5" x14ac:dyDescent="0.2">
      <c r="A21" s="398"/>
      <c r="B21" s="398"/>
      <c r="C21" s="398"/>
      <c r="D21" s="399"/>
      <c r="E21" s="399"/>
      <c r="F21" s="398"/>
      <c r="G21" s="398"/>
      <c r="H21" s="405"/>
      <c r="I21" s="405"/>
      <c r="J21" s="405"/>
      <c r="K21" s="409"/>
      <c r="L21" s="398"/>
      <c r="M21" s="405"/>
      <c r="N21" s="406"/>
      <c r="O21" s="615"/>
      <c r="P21" s="645"/>
      <c r="Q21" s="646"/>
      <c r="R21" s="615"/>
      <c r="S21" s="585">
        <f t="shared" si="0"/>
        <v>0</v>
      </c>
      <c r="T21" s="585">
        <f t="shared" si="1"/>
        <v>0</v>
      </c>
      <c r="U21" s="697"/>
      <c r="V21" s="697"/>
      <c r="W21" s="697"/>
      <c r="X21" s="697"/>
      <c r="Y21" s="697"/>
      <c r="Z21" s="697"/>
      <c r="AA21" s="697"/>
      <c r="AB21" s="697"/>
      <c r="AC21" s="697"/>
      <c r="AD21" s="697"/>
    </row>
    <row r="22" spans="1:30" s="248" customFormat="1" ht="19.5" x14ac:dyDescent="0.2">
      <c r="A22" s="398"/>
      <c r="B22" s="398"/>
      <c r="C22" s="398"/>
      <c r="D22" s="399"/>
      <c r="E22" s="399"/>
      <c r="F22" s="398"/>
      <c r="G22" s="398"/>
      <c r="H22" s="405"/>
      <c r="I22" s="405"/>
      <c r="J22" s="405"/>
      <c r="K22" s="409"/>
      <c r="L22" s="398"/>
      <c r="M22" s="405"/>
      <c r="N22" s="406"/>
      <c r="O22" s="615"/>
      <c r="P22" s="645"/>
      <c r="Q22" s="646"/>
      <c r="R22" s="615"/>
      <c r="S22" s="585">
        <f t="shared" si="0"/>
        <v>0</v>
      </c>
      <c r="T22" s="585">
        <f t="shared" si="1"/>
        <v>0</v>
      </c>
      <c r="U22" s="697"/>
      <c r="V22" s="697"/>
      <c r="W22" s="697"/>
      <c r="X22" s="697"/>
      <c r="Y22" s="697"/>
      <c r="Z22" s="697"/>
      <c r="AA22" s="697"/>
      <c r="AB22" s="697"/>
      <c r="AC22" s="697"/>
      <c r="AD22" s="697"/>
    </row>
    <row r="23" spans="1:30" s="248" customFormat="1" ht="19.5" x14ac:dyDescent="0.2">
      <c r="A23" s="398"/>
      <c r="B23" s="398"/>
      <c r="C23" s="398"/>
      <c r="D23" s="399"/>
      <c r="E23" s="399"/>
      <c r="F23" s="398"/>
      <c r="G23" s="398"/>
      <c r="H23" s="405"/>
      <c r="I23" s="405"/>
      <c r="J23" s="405"/>
      <c r="K23" s="409"/>
      <c r="L23" s="398"/>
      <c r="M23" s="405"/>
      <c r="N23" s="406"/>
      <c r="O23" s="615"/>
      <c r="P23" s="645"/>
      <c r="Q23" s="646"/>
      <c r="R23" s="615"/>
      <c r="S23" s="585">
        <f t="shared" si="0"/>
        <v>0</v>
      </c>
      <c r="T23" s="585">
        <f t="shared" si="1"/>
        <v>0</v>
      </c>
      <c r="U23" s="697"/>
      <c r="V23" s="697"/>
      <c r="W23" s="697"/>
      <c r="X23" s="697"/>
      <c r="Y23" s="697"/>
      <c r="Z23" s="697"/>
      <c r="AA23" s="697"/>
      <c r="AB23" s="697"/>
      <c r="AC23" s="697"/>
      <c r="AD23" s="697"/>
    </row>
    <row r="24" spans="1:30" s="248" customFormat="1" ht="19.5" x14ac:dyDescent="0.2">
      <c r="A24" s="398"/>
      <c r="B24" s="398"/>
      <c r="C24" s="398"/>
      <c r="D24" s="399"/>
      <c r="E24" s="399"/>
      <c r="F24" s="398"/>
      <c r="G24" s="398"/>
      <c r="H24" s="405"/>
      <c r="I24" s="405"/>
      <c r="J24" s="405"/>
      <c r="K24" s="409"/>
      <c r="L24" s="398"/>
      <c r="M24" s="405"/>
      <c r="N24" s="406"/>
      <c r="O24" s="615"/>
      <c r="P24" s="645"/>
      <c r="Q24" s="646"/>
      <c r="R24" s="615"/>
      <c r="S24" s="585">
        <f t="shared" si="0"/>
        <v>0</v>
      </c>
      <c r="T24" s="585">
        <f t="shared" si="1"/>
        <v>0</v>
      </c>
      <c r="U24" s="697"/>
      <c r="V24" s="697"/>
      <c r="W24" s="697"/>
      <c r="X24" s="697"/>
      <c r="Y24" s="697"/>
      <c r="Z24" s="697"/>
      <c r="AA24" s="697"/>
      <c r="AB24" s="697"/>
      <c r="AC24" s="697"/>
      <c r="AD24" s="697"/>
    </row>
    <row r="25" spans="1:30" s="248" customFormat="1" ht="19.5" x14ac:dyDescent="0.2">
      <c r="A25" s="398"/>
      <c r="B25" s="398"/>
      <c r="C25" s="398"/>
      <c r="D25" s="399"/>
      <c r="E25" s="399"/>
      <c r="F25" s="398"/>
      <c r="G25" s="398"/>
      <c r="H25" s="405"/>
      <c r="I25" s="405"/>
      <c r="J25" s="405"/>
      <c r="K25" s="409"/>
      <c r="L25" s="398"/>
      <c r="M25" s="405"/>
      <c r="N25" s="406"/>
      <c r="O25" s="615"/>
      <c r="P25" s="645"/>
      <c r="Q25" s="646"/>
      <c r="R25" s="615"/>
      <c r="S25" s="585">
        <f t="shared" si="0"/>
        <v>0</v>
      </c>
      <c r="T25" s="585">
        <f t="shared" si="1"/>
        <v>0</v>
      </c>
      <c r="U25" s="697"/>
      <c r="V25" s="697"/>
      <c r="W25" s="697"/>
      <c r="X25" s="697"/>
      <c r="Y25" s="697"/>
      <c r="Z25" s="697"/>
      <c r="AA25" s="697"/>
      <c r="AB25" s="697"/>
      <c r="AC25" s="697"/>
      <c r="AD25" s="697"/>
    </row>
    <row r="26" spans="1:30" s="248" customFormat="1" ht="19.5" x14ac:dyDescent="0.2">
      <c r="A26" s="398"/>
      <c r="B26" s="398"/>
      <c r="C26" s="398"/>
      <c r="D26" s="399"/>
      <c r="E26" s="399"/>
      <c r="F26" s="398"/>
      <c r="G26" s="398"/>
      <c r="H26" s="405"/>
      <c r="I26" s="405"/>
      <c r="J26" s="405"/>
      <c r="K26" s="409"/>
      <c r="L26" s="398"/>
      <c r="M26" s="405"/>
      <c r="N26" s="406"/>
      <c r="O26" s="615"/>
      <c r="P26" s="645"/>
      <c r="Q26" s="646"/>
      <c r="R26" s="615"/>
      <c r="S26" s="585">
        <f t="shared" si="0"/>
        <v>0</v>
      </c>
      <c r="T26" s="585">
        <f t="shared" si="1"/>
        <v>0</v>
      </c>
      <c r="U26" s="697"/>
      <c r="V26" s="697"/>
      <c r="W26" s="697"/>
      <c r="X26" s="697"/>
      <c r="Y26" s="697"/>
      <c r="Z26" s="697"/>
      <c r="AA26" s="697"/>
      <c r="AB26" s="697"/>
      <c r="AC26" s="697"/>
      <c r="AD26" s="697"/>
    </row>
    <row r="27" spans="1:30" s="248" customFormat="1" ht="19.5" x14ac:dyDescent="0.2">
      <c r="A27" s="398"/>
      <c r="B27" s="398"/>
      <c r="C27" s="398"/>
      <c r="D27" s="399"/>
      <c r="E27" s="399"/>
      <c r="F27" s="398"/>
      <c r="G27" s="398"/>
      <c r="H27" s="405"/>
      <c r="I27" s="405"/>
      <c r="J27" s="405"/>
      <c r="K27" s="409"/>
      <c r="L27" s="398"/>
      <c r="M27" s="405"/>
      <c r="N27" s="406"/>
      <c r="O27" s="615"/>
      <c r="P27" s="645"/>
      <c r="Q27" s="646"/>
      <c r="R27" s="615"/>
      <c r="S27" s="585">
        <f t="shared" si="0"/>
        <v>0</v>
      </c>
      <c r="T27" s="585">
        <f t="shared" si="1"/>
        <v>0</v>
      </c>
      <c r="U27" s="697"/>
      <c r="V27" s="697"/>
      <c r="W27" s="697"/>
      <c r="X27" s="697"/>
      <c r="Y27" s="697"/>
      <c r="Z27" s="697"/>
      <c r="AA27" s="697"/>
      <c r="AB27" s="697"/>
      <c r="AC27" s="697"/>
      <c r="AD27" s="697"/>
    </row>
    <row r="28" spans="1:30" s="248" customFormat="1" ht="19.5" x14ac:dyDescent="0.2">
      <c r="A28" s="398"/>
      <c r="B28" s="398"/>
      <c r="C28" s="398"/>
      <c r="D28" s="399"/>
      <c r="E28" s="399"/>
      <c r="F28" s="398"/>
      <c r="G28" s="398"/>
      <c r="H28" s="405"/>
      <c r="I28" s="405"/>
      <c r="J28" s="405"/>
      <c r="K28" s="409"/>
      <c r="L28" s="398"/>
      <c r="M28" s="405"/>
      <c r="N28" s="406"/>
      <c r="O28" s="615"/>
      <c r="P28" s="645"/>
      <c r="Q28" s="646"/>
      <c r="R28" s="615"/>
      <c r="S28" s="585">
        <f t="shared" si="0"/>
        <v>0</v>
      </c>
      <c r="T28" s="585">
        <f t="shared" si="1"/>
        <v>0</v>
      </c>
      <c r="U28" s="697"/>
      <c r="V28" s="697"/>
      <c r="W28" s="697"/>
      <c r="X28" s="697"/>
      <c r="Y28" s="697"/>
      <c r="Z28" s="697"/>
      <c r="AA28" s="697"/>
      <c r="AB28" s="697"/>
      <c r="AC28" s="697"/>
      <c r="AD28" s="697"/>
    </row>
    <row r="29" spans="1:30" s="248" customFormat="1" ht="19.5" x14ac:dyDescent="0.2">
      <c r="A29" s="398"/>
      <c r="B29" s="398"/>
      <c r="C29" s="398"/>
      <c r="D29" s="399"/>
      <c r="E29" s="399"/>
      <c r="F29" s="398"/>
      <c r="G29" s="398"/>
      <c r="H29" s="405"/>
      <c r="I29" s="405"/>
      <c r="J29" s="405"/>
      <c r="K29" s="409"/>
      <c r="L29" s="398"/>
      <c r="M29" s="405"/>
      <c r="N29" s="406"/>
      <c r="O29" s="615"/>
      <c r="P29" s="645"/>
      <c r="Q29" s="646"/>
      <c r="R29" s="615"/>
      <c r="S29" s="585">
        <f t="shared" si="0"/>
        <v>0</v>
      </c>
      <c r="T29" s="585">
        <f t="shared" si="1"/>
        <v>0</v>
      </c>
      <c r="U29" s="697"/>
      <c r="V29" s="697"/>
      <c r="W29" s="697"/>
      <c r="X29" s="697"/>
      <c r="Y29" s="697"/>
      <c r="Z29" s="697"/>
      <c r="AA29" s="697"/>
      <c r="AB29" s="697"/>
      <c r="AC29" s="697"/>
      <c r="AD29" s="697"/>
    </row>
    <row r="30" spans="1:30" s="248" customFormat="1" ht="19.5" x14ac:dyDescent="0.2">
      <c r="A30" s="398"/>
      <c r="B30" s="398"/>
      <c r="C30" s="398"/>
      <c r="D30" s="399"/>
      <c r="E30" s="399"/>
      <c r="F30" s="398"/>
      <c r="G30" s="398"/>
      <c r="H30" s="405"/>
      <c r="I30" s="405"/>
      <c r="J30" s="405"/>
      <c r="K30" s="409"/>
      <c r="L30" s="398"/>
      <c r="M30" s="405"/>
      <c r="N30" s="406"/>
      <c r="O30" s="615"/>
      <c r="P30" s="645"/>
      <c r="Q30" s="646"/>
      <c r="R30" s="615"/>
      <c r="S30" s="585">
        <f t="shared" si="0"/>
        <v>0</v>
      </c>
      <c r="T30" s="585">
        <f t="shared" si="1"/>
        <v>0</v>
      </c>
      <c r="U30" s="697"/>
      <c r="V30" s="697"/>
      <c r="W30" s="697"/>
      <c r="X30" s="697"/>
      <c r="Y30" s="697"/>
      <c r="Z30" s="697"/>
      <c r="AA30" s="697"/>
      <c r="AB30" s="697"/>
      <c r="AC30" s="697"/>
      <c r="AD30" s="697"/>
    </row>
    <row r="31" spans="1:30" s="248" customFormat="1" ht="19.5" x14ac:dyDescent="0.2">
      <c r="A31" s="398"/>
      <c r="B31" s="398"/>
      <c r="C31" s="398"/>
      <c r="D31" s="399"/>
      <c r="E31" s="399"/>
      <c r="F31" s="398"/>
      <c r="G31" s="398"/>
      <c r="H31" s="405"/>
      <c r="I31" s="405"/>
      <c r="J31" s="405"/>
      <c r="K31" s="409"/>
      <c r="L31" s="398"/>
      <c r="M31" s="405"/>
      <c r="N31" s="406"/>
      <c r="O31" s="615"/>
      <c r="P31" s="645"/>
      <c r="Q31" s="646"/>
      <c r="R31" s="615"/>
      <c r="S31" s="585">
        <f t="shared" si="0"/>
        <v>0</v>
      </c>
      <c r="T31" s="585">
        <f t="shared" si="1"/>
        <v>0</v>
      </c>
      <c r="U31" s="697"/>
      <c r="V31" s="697"/>
      <c r="W31" s="697"/>
      <c r="X31" s="697"/>
      <c r="Y31" s="697"/>
      <c r="Z31" s="697"/>
      <c r="AA31" s="697"/>
      <c r="AB31" s="697"/>
      <c r="AC31" s="697"/>
      <c r="AD31" s="697"/>
    </row>
    <row r="32" spans="1:30" s="248" customFormat="1" ht="19.5" x14ac:dyDescent="0.2">
      <c r="A32" s="398"/>
      <c r="B32" s="398"/>
      <c r="C32" s="398"/>
      <c r="D32" s="399"/>
      <c r="E32" s="399"/>
      <c r="F32" s="398"/>
      <c r="G32" s="398"/>
      <c r="H32" s="405"/>
      <c r="I32" s="405"/>
      <c r="J32" s="405"/>
      <c r="K32" s="409"/>
      <c r="L32" s="398"/>
      <c r="M32" s="405"/>
      <c r="N32" s="406"/>
      <c r="O32" s="615"/>
      <c r="P32" s="645"/>
      <c r="Q32" s="646"/>
      <c r="R32" s="615"/>
      <c r="S32" s="585">
        <f t="shared" si="0"/>
        <v>0</v>
      </c>
      <c r="T32" s="585">
        <f t="shared" si="1"/>
        <v>0</v>
      </c>
      <c r="U32" s="697"/>
      <c r="V32" s="697"/>
      <c r="W32" s="697"/>
      <c r="X32" s="697"/>
      <c r="Y32" s="697"/>
      <c r="Z32" s="697"/>
      <c r="AA32" s="697"/>
      <c r="AB32" s="697"/>
      <c r="AC32" s="697"/>
      <c r="AD32" s="697"/>
    </row>
    <row r="33" spans="1:30" s="644" customFormat="1" ht="19.5" x14ac:dyDescent="0.2">
      <c r="A33" s="398"/>
      <c r="B33" s="398"/>
      <c r="C33" s="398"/>
      <c r="D33" s="399"/>
      <c r="E33" s="399"/>
      <c r="F33" s="398"/>
      <c r="G33" s="398"/>
      <c r="H33" s="405"/>
      <c r="I33" s="405"/>
      <c r="J33" s="405"/>
      <c r="K33" s="409"/>
      <c r="L33" s="398"/>
      <c r="M33" s="405"/>
      <c r="N33" s="406"/>
      <c r="O33" s="615"/>
      <c r="P33" s="645"/>
      <c r="Q33" s="646"/>
      <c r="R33" s="615"/>
      <c r="S33" s="585">
        <f t="shared" si="0"/>
        <v>0</v>
      </c>
      <c r="T33" s="585">
        <f t="shared" si="1"/>
        <v>0</v>
      </c>
      <c r="U33" s="697"/>
      <c r="V33" s="697"/>
      <c r="W33" s="697"/>
      <c r="X33" s="697"/>
      <c r="Y33" s="697"/>
      <c r="Z33" s="697"/>
      <c r="AA33" s="697"/>
      <c r="AB33" s="697"/>
      <c r="AC33" s="697"/>
      <c r="AD33" s="697"/>
    </row>
    <row r="34" spans="1:30" s="644" customFormat="1" ht="19.5" x14ac:dyDescent="0.2">
      <c r="A34" s="398"/>
      <c r="B34" s="398"/>
      <c r="C34" s="398"/>
      <c r="D34" s="399"/>
      <c r="E34" s="399"/>
      <c r="F34" s="398"/>
      <c r="G34" s="398"/>
      <c r="H34" s="405"/>
      <c r="I34" s="405"/>
      <c r="J34" s="405"/>
      <c r="K34" s="409"/>
      <c r="L34" s="398"/>
      <c r="M34" s="405"/>
      <c r="N34" s="406"/>
      <c r="O34" s="615"/>
      <c r="P34" s="645"/>
      <c r="Q34" s="646"/>
      <c r="R34" s="615"/>
      <c r="S34" s="585">
        <f t="shared" si="0"/>
        <v>0</v>
      </c>
      <c r="T34" s="585">
        <f t="shared" si="1"/>
        <v>0</v>
      </c>
      <c r="U34" s="697"/>
      <c r="V34" s="697"/>
      <c r="W34" s="697"/>
      <c r="X34" s="697"/>
      <c r="Y34" s="697"/>
      <c r="Z34" s="697"/>
      <c r="AA34" s="697"/>
      <c r="AB34" s="697"/>
      <c r="AC34" s="697"/>
      <c r="AD34" s="697"/>
    </row>
    <row r="35" spans="1:30" s="644" customFormat="1" ht="19.5" x14ac:dyDescent="0.2">
      <c r="A35" s="398"/>
      <c r="B35" s="398"/>
      <c r="C35" s="398"/>
      <c r="D35" s="399"/>
      <c r="E35" s="399"/>
      <c r="F35" s="398"/>
      <c r="G35" s="398"/>
      <c r="H35" s="405"/>
      <c r="I35" s="405"/>
      <c r="J35" s="405"/>
      <c r="K35" s="409"/>
      <c r="L35" s="398"/>
      <c r="M35" s="405"/>
      <c r="N35" s="406"/>
      <c r="O35" s="615"/>
      <c r="P35" s="645"/>
      <c r="Q35" s="646"/>
      <c r="R35" s="615"/>
      <c r="S35" s="585">
        <f t="shared" si="0"/>
        <v>0</v>
      </c>
      <c r="T35" s="585">
        <f t="shared" si="1"/>
        <v>0</v>
      </c>
      <c r="U35" s="697"/>
      <c r="V35" s="697"/>
      <c r="W35" s="697"/>
      <c r="X35" s="697"/>
      <c r="Y35" s="697"/>
      <c r="Z35" s="697"/>
      <c r="AA35" s="697"/>
      <c r="AB35" s="697"/>
      <c r="AC35" s="697"/>
      <c r="AD35" s="697"/>
    </row>
    <row r="36" spans="1:30" s="644" customFormat="1" ht="19.5" x14ac:dyDescent="0.2">
      <c r="A36" s="398"/>
      <c r="B36" s="398"/>
      <c r="C36" s="398"/>
      <c r="D36" s="399"/>
      <c r="E36" s="399"/>
      <c r="F36" s="398"/>
      <c r="G36" s="398"/>
      <c r="H36" s="405"/>
      <c r="I36" s="405"/>
      <c r="J36" s="405"/>
      <c r="K36" s="409"/>
      <c r="L36" s="398"/>
      <c r="M36" s="405"/>
      <c r="N36" s="406"/>
      <c r="O36" s="615"/>
      <c r="P36" s="645"/>
      <c r="Q36" s="646"/>
      <c r="R36" s="615"/>
      <c r="S36" s="585">
        <f t="shared" si="0"/>
        <v>0</v>
      </c>
      <c r="T36" s="585">
        <f t="shared" si="1"/>
        <v>0</v>
      </c>
      <c r="U36" s="697"/>
      <c r="V36" s="697"/>
      <c r="W36" s="697"/>
      <c r="X36" s="697"/>
      <c r="Y36" s="697"/>
      <c r="Z36" s="697"/>
      <c r="AA36" s="697"/>
      <c r="AB36" s="697"/>
      <c r="AC36" s="697"/>
      <c r="AD36" s="697"/>
    </row>
    <row r="37" spans="1:30" s="644" customFormat="1" ht="19.5" x14ac:dyDescent="0.2">
      <c r="A37" s="398"/>
      <c r="B37" s="398"/>
      <c r="C37" s="398"/>
      <c r="D37" s="399"/>
      <c r="E37" s="399"/>
      <c r="F37" s="398"/>
      <c r="G37" s="398"/>
      <c r="H37" s="405"/>
      <c r="I37" s="405"/>
      <c r="J37" s="405"/>
      <c r="K37" s="409"/>
      <c r="L37" s="398"/>
      <c r="M37" s="405"/>
      <c r="N37" s="406"/>
      <c r="O37" s="615"/>
      <c r="P37" s="645"/>
      <c r="Q37" s="646"/>
      <c r="R37" s="615"/>
      <c r="S37" s="585">
        <f t="shared" si="0"/>
        <v>0</v>
      </c>
      <c r="T37" s="585">
        <f t="shared" si="1"/>
        <v>0</v>
      </c>
      <c r="U37" s="697"/>
      <c r="V37" s="697"/>
      <c r="W37" s="697"/>
      <c r="X37" s="697"/>
      <c r="Y37" s="697"/>
      <c r="Z37" s="697"/>
      <c r="AA37" s="697"/>
      <c r="AB37" s="697"/>
      <c r="AC37" s="697"/>
      <c r="AD37" s="697"/>
    </row>
    <row r="38" spans="1:30" s="644" customFormat="1" ht="19.5" x14ac:dyDescent="0.2">
      <c r="A38" s="398"/>
      <c r="B38" s="398"/>
      <c r="C38" s="398"/>
      <c r="D38" s="399"/>
      <c r="E38" s="399"/>
      <c r="F38" s="398"/>
      <c r="G38" s="398"/>
      <c r="H38" s="405"/>
      <c r="I38" s="405"/>
      <c r="J38" s="405"/>
      <c r="K38" s="409"/>
      <c r="L38" s="398"/>
      <c r="M38" s="405"/>
      <c r="N38" s="406"/>
      <c r="O38" s="615"/>
      <c r="P38" s="645"/>
      <c r="Q38" s="646"/>
      <c r="R38" s="615"/>
      <c r="S38" s="585">
        <f t="shared" si="0"/>
        <v>0</v>
      </c>
      <c r="T38" s="585">
        <f t="shared" si="1"/>
        <v>0</v>
      </c>
      <c r="U38" s="697"/>
      <c r="V38" s="697"/>
      <c r="W38" s="697"/>
      <c r="X38" s="697"/>
      <c r="Y38" s="697"/>
      <c r="Z38" s="697"/>
      <c r="AA38" s="697"/>
      <c r="AB38" s="697"/>
      <c r="AC38" s="697"/>
      <c r="AD38" s="697"/>
    </row>
    <row r="39" spans="1:30" s="644" customFormat="1" ht="19.5" x14ac:dyDescent="0.2">
      <c r="A39" s="398"/>
      <c r="B39" s="398"/>
      <c r="C39" s="398"/>
      <c r="D39" s="399"/>
      <c r="E39" s="399"/>
      <c r="F39" s="398"/>
      <c r="G39" s="398"/>
      <c r="H39" s="405"/>
      <c r="I39" s="405"/>
      <c r="J39" s="405"/>
      <c r="K39" s="409"/>
      <c r="L39" s="398"/>
      <c r="M39" s="405"/>
      <c r="N39" s="406"/>
      <c r="O39" s="615"/>
      <c r="P39" s="645"/>
      <c r="Q39" s="646"/>
      <c r="R39" s="615"/>
      <c r="S39" s="585">
        <f t="shared" si="0"/>
        <v>0</v>
      </c>
      <c r="T39" s="585">
        <f t="shared" si="1"/>
        <v>0</v>
      </c>
      <c r="U39" s="697"/>
      <c r="V39" s="697"/>
      <c r="W39" s="697"/>
      <c r="X39" s="697"/>
      <c r="Y39" s="697"/>
      <c r="Z39" s="697"/>
      <c r="AA39" s="697"/>
      <c r="AB39" s="697"/>
      <c r="AC39" s="697"/>
      <c r="AD39" s="697"/>
    </row>
    <row r="40" spans="1:30" s="644" customFormat="1" ht="19.5" x14ac:dyDescent="0.2">
      <c r="A40" s="398"/>
      <c r="B40" s="398"/>
      <c r="C40" s="398"/>
      <c r="D40" s="399"/>
      <c r="E40" s="399"/>
      <c r="F40" s="398"/>
      <c r="G40" s="398"/>
      <c r="H40" s="405"/>
      <c r="I40" s="405"/>
      <c r="J40" s="405"/>
      <c r="K40" s="409"/>
      <c r="L40" s="398"/>
      <c r="M40" s="405"/>
      <c r="N40" s="406"/>
      <c r="O40" s="615"/>
      <c r="P40" s="645"/>
      <c r="Q40" s="646"/>
      <c r="R40" s="615"/>
      <c r="S40" s="585">
        <f t="shared" si="0"/>
        <v>0</v>
      </c>
      <c r="T40" s="585">
        <f t="shared" si="1"/>
        <v>0</v>
      </c>
      <c r="U40" s="697"/>
      <c r="V40" s="697"/>
      <c r="W40" s="697"/>
      <c r="X40" s="697"/>
      <c r="Y40" s="697"/>
      <c r="Z40" s="697"/>
      <c r="AA40" s="697"/>
      <c r="AB40" s="697"/>
      <c r="AC40" s="697"/>
      <c r="AD40" s="697"/>
    </row>
    <row r="41" spans="1:30" s="644" customFormat="1" ht="19.5" x14ac:dyDescent="0.2">
      <c r="A41" s="398"/>
      <c r="B41" s="398"/>
      <c r="C41" s="398"/>
      <c r="D41" s="399"/>
      <c r="E41" s="399"/>
      <c r="F41" s="398"/>
      <c r="G41" s="398"/>
      <c r="H41" s="405"/>
      <c r="I41" s="405"/>
      <c r="J41" s="405"/>
      <c r="K41" s="409"/>
      <c r="L41" s="398"/>
      <c r="M41" s="405"/>
      <c r="N41" s="406"/>
      <c r="O41" s="615"/>
      <c r="P41" s="645"/>
      <c r="Q41" s="646"/>
      <c r="R41" s="615"/>
      <c r="S41" s="585">
        <f t="shared" si="0"/>
        <v>0</v>
      </c>
      <c r="T41" s="585">
        <f t="shared" si="1"/>
        <v>0</v>
      </c>
      <c r="U41" s="697"/>
      <c r="V41" s="697"/>
      <c r="W41" s="697"/>
      <c r="X41" s="697"/>
      <c r="Y41" s="697"/>
      <c r="Z41" s="697"/>
      <c r="AA41" s="697"/>
      <c r="AB41" s="697"/>
      <c r="AC41" s="697"/>
      <c r="AD41" s="697"/>
    </row>
    <row r="42" spans="1:30" s="644" customFormat="1" ht="19.5" x14ac:dyDescent="0.2">
      <c r="A42" s="398"/>
      <c r="B42" s="398"/>
      <c r="C42" s="398"/>
      <c r="D42" s="399"/>
      <c r="E42" s="399"/>
      <c r="F42" s="398"/>
      <c r="G42" s="398"/>
      <c r="H42" s="405"/>
      <c r="I42" s="405"/>
      <c r="J42" s="405"/>
      <c r="K42" s="409"/>
      <c r="L42" s="398"/>
      <c r="M42" s="405"/>
      <c r="N42" s="406"/>
      <c r="O42" s="615"/>
      <c r="P42" s="645"/>
      <c r="Q42" s="646"/>
      <c r="R42" s="615"/>
      <c r="S42" s="585">
        <f t="shared" si="0"/>
        <v>0</v>
      </c>
      <c r="T42" s="585">
        <f t="shared" si="1"/>
        <v>0</v>
      </c>
      <c r="U42" s="697"/>
      <c r="V42" s="697"/>
      <c r="W42" s="697"/>
      <c r="X42" s="697"/>
      <c r="Y42" s="697"/>
      <c r="Z42" s="697"/>
      <c r="AA42" s="697"/>
      <c r="AB42" s="697"/>
      <c r="AC42" s="697"/>
      <c r="AD42" s="697"/>
    </row>
    <row r="43" spans="1:30" s="644" customFormat="1" ht="19.5" x14ac:dyDescent="0.2">
      <c r="A43" s="398"/>
      <c r="B43" s="398"/>
      <c r="C43" s="398"/>
      <c r="D43" s="399"/>
      <c r="E43" s="399"/>
      <c r="F43" s="398"/>
      <c r="G43" s="398"/>
      <c r="H43" s="405"/>
      <c r="I43" s="405"/>
      <c r="J43" s="405"/>
      <c r="K43" s="409"/>
      <c r="L43" s="398"/>
      <c r="M43" s="405"/>
      <c r="N43" s="406"/>
      <c r="O43" s="615"/>
      <c r="P43" s="645"/>
      <c r="Q43" s="646"/>
      <c r="R43" s="615"/>
      <c r="S43" s="585">
        <f t="shared" si="0"/>
        <v>0</v>
      </c>
      <c r="T43" s="585">
        <f t="shared" si="1"/>
        <v>0</v>
      </c>
      <c r="U43" s="697"/>
      <c r="V43" s="697"/>
      <c r="W43" s="697"/>
      <c r="X43" s="697"/>
      <c r="Y43" s="697"/>
      <c r="Z43" s="697"/>
      <c r="AA43" s="697"/>
      <c r="AB43" s="697"/>
      <c r="AC43" s="697"/>
      <c r="AD43" s="697"/>
    </row>
    <row r="44" spans="1:30" s="644" customFormat="1" ht="19.5" x14ac:dyDescent="0.2">
      <c r="A44" s="398"/>
      <c r="B44" s="398"/>
      <c r="C44" s="398"/>
      <c r="D44" s="399"/>
      <c r="E44" s="399"/>
      <c r="F44" s="398"/>
      <c r="G44" s="398"/>
      <c r="H44" s="405"/>
      <c r="I44" s="405"/>
      <c r="J44" s="405"/>
      <c r="K44" s="409"/>
      <c r="L44" s="398"/>
      <c r="M44" s="405"/>
      <c r="N44" s="406"/>
      <c r="O44" s="615"/>
      <c r="P44" s="645"/>
      <c r="Q44" s="646"/>
      <c r="R44" s="615"/>
      <c r="S44" s="585">
        <f t="shared" ref="S44:S75" si="2">Q44+P44</f>
        <v>0</v>
      </c>
      <c r="T44" s="585">
        <f t="shared" ref="T44:T75" si="3">O44-S44</f>
        <v>0</v>
      </c>
      <c r="U44" s="697"/>
      <c r="V44" s="697"/>
      <c r="W44" s="697"/>
      <c r="X44" s="697"/>
      <c r="Y44" s="697"/>
      <c r="Z44" s="697"/>
      <c r="AA44" s="697"/>
      <c r="AB44" s="697"/>
      <c r="AC44" s="697"/>
      <c r="AD44" s="697"/>
    </row>
    <row r="45" spans="1:30" s="644" customFormat="1" ht="19.5" x14ac:dyDescent="0.2">
      <c r="A45" s="398"/>
      <c r="B45" s="398"/>
      <c r="C45" s="398"/>
      <c r="D45" s="399"/>
      <c r="E45" s="399"/>
      <c r="F45" s="398"/>
      <c r="G45" s="398"/>
      <c r="H45" s="405"/>
      <c r="I45" s="405"/>
      <c r="J45" s="405"/>
      <c r="K45" s="409"/>
      <c r="L45" s="398"/>
      <c r="M45" s="405"/>
      <c r="N45" s="406"/>
      <c r="O45" s="615"/>
      <c r="P45" s="645"/>
      <c r="Q45" s="646"/>
      <c r="R45" s="615"/>
      <c r="S45" s="585">
        <f t="shared" si="2"/>
        <v>0</v>
      </c>
      <c r="T45" s="585">
        <f t="shared" si="3"/>
        <v>0</v>
      </c>
      <c r="U45" s="697"/>
      <c r="V45" s="697"/>
      <c r="W45" s="697"/>
      <c r="X45" s="697"/>
      <c r="Y45" s="697"/>
      <c r="Z45" s="697"/>
      <c r="AA45" s="697"/>
      <c r="AB45" s="697"/>
      <c r="AC45" s="697"/>
      <c r="AD45" s="697"/>
    </row>
    <row r="46" spans="1:30" s="644" customFormat="1" ht="19.5" x14ac:dyDescent="0.2">
      <c r="A46" s="398"/>
      <c r="B46" s="398"/>
      <c r="C46" s="398"/>
      <c r="D46" s="399"/>
      <c r="E46" s="399"/>
      <c r="F46" s="398"/>
      <c r="G46" s="398"/>
      <c r="H46" s="405"/>
      <c r="I46" s="405"/>
      <c r="J46" s="405"/>
      <c r="K46" s="409"/>
      <c r="L46" s="398"/>
      <c r="M46" s="405"/>
      <c r="N46" s="406"/>
      <c r="O46" s="615"/>
      <c r="P46" s="645"/>
      <c r="Q46" s="646"/>
      <c r="R46" s="615"/>
      <c r="S46" s="585">
        <f t="shared" si="2"/>
        <v>0</v>
      </c>
      <c r="T46" s="585">
        <f t="shared" si="3"/>
        <v>0</v>
      </c>
      <c r="U46" s="697"/>
      <c r="V46" s="697"/>
      <c r="W46" s="697"/>
      <c r="X46" s="697"/>
      <c r="Y46" s="697"/>
      <c r="Z46" s="697"/>
      <c r="AA46" s="697"/>
      <c r="AB46" s="697"/>
      <c r="AC46" s="697"/>
      <c r="AD46" s="697"/>
    </row>
    <row r="47" spans="1:30" s="644" customFormat="1" ht="19.5" x14ac:dyDescent="0.2">
      <c r="A47" s="398"/>
      <c r="B47" s="398"/>
      <c r="C47" s="398"/>
      <c r="D47" s="399"/>
      <c r="E47" s="399"/>
      <c r="F47" s="398"/>
      <c r="G47" s="398"/>
      <c r="H47" s="405"/>
      <c r="I47" s="405"/>
      <c r="J47" s="405"/>
      <c r="K47" s="409"/>
      <c r="L47" s="398"/>
      <c r="M47" s="405"/>
      <c r="N47" s="406"/>
      <c r="O47" s="615"/>
      <c r="P47" s="645"/>
      <c r="Q47" s="646"/>
      <c r="R47" s="615"/>
      <c r="S47" s="585">
        <f t="shared" si="2"/>
        <v>0</v>
      </c>
      <c r="T47" s="585">
        <f t="shared" si="3"/>
        <v>0</v>
      </c>
      <c r="U47" s="697"/>
      <c r="V47" s="697"/>
      <c r="W47" s="697"/>
      <c r="X47" s="697"/>
      <c r="Y47" s="697"/>
      <c r="Z47" s="697"/>
      <c r="AA47" s="697"/>
      <c r="AB47" s="697"/>
      <c r="AC47" s="697"/>
      <c r="AD47" s="697"/>
    </row>
    <row r="48" spans="1:30" s="644" customFormat="1" ht="19.5" x14ac:dyDescent="0.2">
      <c r="A48" s="398"/>
      <c r="B48" s="398"/>
      <c r="C48" s="398"/>
      <c r="D48" s="399"/>
      <c r="E48" s="399"/>
      <c r="F48" s="398"/>
      <c r="G48" s="398"/>
      <c r="H48" s="405"/>
      <c r="I48" s="405"/>
      <c r="J48" s="405"/>
      <c r="K48" s="409"/>
      <c r="L48" s="398"/>
      <c r="M48" s="405"/>
      <c r="N48" s="406"/>
      <c r="O48" s="615"/>
      <c r="P48" s="645"/>
      <c r="Q48" s="646"/>
      <c r="R48" s="615"/>
      <c r="S48" s="585">
        <f t="shared" si="2"/>
        <v>0</v>
      </c>
      <c r="T48" s="585">
        <f t="shared" si="3"/>
        <v>0</v>
      </c>
      <c r="U48" s="697"/>
      <c r="V48" s="697"/>
      <c r="W48" s="697"/>
      <c r="X48" s="697"/>
      <c r="Y48" s="697"/>
      <c r="Z48" s="697"/>
      <c r="AA48" s="697"/>
      <c r="AB48" s="697"/>
      <c r="AC48" s="697"/>
      <c r="AD48" s="697"/>
    </row>
    <row r="49" spans="1:30" s="644" customFormat="1" ht="19.5" x14ac:dyDescent="0.2">
      <c r="A49" s="398"/>
      <c r="B49" s="398"/>
      <c r="C49" s="398"/>
      <c r="D49" s="399"/>
      <c r="E49" s="399"/>
      <c r="F49" s="398"/>
      <c r="G49" s="398"/>
      <c r="H49" s="405"/>
      <c r="I49" s="405"/>
      <c r="J49" s="405"/>
      <c r="K49" s="409"/>
      <c r="L49" s="398"/>
      <c r="M49" s="405"/>
      <c r="N49" s="406"/>
      <c r="O49" s="615"/>
      <c r="P49" s="645"/>
      <c r="Q49" s="646"/>
      <c r="R49" s="615"/>
      <c r="S49" s="585">
        <f t="shared" si="2"/>
        <v>0</v>
      </c>
      <c r="T49" s="585">
        <f t="shared" si="3"/>
        <v>0</v>
      </c>
      <c r="U49" s="697"/>
      <c r="V49" s="697"/>
      <c r="W49" s="697"/>
      <c r="X49" s="697"/>
      <c r="Y49" s="697"/>
      <c r="Z49" s="697"/>
      <c r="AA49" s="697"/>
      <c r="AB49" s="697"/>
      <c r="AC49" s="697"/>
      <c r="AD49" s="697"/>
    </row>
    <row r="50" spans="1:30" s="644" customFormat="1" ht="19.5" x14ac:dyDescent="0.2">
      <c r="A50" s="398"/>
      <c r="B50" s="398"/>
      <c r="C50" s="398"/>
      <c r="D50" s="399"/>
      <c r="E50" s="399"/>
      <c r="F50" s="398"/>
      <c r="G50" s="398"/>
      <c r="H50" s="405"/>
      <c r="I50" s="405"/>
      <c r="J50" s="405"/>
      <c r="K50" s="409"/>
      <c r="L50" s="398"/>
      <c r="M50" s="405"/>
      <c r="N50" s="406"/>
      <c r="O50" s="615"/>
      <c r="P50" s="645"/>
      <c r="Q50" s="646"/>
      <c r="R50" s="615"/>
      <c r="S50" s="585">
        <f t="shared" si="2"/>
        <v>0</v>
      </c>
      <c r="T50" s="585">
        <f t="shared" si="3"/>
        <v>0</v>
      </c>
      <c r="U50" s="697"/>
      <c r="V50" s="697"/>
      <c r="W50" s="697"/>
      <c r="X50" s="697"/>
      <c r="Y50" s="697"/>
      <c r="Z50" s="697"/>
      <c r="AA50" s="697"/>
      <c r="AB50" s="697"/>
      <c r="AC50" s="697"/>
      <c r="AD50" s="697"/>
    </row>
    <row r="51" spans="1:30" s="644" customFormat="1" ht="19.5" x14ac:dyDescent="0.2">
      <c r="A51" s="398"/>
      <c r="B51" s="398"/>
      <c r="C51" s="398"/>
      <c r="D51" s="399"/>
      <c r="E51" s="399"/>
      <c r="F51" s="398"/>
      <c r="G51" s="398"/>
      <c r="H51" s="405"/>
      <c r="I51" s="405"/>
      <c r="J51" s="405"/>
      <c r="K51" s="409"/>
      <c r="L51" s="398"/>
      <c r="M51" s="405"/>
      <c r="N51" s="406"/>
      <c r="O51" s="615"/>
      <c r="P51" s="645"/>
      <c r="Q51" s="646"/>
      <c r="R51" s="615"/>
      <c r="S51" s="585">
        <f t="shared" si="2"/>
        <v>0</v>
      </c>
      <c r="T51" s="585">
        <f t="shared" si="3"/>
        <v>0</v>
      </c>
      <c r="U51" s="697"/>
      <c r="V51" s="697"/>
      <c r="W51" s="697"/>
      <c r="X51" s="697"/>
      <c r="Y51" s="697"/>
      <c r="Z51" s="697"/>
      <c r="AA51" s="697"/>
      <c r="AB51" s="697"/>
      <c r="AC51" s="697"/>
      <c r="AD51" s="697"/>
    </row>
    <row r="52" spans="1:30" s="644" customFormat="1" ht="19.5" x14ac:dyDescent="0.2">
      <c r="A52" s="398"/>
      <c r="B52" s="398"/>
      <c r="C52" s="398"/>
      <c r="D52" s="399"/>
      <c r="E52" s="399"/>
      <c r="F52" s="398"/>
      <c r="G52" s="398"/>
      <c r="H52" s="405"/>
      <c r="I52" s="405"/>
      <c r="J52" s="405"/>
      <c r="K52" s="409"/>
      <c r="L52" s="398"/>
      <c r="M52" s="405"/>
      <c r="N52" s="406"/>
      <c r="O52" s="615"/>
      <c r="P52" s="645"/>
      <c r="Q52" s="646"/>
      <c r="R52" s="615"/>
      <c r="S52" s="585">
        <f t="shared" si="2"/>
        <v>0</v>
      </c>
      <c r="T52" s="585">
        <f t="shared" si="3"/>
        <v>0</v>
      </c>
      <c r="U52" s="697"/>
      <c r="V52" s="697"/>
      <c r="W52" s="697"/>
      <c r="X52" s="697"/>
      <c r="Y52" s="697"/>
      <c r="Z52" s="697"/>
      <c r="AA52" s="697"/>
      <c r="AB52" s="697"/>
      <c r="AC52" s="697"/>
      <c r="AD52" s="697"/>
    </row>
    <row r="53" spans="1:30" s="644" customFormat="1" ht="19.5" x14ac:dyDescent="0.2">
      <c r="A53" s="398"/>
      <c r="B53" s="398"/>
      <c r="C53" s="398"/>
      <c r="D53" s="399"/>
      <c r="E53" s="399"/>
      <c r="F53" s="398"/>
      <c r="G53" s="398"/>
      <c r="H53" s="405"/>
      <c r="I53" s="405"/>
      <c r="J53" s="405"/>
      <c r="K53" s="409"/>
      <c r="L53" s="398"/>
      <c r="M53" s="405"/>
      <c r="N53" s="406"/>
      <c r="O53" s="615"/>
      <c r="P53" s="645"/>
      <c r="Q53" s="646"/>
      <c r="R53" s="615"/>
      <c r="S53" s="585">
        <f t="shared" si="2"/>
        <v>0</v>
      </c>
      <c r="T53" s="585">
        <f t="shared" si="3"/>
        <v>0</v>
      </c>
      <c r="U53" s="697"/>
      <c r="V53" s="697"/>
      <c r="W53" s="697"/>
      <c r="X53" s="697"/>
      <c r="Y53" s="697"/>
      <c r="Z53" s="697"/>
      <c r="AA53" s="697"/>
      <c r="AB53" s="697"/>
      <c r="AC53" s="697"/>
      <c r="AD53" s="697"/>
    </row>
    <row r="54" spans="1:30" s="644" customFormat="1" ht="19.5" x14ac:dyDescent="0.2">
      <c r="A54" s="398"/>
      <c r="B54" s="398"/>
      <c r="C54" s="398"/>
      <c r="D54" s="399"/>
      <c r="E54" s="399"/>
      <c r="F54" s="398"/>
      <c r="G54" s="398"/>
      <c r="H54" s="405"/>
      <c r="I54" s="405"/>
      <c r="J54" s="405"/>
      <c r="K54" s="409"/>
      <c r="L54" s="398"/>
      <c r="M54" s="405"/>
      <c r="N54" s="406"/>
      <c r="O54" s="615"/>
      <c r="P54" s="645"/>
      <c r="Q54" s="646"/>
      <c r="R54" s="615"/>
      <c r="S54" s="585">
        <f t="shared" si="2"/>
        <v>0</v>
      </c>
      <c r="T54" s="585">
        <f t="shared" si="3"/>
        <v>0</v>
      </c>
      <c r="U54" s="697"/>
      <c r="V54" s="697"/>
      <c r="W54" s="697"/>
      <c r="X54" s="697"/>
      <c r="Y54" s="697"/>
      <c r="Z54" s="697"/>
      <c r="AA54" s="697"/>
      <c r="AB54" s="697"/>
      <c r="AC54" s="697"/>
      <c r="AD54" s="697"/>
    </row>
    <row r="55" spans="1:30" s="644" customFormat="1" ht="19.5" x14ac:dyDescent="0.2">
      <c r="A55" s="398"/>
      <c r="B55" s="398"/>
      <c r="C55" s="398"/>
      <c r="D55" s="399"/>
      <c r="E55" s="399"/>
      <c r="F55" s="398"/>
      <c r="G55" s="398"/>
      <c r="H55" s="405"/>
      <c r="I55" s="405"/>
      <c r="J55" s="405"/>
      <c r="K55" s="409"/>
      <c r="L55" s="398"/>
      <c r="M55" s="405"/>
      <c r="N55" s="406"/>
      <c r="O55" s="615"/>
      <c r="P55" s="645"/>
      <c r="Q55" s="646"/>
      <c r="R55" s="615"/>
      <c r="S55" s="585">
        <f t="shared" si="2"/>
        <v>0</v>
      </c>
      <c r="T55" s="585">
        <f t="shared" si="3"/>
        <v>0</v>
      </c>
      <c r="U55" s="697"/>
      <c r="V55" s="697"/>
      <c r="W55" s="697"/>
      <c r="X55" s="697"/>
      <c r="Y55" s="697"/>
      <c r="Z55" s="697"/>
      <c r="AA55" s="697"/>
      <c r="AB55" s="697"/>
      <c r="AC55" s="697"/>
      <c r="AD55" s="697"/>
    </row>
    <row r="56" spans="1:30" s="644" customFormat="1" ht="19.5" x14ac:dyDescent="0.2">
      <c r="A56" s="398"/>
      <c r="B56" s="398"/>
      <c r="C56" s="398"/>
      <c r="D56" s="399"/>
      <c r="E56" s="399"/>
      <c r="F56" s="398"/>
      <c r="G56" s="398"/>
      <c r="H56" s="405"/>
      <c r="I56" s="405"/>
      <c r="J56" s="405"/>
      <c r="K56" s="409"/>
      <c r="L56" s="398"/>
      <c r="M56" s="405"/>
      <c r="N56" s="406"/>
      <c r="O56" s="615"/>
      <c r="P56" s="645"/>
      <c r="Q56" s="646"/>
      <c r="R56" s="615"/>
      <c r="S56" s="585">
        <f t="shared" si="2"/>
        <v>0</v>
      </c>
      <c r="T56" s="585">
        <f t="shared" si="3"/>
        <v>0</v>
      </c>
      <c r="U56" s="697"/>
      <c r="V56" s="697"/>
      <c r="W56" s="697"/>
      <c r="X56" s="697"/>
      <c r="Y56" s="697"/>
      <c r="Z56" s="697"/>
      <c r="AA56" s="697"/>
      <c r="AB56" s="697"/>
      <c r="AC56" s="697"/>
      <c r="AD56" s="697"/>
    </row>
    <row r="57" spans="1:30" s="644" customFormat="1" ht="19.5" x14ac:dyDescent="0.2">
      <c r="A57" s="398"/>
      <c r="B57" s="398"/>
      <c r="C57" s="398"/>
      <c r="D57" s="399"/>
      <c r="E57" s="399"/>
      <c r="F57" s="398"/>
      <c r="G57" s="398"/>
      <c r="H57" s="405"/>
      <c r="I57" s="405"/>
      <c r="J57" s="405"/>
      <c r="K57" s="409"/>
      <c r="L57" s="398"/>
      <c r="M57" s="405"/>
      <c r="N57" s="406"/>
      <c r="O57" s="615"/>
      <c r="P57" s="645"/>
      <c r="Q57" s="646"/>
      <c r="R57" s="615"/>
      <c r="S57" s="585">
        <f t="shared" si="2"/>
        <v>0</v>
      </c>
      <c r="T57" s="585">
        <f t="shared" si="3"/>
        <v>0</v>
      </c>
      <c r="U57" s="697"/>
      <c r="V57" s="697"/>
      <c r="W57" s="697"/>
      <c r="X57" s="697"/>
      <c r="Y57" s="697"/>
      <c r="Z57" s="697"/>
      <c r="AA57" s="697"/>
      <c r="AB57" s="697"/>
      <c r="AC57" s="697"/>
      <c r="AD57" s="697"/>
    </row>
    <row r="58" spans="1:30" s="644" customFormat="1" ht="19.5" x14ac:dyDescent="0.2">
      <c r="A58" s="398"/>
      <c r="B58" s="398"/>
      <c r="C58" s="398"/>
      <c r="D58" s="399"/>
      <c r="E58" s="399"/>
      <c r="F58" s="398"/>
      <c r="G58" s="398"/>
      <c r="H58" s="405"/>
      <c r="I58" s="405"/>
      <c r="J58" s="405"/>
      <c r="K58" s="409"/>
      <c r="L58" s="398"/>
      <c r="M58" s="405"/>
      <c r="N58" s="406"/>
      <c r="O58" s="615"/>
      <c r="P58" s="645"/>
      <c r="Q58" s="646"/>
      <c r="R58" s="615"/>
      <c r="S58" s="585">
        <f t="shared" si="2"/>
        <v>0</v>
      </c>
      <c r="T58" s="585">
        <f t="shared" si="3"/>
        <v>0</v>
      </c>
      <c r="U58" s="697"/>
      <c r="V58" s="697"/>
      <c r="W58" s="697"/>
      <c r="X58" s="697"/>
      <c r="Y58" s="697"/>
      <c r="Z58" s="697"/>
      <c r="AA58" s="697"/>
      <c r="AB58" s="697"/>
      <c r="AC58" s="697"/>
      <c r="AD58" s="697"/>
    </row>
    <row r="59" spans="1:30" s="644" customFormat="1" ht="19.5" x14ac:dyDescent="0.2">
      <c r="A59" s="398"/>
      <c r="B59" s="398"/>
      <c r="C59" s="398"/>
      <c r="D59" s="399"/>
      <c r="E59" s="399"/>
      <c r="F59" s="398"/>
      <c r="G59" s="398"/>
      <c r="H59" s="405"/>
      <c r="I59" s="405"/>
      <c r="J59" s="405"/>
      <c r="K59" s="409"/>
      <c r="L59" s="398"/>
      <c r="M59" s="405"/>
      <c r="N59" s="406"/>
      <c r="O59" s="615"/>
      <c r="P59" s="645"/>
      <c r="Q59" s="646"/>
      <c r="R59" s="615"/>
      <c r="S59" s="585">
        <f t="shared" si="2"/>
        <v>0</v>
      </c>
      <c r="T59" s="585">
        <f t="shared" si="3"/>
        <v>0</v>
      </c>
      <c r="U59" s="697"/>
      <c r="V59" s="697"/>
      <c r="W59" s="697"/>
      <c r="X59" s="697"/>
      <c r="Y59" s="697"/>
      <c r="Z59" s="697"/>
      <c r="AA59" s="697"/>
      <c r="AB59" s="697"/>
      <c r="AC59" s="697"/>
      <c r="AD59" s="697"/>
    </row>
    <row r="60" spans="1:30" s="644" customFormat="1" ht="19.5" x14ac:dyDescent="0.2">
      <c r="A60" s="398"/>
      <c r="B60" s="398"/>
      <c r="C60" s="398"/>
      <c r="D60" s="399"/>
      <c r="E60" s="399"/>
      <c r="F60" s="398"/>
      <c r="G60" s="398"/>
      <c r="H60" s="405"/>
      <c r="I60" s="405"/>
      <c r="J60" s="405"/>
      <c r="K60" s="409"/>
      <c r="L60" s="398"/>
      <c r="M60" s="405"/>
      <c r="N60" s="406"/>
      <c r="O60" s="615"/>
      <c r="P60" s="645"/>
      <c r="Q60" s="646"/>
      <c r="R60" s="615"/>
      <c r="S60" s="585">
        <f t="shared" si="2"/>
        <v>0</v>
      </c>
      <c r="T60" s="585">
        <f t="shared" si="3"/>
        <v>0</v>
      </c>
      <c r="U60" s="697"/>
      <c r="V60" s="697"/>
      <c r="W60" s="697"/>
      <c r="X60" s="697"/>
      <c r="Y60" s="697"/>
      <c r="Z60" s="697"/>
      <c r="AA60" s="697"/>
      <c r="AB60" s="697"/>
      <c r="AC60" s="697"/>
      <c r="AD60" s="697"/>
    </row>
    <row r="61" spans="1:30" s="644" customFormat="1" ht="19.5" x14ac:dyDescent="0.2">
      <c r="A61" s="398"/>
      <c r="B61" s="398"/>
      <c r="C61" s="398"/>
      <c r="D61" s="399"/>
      <c r="E61" s="399"/>
      <c r="F61" s="398"/>
      <c r="G61" s="398"/>
      <c r="H61" s="405"/>
      <c r="I61" s="405"/>
      <c r="J61" s="405"/>
      <c r="K61" s="409"/>
      <c r="L61" s="398"/>
      <c r="M61" s="405"/>
      <c r="N61" s="406"/>
      <c r="O61" s="615"/>
      <c r="P61" s="645"/>
      <c r="Q61" s="646"/>
      <c r="R61" s="615"/>
      <c r="S61" s="585">
        <f t="shared" si="2"/>
        <v>0</v>
      </c>
      <c r="T61" s="585">
        <f t="shared" si="3"/>
        <v>0</v>
      </c>
      <c r="U61" s="697"/>
      <c r="V61" s="697"/>
      <c r="W61" s="697"/>
      <c r="X61" s="697"/>
      <c r="Y61" s="697"/>
      <c r="Z61" s="697"/>
      <c r="AA61" s="697"/>
      <c r="AB61" s="697"/>
      <c r="AC61" s="697"/>
      <c r="AD61" s="697"/>
    </row>
    <row r="62" spans="1:30" s="644" customFormat="1" ht="19.5" x14ac:dyDescent="0.2">
      <c r="A62" s="398"/>
      <c r="B62" s="398"/>
      <c r="C62" s="398"/>
      <c r="D62" s="399"/>
      <c r="E62" s="399"/>
      <c r="F62" s="398"/>
      <c r="G62" s="398"/>
      <c r="H62" s="405"/>
      <c r="I62" s="405"/>
      <c r="J62" s="405"/>
      <c r="K62" s="409"/>
      <c r="L62" s="398"/>
      <c r="M62" s="405"/>
      <c r="N62" s="406"/>
      <c r="O62" s="615"/>
      <c r="P62" s="645"/>
      <c r="Q62" s="646"/>
      <c r="R62" s="615"/>
      <c r="S62" s="585">
        <f t="shared" si="2"/>
        <v>0</v>
      </c>
      <c r="T62" s="585">
        <f t="shared" si="3"/>
        <v>0</v>
      </c>
      <c r="U62" s="697"/>
      <c r="V62" s="697"/>
      <c r="W62" s="697"/>
      <c r="X62" s="697"/>
      <c r="Y62" s="697"/>
      <c r="Z62" s="697"/>
      <c r="AA62" s="697"/>
      <c r="AB62" s="697"/>
      <c r="AC62" s="697"/>
      <c r="AD62" s="697"/>
    </row>
    <row r="63" spans="1:30" s="644" customFormat="1" ht="19.5" x14ac:dyDescent="0.2">
      <c r="A63" s="398"/>
      <c r="B63" s="398"/>
      <c r="C63" s="398"/>
      <c r="D63" s="399"/>
      <c r="E63" s="399"/>
      <c r="F63" s="398"/>
      <c r="G63" s="398"/>
      <c r="H63" s="405"/>
      <c r="I63" s="405"/>
      <c r="J63" s="405"/>
      <c r="K63" s="409"/>
      <c r="L63" s="398"/>
      <c r="M63" s="405"/>
      <c r="N63" s="406"/>
      <c r="O63" s="615"/>
      <c r="P63" s="645"/>
      <c r="Q63" s="646"/>
      <c r="R63" s="615"/>
      <c r="S63" s="585">
        <f t="shared" si="2"/>
        <v>0</v>
      </c>
      <c r="T63" s="585">
        <f t="shared" si="3"/>
        <v>0</v>
      </c>
      <c r="U63" s="697"/>
      <c r="V63" s="697"/>
      <c r="W63" s="697"/>
      <c r="X63" s="697"/>
      <c r="Y63" s="697"/>
      <c r="Z63" s="697"/>
      <c r="AA63" s="697"/>
      <c r="AB63" s="697"/>
      <c r="AC63" s="697"/>
      <c r="AD63" s="697"/>
    </row>
    <row r="64" spans="1:30" s="644" customFormat="1" ht="19.5" x14ac:dyDescent="0.2">
      <c r="A64" s="398"/>
      <c r="B64" s="398"/>
      <c r="C64" s="398"/>
      <c r="D64" s="399"/>
      <c r="E64" s="399"/>
      <c r="F64" s="398"/>
      <c r="G64" s="398"/>
      <c r="H64" s="405"/>
      <c r="I64" s="405"/>
      <c r="J64" s="405"/>
      <c r="K64" s="409"/>
      <c r="L64" s="398"/>
      <c r="M64" s="405"/>
      <c r="N64" s="406"/>
      <c r="O64" s="615"/>
      <c r="P64" s="645"/>
      <c r="Q64" s="646"/>
      <c r="R64" s="615"/>
      <c r="S64" s="585">
        <f t="shared" si="2"/>
        <v>0</v>
      </c>
      <c r="T64" s="585">
        <f t="shared" si="3"/>
        <v>0</v>
      </c>
      <c r="U64" s="697"/>
      <c r="V64" s="697"/>
      <c r="W64" s="697"/>
      <c r="X64" s="697"/>
      <c r="Y64" s="697"/>
      <c r="Z64" s="697"/>
      <c r="AA64" s="697"/>
      <c r="AB64" s="697"/>
      <c r="AC64" s="697"/>
      <c r="AD64" s="697"/>
    </row>
    <row r="65" spans="1:30" s="644" customFormat="1" ht="19.5" x14ac:dyDescent="0.2">
      <c r="A65" s="398"/>
      <c r="B65" s="398"/>
      <c r="C65" s="398"/>
      <c r="D65" s="399"/>
      <c r="E65" s="399"/>
      <c r="F65" s="398"/>
      <c r="G65" s="398"/>
      <c r="H65" s="405"/>
      <c r="I65" s="405"/>
      <c r="J65" s="405"/>
      <c r="K65" s="409"/>
      <c r="L65" s="398"/>
      <c r="M65" s="405"/>
      <c r="N65" s="406"/>
      <c r="O65" s="615"/>
      <c r="P65" s="645"/>
      <c r="Q65" s="646"/>
      <c r="R65" s="615"/>
      <c r="S65" s="585">
        <f t="shared" si="2"/>
        <v>0</v>
      </c>
      <c r="T65" s="585">
        <f t="shared" si="3"/>
        <v>0</v>
      </c>
      <c r="U65" s="697"/>
      <c r="V65" s="697"/>
      <c r="W65" s="697"/>
      <c r="X65" s="697"/>
      <c r="Y65" s="697"/>
      <c r="Z65" s="697"/>
      <c r="AA65" s="697"/>
      <c r="AB65" s="697"/>
      <c r="AC65" s="697"/>
      <c r="AD65" s="697"/>
    </row>
    <row r="66" spans="1:30" s="644" customFormat="1" ht="19.5" x14ac:dyDescent="0.2">
      <c r="A66" s="398"/>
      <c r="B66" s="398"/>
      <c r="C66" s="398"/>
      <c r="D66" s="399"/>
      <c r="E66" s="399"/>
      <c r="F66" s="398"/>
      <c r="G66" s="398"/>
      <c r="H66" s="405"/>
      <c r="I66" s="405"/>
      <c r="J66" s="405"/>
      <c r="K66" s="409"/>
      <c r="L66" s="398"/>
      <c r="M66" s="405"/>
      <c r="N66" s="406"/>
      <c r="O66" s="615"/>
      <c r="P66" s="645"/>
      <c r="Q66" s="646"/>
      <c r="R66" s="615"/>
      <c r="S66" s="585">
        <f t="shared" si="2"/>
        <v>0</v>
      </c>
      <c r="T66" s="585">
        <f t="shared" si="3"/>
        <v>0</v>
      </c>
      <c r="U66" s="697"/>
      <c r="V66" s="697"/>
      <c r="W66" s="697"/>
      <c r="X66" s="697"/>
      <c r="Y66" s="697"/>
      <c r="Z66" s="697"/>
      <c r="AA66" s="697"/>
      <c r="AB66" s="697"/>
      <c r="AC66" s="697"/>
      <c r="AD66" s="697"/>
    </row>
    <row r="67" spans="1:30" s="644" customFormat="1" ht="19.5" x14ac:dyDescent="0.2">
      <c r="A67" s="398"/>
      <c r="B67" s="398"/>
      <c r="C67" s="398"/>
      <c r="D67" s="399"/>
      <c r="E67" s="399"/>
      <c r="F67" s="398"/>
      <c r="G67" s="398"/>
      <c r="H67" s="405"/>
      <c r="I67" s="405"/>
      <c r="J67" s="405"/>
      <c r="K67" s="409"/>
      <c r="L67" s="398"/>
      <c r="M67" s="405"/>
      <c r="N67" s="406"/>
      <c r="O67" s="615"/>
      <c r="P67" s="645"/>
      <c r="Q67" s="646"/>
      <c r="R67" s="615"/>
      <c r="S67" s="585">
        <f t="shared" si="2"/>
        <v>0</v>
      </c>
      <c r="T67" s="585">
        <f t="shared" si="3"/>
        <v>0</v>
      </c>
      <c r="U67" s="697"/>
      <c r="V67" s="697"/>
      <c r="W67" s="697"/>
      <c r="X67" s="697"/>
      <c r="Y67" s="697"/>
      <c r="Z67" s="697"/>
      <c r="AA67" s="697"/>
      <c r="AB67" s="697"/>
      <c r="AC67" s="697"/>
      <c r="AD67" s="697"/>
    </row>
    <row r="68" spans="1:30" s="644" customFormat="1" ht="19.5" x14ac:dyDescent="0.2">
      <c r="A68" s="398"/>
      <c r="B68" s="398"/>
      <c r="C68" s="398"/>
      <c r="D68" s="399"/>
      <c r="E68" s="399"/>
      <c r="F68" s="398"/>
      <c r="G68" s="398"/>
      <c r="H68" s="405"/>
      <c r="I68" s="405"/>
      <c r="J68" s="405"/>
      <c r="K68" s="409"/>
      <c r="L68" s="398"/>
      <c r="M68" s="405"/>
      <c r="N68" s="406"/>
      <c r="O68" s="615"/>
      <c r="P68" s="645"/>
      <c r="Q68" s="646"/>
      <c r="R68" s="615"/>
      <c r="S68" s="585">
        <f t="shared" si="2"/>
        <v>0</v>
      </c>
      <c r="T68" s="585">
        <f t="shared" si="3"/>
        <v>0</v>
      </c>
      <c r="U68" s="697"/>
      <c r="V68" s="697"/>
      <c r="W68" s="697"/>
      <c r="X68" s="697"/>
      <c r="Y68" s="697"/>
      <c r="Z68" s="697"/>
      <c r="AA68" s="697"/>
      <c r="AB68" s="697"/>
      <c r="AC68" s="697"/>
      <c r="AD68" s="697"/>
    </row>
    <row r="69" spans="1:30" s="644" customFormat="1" ht="19.5" x14ac:dyDescent="0.2">
      <c r="A69" s="398"/>
      <c r="B69" s="398"/>
      <c r="C69" s="398"/>
      <c r="D69" s="399"/>
      <c r="E69" s="399"/>
      <c r="F69" s="398"/>
      <c r="G69" s="398"/>
      <c r="H69" s="405"/>
      <c r="I69" s="405"/>
      <c r="J69" s="405"/>
      <c r="K69" s="409"/>
      <c r="L69" s="398"/>
      <c r="M69" s="405"/>
      <c r="N69" s="406"/>
      <c r="O69" s="615"/>
      <c r="P69" s="645"/>
      <c r="Q69" s="646"/>
      <c r="R69" s="615"/>
      <c r="S69" s="585">
        <f t="shared" si="2"/>
        <v>0</v>
      </c>
      <c r="T69" s="585">
        <f t="shared" si="3"/>
        <v>0</v>
      </c>
      <c r="U69" s="697"/>
      <c r="V69" s="697"/>
      <c r="W69" s="697"/>
      <c r="X69" s="697"/>
      <c r="Y69" s="697"/>
      <c r="Z69" s="697"/>
      <c r="AA69" s="697"/>
      <c r="AB69" s="697"/>
      <c r="AC69" s="697"/>
      <c r="AD69" s="697"/>
    </row>
    <row r="70" spans="1:30" s="644" customFormat="1" ht="19.5" x14ac:dyDescent="0.2">
      <c r="A70" s="398"/>
      <c r="B70" s="398"/>
      <c r="C70" s="398"/>
      <c r="D70" s="399"/>
      <c r="E70" s="399"/>
      <c r="F70" s="398"/>
      <c r="G70" s="398"/>
      <c r="H70" s="405"/>
      <c r="I70" s="405"/>
      <c r="J70" s="405"/>
      <c r="K70" s="409"/>
      <c r="L70" s="398"/>
      <c r="M70" s="405"/>
      <c r="N70" s="406"/>
      <c r="O70" s="615"/>
      <c r="P70" s="645"/>
      <c r="Q70" s="646"/>
      <c r="R70" s="615"/>
      <c r="S70" s="585">
        <f t="shared" si="2"/>
        <v>0</v>
      </c>
      <c r="T70" s="585">
        <f t="shared" si="3"/>
        <v>0</v>
      </c>
      <c r="U70" s="697"/>
      <c r="V70" s="697"/>
      <c r="W70" s="697"/>
      <c r="X70" s="697"/>
      <c r="Y70" s="697"/>
      <c r="Z70" s="697"/>
      <c r="AA70" s="697"/>
      <c r="AB70" s="697"/>
      <c r="AC70" s="697"/>
      <c r="AD70" s="697"/>
    </row>
    <row r="71" spans="1:30" s="644" customFormat="1" ht="19.5" x14ac:dyDescent="0.2">
      <c r="A71" s="398"/>
      <c r="B71" s="398"/>
      <c r="C71" s="398"/>
      <c r="D71" s="399"/>
      <c r="E71" s="399"/>
      <c r="F71" s="398"/>
      <c r="G71" s="398"/>
      <c r="H71" s="405"/>
      <c r="I71" s="405"/>
      <c r="J71" s="405"/>
      <c r="K71" s="409"/>
      <c r="L71" s="398"/>
      <c r="M71" s="405"/>
      <c r="N71" s="406"/>
      <c r="O71" s="615"/>
      <c r="P71" s="645"/>
      <c r="Q71" s="646"/>
      <c r="R71" s="615"/>
      <c r="S71" s="585">
        <f t="shared" si="2"/>
        <v>0</v>
      </c>
      <c r="T71" s="585">
        <f t="shared" si="3"/>
        <v>0</v>
      </c>
      <c r="U71" s="697"/>
      <c r="V71" s="697"/>
      <c r="W71" s="697"/>
      <c r="X71" s="697"/>
      <c r="Y71" s="697"/>
      <c r="Z71" s="697"/>
      <c r="AA71" s="697"/>
      <c r="AB71" s="697"/>
      <c r="AC71" s="697"/>
      <c r="AD71" s="697"/>
    </row>
    <row r="72" spans="1:30" s="644" customFormat="1" ht="19.5" x14ac:dyDescent="0.2">
      <c r="A72" s="398"/>
      <c r="B72" s="398"/>
      <c r="C72" s="398"/>
      <c r="D72" s="399"/>
      <c r="E72" s="399"/>
      <c r="F72" s="398"/>
      <c r="G72" s="398"/>
      <c r="H72" s="405"/>
      <c r="I72" s="405"/>
      <c r="J72" s="405"/>
      <c r="K72" s="409"/>
      <c r="L72" s="398"/>
      <c r="M72" s="405"/>
      <c r="N72" s="406"/>
      <c r="O72" s="615"/>
      <c r="P72" s="645"/>
      <c r="Q72" s="646"/>
      <c r="R72" s="615"/>
      <c r="S72" s="585">
        <f t="shared" si="2"/>
        <v>0</v>
      </c>
      <c r="T72" s="585">
        <f t="shared" si="3"/>
        <v>0</v>
      </c>
      <c r="U72" s="697"/>
      <c r="V72" s="697"/>
      <c r="W72" s="697"/>
      <c r="X72" s="697"/>
      <c r="Y72" s="697"/>
      <c r="Z72" s="697"/>
      <c r="AA72" s="697"/>
      <c r="AB72" s="697"/>
      <c r="AC72" s="697"/>
      <c r="AD72" s="697"/>
    </row>
    <row r="73" spans="1:30" s="644" customFormat="1" ht="19.5" x14ac:dyDescent="0.2">
      <c r="A73" s="398"/>
      <c r="B73" s="398"/>
      <c r="C73" s="398"/>
      <c r="D73" s="399"/>
      <c r="E73" s="399"/>
      <c r="F73" s="398"/>
      <c r="G73" s="398"/>
      <c r="H73" s="405"/>
      <c r="I73" s="405"/>
      <c r="J73" s="405"/>
      <c r="K73" s="409"/>
      <c r="L73" s="398"/>
      <c r="M73" s="405"/>
      <c r="N73" s="406"/>
      <c r="O73" s="615"/>
      <c r="P73" s="645"/>
      <c r="Q73" s="646"/>
      <c r="R73" s="615"/>
      <c r="S73" s="585">
        <f t="shared" si="2"/>
        <v>0</v>
      </c>
      <c r="T73" s="585">
        <f t="shared" si="3"/>
        <v>0</v>
      </c>
      <c r="U73" s="697"/>
      <c r="V73" s="697"/>
      <c r="W73" s="697"/>
      <c r="X73" s="697"/>
      <c r="Y73" s="697"/>
      <c r="Z73" s="697"/>
      <c r="AA73" s="697"/>
      <c r="AB73" s="697"/>
      <c r="AC73" s="697"/>
      <c r="AD73" s="697"/>
    </row>
    <row r="74" spans="1:30" s="644" customFormat="1" ht="19.5" x14ac:dyDescent="0.2">
      <c r="A74" s="398"/>
      <c r="B74" s="398"/>
      <c r="C74" s="398"/>
      <c r="D74" s="399"/>
      <c r="E74" s="399"/>
      <c r="F74" s="398"/>
      <c r="G74" s="398"/>
      <c r="H74" s="405"/>
      <c r="I74" s="405"/>
      <c r="J74" s="405"/>
      <c r="K74" s="409"/>
      <c r="L74" s="398"/>
      <c r="M74" s="405"/>
      <c r="N74" s="406"/>
      <c r="O74" s="615"/>
      <c r="P74" s="645"/>
      <c r="Q74" s="646"/>
      <c r="R74" s="615"/>
      <c r="S74" s="585">
        <f t="shared" si="2"/>
        <v>0</v>
      </c>
      <c r="T74" s="585">
        <f t="shared" si="3"/>
        <v>0</v>
      </c>
      <c r="U74" s="697"/>
      <c r="V74" s="697"/>
      <c r="W74" s="697"/>
      <c r="X74" s="697"/>
      <c r="Y74" s="697"/>
      <c r="Z74" s="697"/>
      <c r="AA74" s="697"/>
      <c r="AB74" s="697"/>
      <c r="AC74" s="697"/>
      <c r="AD74" s="697"/>
    </row>
    <row r="75" spans="1:30" s="644" customFormat="1" ht="19.5" x14ac:dyDescent="0.2">
      <c r="A75" s="398"/>
      <c r="B75" s="398"/>
      <c r="C75" s="398"/>
      <c r="D75" s="399"/>
      <c r="E75" s="399"/>
      <c r="F75" s="398"/>
      <c r="G75" s="398"/>
      <c r="H75" s="405"/>
      <c r="I75" s="405"/>
      <c r="J75" s="405"/>
      <c r="K75" s="409"/>
      <c r="L75" s="398"/>
      <c r="M75" s="405"/>
      <c r="N75" s="406"/>
      <c r="O75" s="615"/>
      <c r="P75" s="645"/>
      <c r="Q75" s="646"/>
      <c r="R75" s="615"/>
      <c r="S75" s="585">
        <f t="shared" si="2"/>
        <v>0</v>
      </c>
      <c r="T75" s="585">
        <f t="shared" si="3"/>
        <v>0</v>
      </c>
      <c r="U75" s="697"/>
      <c r="V75" s="697"/>
      <c r="W75" s="697"/>
      <c r="X75" s="697"/>
      <c r="Y75" s="697"/>
      <c r="Z75" s="697"/>
      <c r="AA75" s="697"/>
      <c r="AB75" s="697"/>
      <c r="AC75" s="697"/>
      <c r="AD75" s="697"/>
    </row>
    <row r="76" spans="1:30" s="644" customFormat="1" ht="19.5" x14ac:dyDescent="0.2">
      <c r="A76" s="398"/>
      <c r="B76" s="398"/>
      <c r="C76" s="398"/>
      <c r="D76" s="399"/>
      <c r="E76" s="399"/>
      <c r="F76" s="398"/>
      <c r="G76" s="398"/>
      <c r="H76" s="405"/>
      <c r="I76" s="405"/>
      <c r="J76" s="405"/>
      <c r="K76" s="409"/>
      <c r="L76" s="398"/>
      <c r="M76" s="405"/>
      <c r="N76" s="406"/>
      <c r="O76" s="615"/>
      <c r="P76" s="645"/>
      <c r="Q76" s="646"/>
      <c r="R76" s="615"/>
      <c r="S76" s="585">
        <f t="shared" ref="S76:S99" si="4">Q76+P76</f>
        <v>0</v>
      </c>
      <c r="T76" s="585">
        <f t="shared" ref="T76:T99" si="5">O76-S76</f>
        <v>0</v>
      </c>
      <c r="U76" s="697"/>
      <c r="V76" s="697"/>
      <c r="W76" s="697"/>
      <c r="X76" s="697"/>
      <c r="Y76" s="697"/>
      <c r="Z76" s="697"/>
      <c r="AA76" s="697"/>
      <c r="AB76" s="697"/>
      <c r="AC76" s="697"/>
      <c r="AD76" s="697"/>
    </row>
    <row r="77" spans="1:30" s="644" customFormat="1" ht="19.5" x14ac:dyDescent="0.2">
      <c r="A77" s="398"/>
      <c r="B77" s="398"/>
      <c r="C77" s="398"/>
      <c r="D77" s="399"/>
      <c r="E77" s="399"/>
      <c r="F77" s="398"/>
      <c r="G77" s="398"/>
      <c r="H77" s="405"/>
      <c r="I77" s="405"/>
      <c r="J77" s="405"/>
      <c r="K77" s="409"/>
      <c r="L77" s="398"/>
      <c r="M77" s="405"/>
      <c r="N77" s="406"/>
      <c r="O77" s="615"/>
      <c r="P77" s="645"/>
      <c r="Q77" s="646"/>
      <c r="R77" s="615"/>
      <c r="S77" s="585">
        <f t="shared" si="4"/>
        <v>0</v>
      </c>
      <c r="T77" s="585">
        <f t="shared" si="5"/>
        <v>0</v>
      </c>
      <c r="U77" s="697"/>
      <c r="V77" s="697"/>
      <c r="W77" s="697"/>
      <c r="X77" s="697"/>
      <c r="Y77" s="697"/>
      <c r="Z77" s="697"/>
      <c r="AA77" s="697"/>
      <c r="AB77" s="697"/>
      <c r="AC77" s="697"/>
      <c r="AD77" s="697"/>
    </row>
    <row r="78" spans="1:30" s="644" customFormat="1" ht="19.5" x14ac:dyDescent="0.2">
      <c r="A78" s="398"/>
      <c r="B78" s="398"/>
      <c r="C78" s="398"/>
      <c r="D78" s="399"/>
      <c r="E78" s="399"/>
      <c r="F78" s="398"/>
      <c r="G78" s="398"/>
      <c r="H78" s="405"/>
      <c r="I78" s="405"/>
      <c r="J78" s="405"/>
      <c r="K78" s="409"/>
      <c r="L78" s="398"/>
      <c r="M78" s="405"/>
      <c r="N78" s="406"/>
      <c r="O78" s="615"/>
      <c r="P78" s="645"/>
      <c r="Q78" s="646"/>
      <c r="R78" s="615"/>
      <c r="S78" s="585">
        <f t="shared" si="4"/>
        <v>0</v>
      </c>
      <c r="T78" s="585">
        <f t="shared" si="5"/>
        <v>0</v>
      </c>
      <c r="U78" s="697"/>
      <c r="V78" s="697"/>
      <c r="W78" s="697"/>
      <c r="X78" s="697"/>
      <c r="Y78" s="697"/>
      <c r="Z78" s="697"/>
      <c r="AA78" s="697"/>
      <c r="AB78" s="697"/>
      <c r="AC78" s="697"/>
      <c r="AD78" s="697"/>
    </row>
    <row r="79" spans="1:30" s="644" customFormat="1" ht="19.5" x14ac:dyDescent="0.2">
      <c r="A79" s="398"/>
      <c r="B79" s="398"/>
      <c r="C79" s="398"/>
      <c r="D79" s="399"/>
      <c r="E79" s="399"/>
      <c r="F79" s="398"/>
      <c r="G79" s="398"/>
      <c r="H79" s="405"/>
      <c r="I79" s="405"/>
      <c r="J79" s="405"/>
      <c r="K79" s="409"/>
      <c r="L79" s="398"/>
      <c r="M79" s="405"/>
      <c r="N79" s="406"/>
      <c r="O79" s="615"/>
      <c r="P79" s="645"/>
      <c r="Q79" s="646"/>
      <c r="R79" s="615"/>
      <c r="S79" s="585">
        <f t="shared" si="4"/>
        <v>0</v>
      </c>
      <c r="T79" s="585">
        <f t="shared" si="5"/>
        <v>0</v>
      </c>
      <c r="U79" s="697"/>
      <c r="V79" s="697"/>
      <c r="W79" s="697"/>
      <c r="X79" s="697"/>
      <c r="Y79" s="697"/>
      <c r="Z79" s="697"/>
      <c r="AA79" s="697"/>
      <c r="AB79" s="697"/>
      <c r="AC79" s="697"/>
      <c r="AD79" s="697"/>
    </row>
    <row r="80" spans="1:30" s="644" customFormat="1" ht="19.5" x14ac:dyDescent="0.2">
      <c r="A80" s="398"/>
      <c r="B80" s="398"/>
      <c r="C80" s="398"/>
      <c r="D80" s="399"/>
      <c r="E80" s="399"/>
      <c r="F80" s="398"/>
      <c r="G80" s="398"/>
      <c r="H80" s="405"/>
      <c r="I80" s="405"/>
      <c r="J80" s="405"/>
      <c r="K80" s="409"/>
      <c r="L80" s="398"/>
      <c r="M80" s="405"/>
      <c r="N80" s="406"/>
      <c r="O80" s="615"/>
      <c r="P80" s="645"/>
      <c r="Q80" s="646"/>
      <c r="R80" s="615"/>
      <c r="S80" s="585">
        <f t="shared" si="4"/>
        <v>0</v>
      </c>
      <c r="T80" s="585">
        <f t="shared" si="5"/>
        <v>0</v>
      </c>
      <c r="U80" s="697"/>
      <c r="V80" s="697"/>
      <c r="W80" s="697"/>
      <c r="X80" s="697"/>
      <c r="Y80" s="697"/>
      <c r="Z80" s="697"/>
      <c r="AA80" s="697"/>
      <c r="AB80" s="697"/>
      <c r="AC80" s="697"/>
      <c r="AD80" s="697"/>
    </row>
    <row r="81" spans="1:30" s="644" customFormat="1" ht="19.5" x14ac:dyDescent="0.2">
      <c r="A81" s="398"/>
      <c r="B81" s="398"/>
      <c r="C81" s="398"/>
      <c r="D81" s="399"/>
      <c r="E81" s="399"/>
      <c r="F81" s="398"/>
      <c r="G81" s="398"/>
      <c r="H81" s="405"/>
      <c r="I81" s="405"/>
      <c r="J81" s="405"/>
      <c r="K81" s="409"/>
      <c r="L81" s="398"/>
      <c r="M81" s="405"/>
      <c r="N81" s="406"/>
      <c r="O81" s="615"/>
      <c r="P81" s="645"/>
      <c r="Q81" s="646"/>
      <c r="R81" s="615"/>
      <c r="S81" s="585">
        <f t="shared" si="4"/>
        <v>0</v>
      </c>
      <c r="T81" s="585">
        <f t="shared" si="5"/>
        <v>0</v>
      </c>
      <c r="U81" s="697"/>
      <c r="V81" s="697"/>
      <c r="W81" s="697"/>
      <c r="X81" s="697"/>
      <c r="Y81" s="697"/>
      <c r="Z81" s="697"/>
      <c r="AA81" s="697"/>
      <c r="AB81" s="697"/>
      <c r="AC81" s="697"/>
      <c r="AD81" s="697"/>
    </row>
    <row r="82" spans="1:30" s="644" customFormat="1" ht="19.5" x14ac:dyDescent="0.2">
      <c r="A82" s="398"/>
      <c r="B82" s="398"/>
      <c r="C82" s="398"/>
      <c r="D82" s="399"/>
      <c r="E82" s="399"/>
      <c r="F82" s="398"/>
      <c r="G82" s="398"/>
      <c r="H82" s="405"/>
      <c r="I82" s="405"/>
      <c r="J82" s="405"/>
      <c r="K82" s="409"/>
      <c r="L82" s="398"/>
      <c r="M82" s="405"/>
      <c r="N82" s="406"/>
      <c r="O82" s="615"/>
      <c r="P82" s="645"/>
      <c r="Q82" s="646"/>
      <c r="R82" s="615"/>
      <c r="S82" s="585">
        <f t="shared" si="4"/>
        <v>0</v>
      </c>
      <c r="T82" s="585">
        <f t="shared" si="5"/>
        <v>0</v>
      </c>
      <c r="U82" s="697"/>
      <c r="V82" s="697"/>
      <c r="W82" s="697"/>
      <c r="X82" s="697"/>
      <c r="Y82" s="697"/>
      <c r="Z82" s="697"/>
      <c r="AA82" s="697"/>
      <c r="AB82" s="697"/>
      <c r="AC82" s="697"/>
      <c r="AD82" s="697"/>
    </row>
    <row r="83" spans="1:30" s="644" customFormat="1" ht="19.5" x14ac:dyDescent="0.2">
      <c r="A83" s="398"/>
      <c r="B83" s="398"/>
      <c r="C83" s="398"/>
      <c r="D83" s="399"/>
      <c r="E83" s="399"/>
      <c r="F83" s="398"/>
      <c r="G83" s="398"/>
      <c r="H83" s="405"/>
      <c r="I83" s="405"/>
      <c r="J83" s="405"/>
      <c r="K83" s="409"/>
      <c r="L83" s="398"/>
      <c r="M83" s="405"/>
      <c r="N83" s="406"/>
      <c r="O83" s="615"/>
      <c r="P83" s="645"/>
      <c r="Q83" s="646"/>
      <c r="R83" s="615"/>
      <c r="S83" s="585">
        <f t="shared" si="4"/>
        <v>0</v>
      </c>
      <c r="T83" s="585">
        <f t="shared" si="5"/>
        <v>0</v>
      </c>
      <c r="U83" s="697"/>
      <c r="V83" s="697"/>
      <c r="W83" s="697"/>
      <c r="X83" s="697"/>
      <c r="Y83" s="697"/>
      <c r="Z83" s="697"/>
      <c r="AA83" s="697"/>
      <c r="AB83" s="697"/>
      <c r="AC83" s="697"/>
      <c r="AD83" s="697"/>
    </row>
    <row r="84" spans="1:30" s="644" customFormat="1" ht="19.5" x14ac:dyDescent="0.2">
      <c r="A84" s="398"/>
      <c r="B84" s="398"/>
      <c r="C84" s="398"/>
      <c r="D84" s="399"/>
      <c r="E84" s="399"/>
      <c r="F84" s="398"/>
      <c r="G84" s="398"/>
      <c r="H84" s="405"/>
      <c r="I84" s="405"/>
      <c r="J84" s="405"/>
      <c r="K84" s="409"/>
      <c r="L84" s="398"/>
      <c r="M84" s="405"/>
      <c r="N84" s="406"/>
      <c r="O84" s="615"/>
      <c r="P84" s="645"/>
      <c r="Q84" s="646"/>
      <c r="R84" s="615"/>
      <c r="S84" s="585">
        <f t="shared" si="4"/>
        <v>0</v>
      </c>
      <c r="T84" s="585">
        <f t="shared" si="5"/>
        <v>0</v>
      </c>
      <c r="U84" s="697"/>
      <c r="V84" s="697"/>
      <c r="W84" s="697"/>
      <c r="X84" s="697"/>
      <c r="Y84" s="697"/>
      <c r="Z84" s="697"/>
      <c r="AA84" s="697"/>
      <c r="AB84" s="697"/>
      <c r="AC84" s="697"/>
      <c r="AD84" s="697"/>
    </row>
    <row r="85" spans="1:30" s="644" customFormat="1" ht="19.5" x14ac:dyDescent="0.2">
      <c r="A85" s="398"/>
      <c r="B85" s="398"/>
      <c r="C85" s="398"/>
      <c r="D85" s="399"/>
      <c r="E85" s="399"/>
      <c r="F85" s="398"/>
      <c r="G85" s="398"/>
      <c r="H85" s="405"/>
      <c r="I85" s="405"/>
      <c r="J85" s="405"/>
      <c r="K85" s="409"/>
      <c r="L85" s="398"/>
      <c r="M85" s="405"/>
      <c r="N85" s="406"/>
      <c r="O85" s="615"/>
      <c r="P85" s="645"/>
      <c r="Q85" s="646"/>
      <c r="R85" s="615"/>
      <c r="S85" s="585">
        <f t="shared" si="4"/>
        <v>0</v>
      </c>
      <c r="T85" s="585">
        <f t="shared" si="5"/>
        <v>0</v>
      </c>
      <c r="U85" s="697"/>
      <c r="V85" s="697"/>
      <c r="W85" s="697"/>
      <c r="X85" s="697"/>
      <c r="Y85" s="697"/>
      <c r="Z85" s="697"/>
      <c r="AA85" s="697"/>
      <c r="AB85" s="697"/>
      <c r="AC85" s="697"/>
      <c r="AD85" s="697"/>
    </row>
    <row r="86" spans="1:30" s="644" customFormat="1" ht="19.5" x14ac:dyDescent="0.2">
      <c r="A86" s="398"/>
      <c r="B86" s="398"/>
      <c r="C86" s="398"/>
      <c r="D86" s="399"/>
      <c r="E86" s="399"/>
      <c r="F86" s="398"/>
      <c r="G86" s="398"/>
      <c r="H86" s="405"/>
      <c r="I86" s="405"/>
      <c r="J86" s="405"/>
      <c r="K86" s="409"/>
      <c r="L86" s="398"/>
      <c r="M86" s="405"/>
      <c r="N86" s="406"/>
      <c r="O86" s="615"/>
      <c r="P86" s="645"/>
      <c r="Q86" s="646"/>
      <c r="R86" s="615"/>
      <c r="S86" s="585">
        <f t="shared" si="4"/>
        <v>0</v>
      </c>
      <c r="T86" s="585">
        <f t="shared" si="5"/>
        <v>0</v>
      </c>
      <c r="U86" s="697"/>
      <c r="V86" s="697"/>
      <c r="W86" s="697"/>
      <c r="X86" s="697"/>
      <c r="Y86" s="697"/>
      <c r="Z86" s="697"/>
      <c r="AA86" s="697"/>
      <c r="AB86" s="697"/>
      <c r="AC86" s="697"/>
      <c r="AD86" s="697"/>
    </row>
    <row r="87" spans="1:30" s="644" customFormat="1" ht="19.5" x14ac:dyDescent="0.2">
      <c r="A87" s="398"/>
      <c r="B87" s="398"/>
      <c r="C87" s="398"/>
      <c r="D87" s="399"/>
      <c r="E87" s="399"/>
      <c r="F87" s="398"/>
      <c r="G87" s="398"/>
      <c r="H87" s="405"/>
      <c r="I87" s="405"/>
      <c r="J87" s="405"/>
      <c r="K87" s="409"/>
      <c r="L87" s="398"/>
      <c r="M87" s="405"/>
      <c r="N87" s="406"/>
      <c r="O87" s="615"/>
      <c r="P87" s="645"/>
      <c r="Q87" s="646"/>
      <c r="R87" s="615"/>
      <c r="S87" s="585">
        <f t="shared" si="4"/>
        <v>0</v>
      </c>
      <c r="T87" s="585">
        <f t="shared" si="5"/>
        <v>0</v>
      </c>
      <c r="U87" s="697"/>
      <c r="V87" s="697"/>
      <c r="W87" s="697"/>
      <c r="X87" s="697"/>
      <c r="Y87" s="697"/>
      <c r="Z87" s="697"/>
      <c r="AA87" s="697"/>
      <c r="AB87" s="697"/>
      <c r="AC87" s="697"/>
      <c r="AD87" s="697"/>
    </row>
    <row r="88" spans="1:30" s="644" customFormat="1" ht="19.5" x14ac:dyDescent="0.2">
      <c r="A88" s="398"/>
      <c r="B88" s="398"/>
      <c r="C88" s="398"/>
      <c r="D88" s="399"/>
      <c r="E88" s="399"/>
      <c r="F88" s="398"/>
      <c r="G88" s="398"/>
      <c r="H88" s="405"/>
      <c r="I88" s="405"/>
      <c r="J88" s="405"/>
      <c r="K88" s="409"/>
      <c r="L88" s="398"/>
      <c r="M88" s="405"/>
      <c r="N88" s="406"/>
      <c r="O88" s="615"/>
      <c r="P88" s="645"/>
      <c r="Q88" s="646"/>
      <c r="R88" s="615"/>
      <c r="S88" s="585">
        <f t="shared" si="4"/>
        <v>0</v>
      </c>
      <c r="T88" s="585">
        <f t="shared" si="5"/>
        <v>0</v>
      </c>
      <c r="U88" s="697"/>
      <c r="V88" s="697"/>
      <c r="W88" s="697"/>
      <c r="X88" s="697"/>
      <c r="Y88" s="697"/>
      <c r="Z88" s="697"/>
      <c r="AA88" s="697"/>
      <c r="AB88" s="697"/>
      <c r="AC88" s="697"/>
      <c r="AD88" s="697"/>
    </row>
    <row r="89" spans="1:30" s="644" customFormat="1" ht="19.5" x14ac:dyDescent="0.2">
      <c r="A89" s="398"/>
      <c r="B89" s="398"/>
      <c r="C89" s="398"/>
      <c r="D89" s="399"/>
      <c r="E89" s="399"/>
      <c r="F89" s="398"/>
      <c r="G89" s="398"/>
      <c r="H89" s="405"/>
      <c r="I89" s="405"/>
      <c r="J89" s="405"/>
      <c r="K89" s="409"/>
      <c r="L89" s="398"/>
      <c r="M89" s="405"/>
      <c r="N89" s="406"/>
      <c r="O89" s="615"/>
      <c r="P89" s="645"/>
      <c r="Q89" s="646"/>
      <c r="R89" s="615"/>
      <c r="S89" s="585">
        <f t="shared" si="4"/>
        <v>0</v>
      </c>
      <c r="T89" s="585">
        <f t="shared" si="5"/>
        <v>0</v>
      </c>
      <c r="U89" s="697"/>
      <c r="V89" s="697"/>
      <c r="W89" s="697"/>
      <c r="X89" s="697"/>
      <c r="Y89" s="697"/>
      <c r="Z89" s="697"/>
      <c r="AA89" s="697"/>
      <c r="AB89" s="697"/>
      <c r="AC89" s="697"/>
      <c r="AD89" s="697"/>
    </row>
    <row r="90" spans="1:30" s="644" customFormat="1" ht="19.5" x14ac:dyDescent="0.2">
      <c r="A90" s="398"/>
      <c r="B90" s="398"/>
      <c r="C90" s="398"/>
      <c r="D90" s="399"/>
      <c r="E90" s="399"/>
      <c r="F90" s="398"/>
      <c r="G90" s="398"/>
      <c r="H90" s="405"/>
      <c r="I90" s="405"/>
      <c r="J90" s="405"/>
      <c r="K90" s="409"/>
      <c r="L90" s="398"/>
      <c r="M90" s="405"/>
      <c r="N90" s="406"/>
      <c r="O90" s="615"/>
      <c r="P90" s="645"/>
      <c r="Q90" s="646"/>
      <c r="R90" s="615"/>
      <c r="S90" s="585">
        <f t="shared" si="4"/>
        <v>0</v>
      </c>
      <c r="T90" s="585">
        <f t="shared" si="5"/>
        <v>0</v>
      </c>
      <c r="U90" s="697"/>
      <c r="V90" s="697"/>
      <c r="W90" s="697"/>
      <c r="X90" s="697"/>
      <c r="Y90" s="697"/>
      <c r="Z90" s="697"/>
      <c r="AA90" s="697"/>
      <c r="AB90" s="697"/>
      <c r="AC90" s="697"/>
      <c r="AD90" s="697"/>
    </row>
    <row r="91" spans="1:30" s="644" customFormat="1" ht="19.5" x14ac:dyDescent="0.2">
      <c r="A91" s="398"/>
      <c r="B91" s="398"/>
      <c r="C91" s="398"/>
      <c r="D91" s="399"/>
      <c r="E91" s="399"/>
      <c r="F91" s="398"/>
      <c r="G91" s="398"/>
      <c r="H91" s="405"/>
      <c r="I91" s="405"/>
      <c r="J91" s="405"/>
      <c r="K91" s="409"/>
      <c r="L91" s="398"/>
      <c r="M91" s="405"/>
      <c r="N91" s="406"/>
      <c r="O91" s="615"/>
      <c r="P91" s="645"/>
      <c r="Q91" s="646"/>
      <c r="R91" s="615"/>
      <c r="S91" s="585">
        <f t="shared" si="4"/>
        <v>0</v>
      </c>
      <c r="T91" s="585">
        <f t="shared" si="5"/>
        <v>0</v>
      </c>
      <c r="U91" s="697"/>
      <c r="V91" s="697"/>
      <c r="W91" s="697"/>
      <c r="X91" s="697"/>
      <c r="Y91" s="697"/>
      <c r="Z91" s="697"/>
      <c r="AA91" s="697"/>
      <c r="AB91" s="697"/>
      <c r="AC91" s="697"/>
      <c r="AD91" s="697"/>
    </row>
    <row r="92" spans="1:30" s="644" customFormat="1" ht="19.5" x14ac:dyDescent="0.2">
      <c r="A92" s="398"/>
      <c r="B92" s="398"/>
      <c r="C92" s="398"/>
      <c r="D92" s="399"/>
      <c r="E92" s="399"/>
      <c r="F92" s="398"/>
      <c r="G92" s="398"/>
      <c r="H92" s="405"/>
      <c r="I92" s="405"/>
      <c r="J92" s="405"/>
      <c r="K92" s="409"/>
      <c r="L92" s="398"/>
      <c r="M92" s="405"/>
      <c r="N92" s="406"/>
      <c r="O92" s="615"/>
      <c r="P92" s="645"/>
      <c r="Q92" s="646"/>
      <c r="R92" s="615"/>
      <c r="S92" s="585">
        <f t="shared" si="4"/>
        <v>0</v>
      </c>
      <c r="T92" s="585">
        <f t="shared" si="5"/>
        <v>0</v>
      </c>
      <c r="U92" s="697"/>
      <c r="V92" s="697"/>
      <c r="W92" s="697"/>
      <c r="X92" s="697"/>
      <c r="Y92" s="697"/>
      <c r="Z92" s="697"/>
      <c r="AA92" s="697"/>
      <c r="AB92" s="697"/>
      <c r="AC92" s="697"/>
      <c r="AD92" s="697"/>
    </row>
    <row r="93" spans="1:30" s="644" customFormat="1" ht="19.5" x14ac:dyDescent="0.2">
      <c r="A93" s="398"/>
      <c r="B93" s="398"/>
      <c r="C93" s="398"/>
      <c r="D93" s="399"/>
      <c r="E93" s="399"/>
      <c r="F93" s="398"/>
      <c r="G93" s="398"/>
      <c r="H93" s="405"/>
      <c r="I93" s="405"/>
      <c r="J93" s="405"/>
      <c r="K93" s="409"/>
      <c r="L93" s="398"/>
      <c r="M93" s="405"/>
      <c r="N93" s="406"/>
      <c r="O93" s="615"/>
      <c r="P93" s="645"/>
      <c r="Q93" s="646"/>
      <c r="R93" s="615"/>
      <c r="S93" s="585">
        <f t="shared" si="4"/>
        <v>0</v>
      </c>
      <c r="T93" s="585">
        <f t="shared" si="5"/>
        <v>0</v>
      </c>
      <c r="U93" s="697"/>
      <c r="V93" s="697"/>
      <c r="W93" s="697"/>
      <c r="X93" s="697"/>
      <c r="Y93" s="697"/>
      <c r="Z93" s="697"/>
      <c r="AA93" s="697"/>
      <c r="AB93" s="697"/>
      <c r="AC93" s="697"/>
      <c r="AD93" s="697"/>
    </row>
    <row r="94" spans="1:30" s="644" customFormat="1" ht="19.5" x14ac:dyDescent="0.2">
      <c r="A94" s="398"/>
      <c r="B94" s="398"/>
      <c r="C94" s="398"/>
      <c r="D94" s="399"/>
      <c r="E94" s="399"/>
      <c r="F94" s="398"/>
      <c r="G94" s="398"/>
      <c r="H94" s="405"/>
      <c r="I94" s="405"/>
      <c r="J94" s="405"/>
      <c r="K94" s="409"/>
      <c r="L94" s="398"/>
      <c r="M94" s="405"/>
      <c r="N94" s="406"/>
      <c r="O94" s="615"/>
      <c r="P94" s="645"/>
      <c r="Q94" s="646"/>
      <c r="R94" s="615"/>
      <c r="S94" s="585">
        <f t="shared" si="4"/>
        <v>0</v>
      </c>
      <c r="T94" s="585">
        <f t="shared" si="5"/>
        <v>0</v>
      </c>
      <c r="U94" s="697"/>
      <c r="V94" s="697"/>
      <c r="W94" s="697"/>
      <c r="X94" s="697"/>
      <c r="Y94" s="697"/>
      <c r="Z94" s="697"/>
      <c r="AA94" s="697"/>
      <c r="AB94" s="697"/>
      <c r="AC94" s="697"/>
      <c r="AD94" s="697"/>
    </row>
    <row r="95" spans="1:30" s="644" customFormat="1" ht="19.5" x14ac:dyDescent="0.2">
      <c r="A95" s="398"/>
      <c r="B95" s="398"/>
      <c r="C95" s="398"/>
      <c r="D95" s="399"/>
      <c r="E95" s="399"/>
      <c r="F95" s="398"/>
      <c r="G95" s="398"/>
      <c r="H95" s="405"/>
      <c r="I95" s="405"/>
      <c r="J95" s="405"/>
      <c r="K95" s="409"/>
      <c r="L95" s="398"/>
      <c r="M95" s="405"/>
      <c r="N95" s="406"/>
      <c r="O95" s="615"/>
      <c r="P95" s="645"/>
      <c r="Q95" s="646"/>
      <c r="R95" s="615"/>
      <c r="S95" s="585">
        <f t="shared" si="4"/>
        <v>0</v>
      </c>
      <c r="T95" s="585">
        <f t="shared" si="5"/>
        <v>0</v>
      </c>
      <c r="U95" s="697"/>
      <c r="V95" s="697"/>
      <c r="W95" s="697"/>
      <c r="X95" s="697"/>
      <c r="Y95" s="697"/>
      <c r="Z95" s="697"/>
      <c r="AA95" s="697"/>
      <c r="AB95" s="697"/>
      <c r="AC95" s="697"/>
      <c r="AD95" s="697"/>
    </row>
    <row r="96" spans="1:30" s="644" customFormat="1" ht="19.5" x14ac:dyDescent="0.2">
      <c r="A96" s="398"/>
      <c r="B96" s="398"/>
      <c r="C96" s="398"/>
      <c r="D96" s="399"/>
      <c r="E96" s="399"/>
      <c r="F96" s="398"/>
      <c r="G96" s="398"/>
      <c r="H96" s="405"/>
      <c r="I96" s="405"/>
      <c r="J96" s="405"/>
      <c r="K96" s="409"/>
      <c r="L96" s="398"/>
      <c r="M96" s="405"/>
      <c r="N96" s="406"/>
      <c r="O96" s="615"/>
      <c r="P96" s="645"/>
      <c r="Q96" s="646"/>
      <c r="R96" s="615"/>
      <c r="S96" s="585">
        <f t="shared" si="4"/>
        <v>0</v>
      </c>
      <c r="T96" s="585">
        <f t="shared" si="5"/>
        <v>0</v>
      </c>
      <c r="U96" s="697"/>
      <c r="V96" s="697"/>
      <c r="W96" s="697"/>
      <c r="X96" s="697"/>
      <c r="Y96" s="697"/>
      <c r="Z96" s="697"/>
      <c r="AA96" s="697"/>
      <c r="AB96" s="697"/>
      <c r="AC96" s="697"/>
      <c r="AD96" s="697"/>
    </row>
    <row r="97" spans="1:30" s="644" customFormat="1" ht="19.5" x14ac:dyDescent="0.2">
      <c r="A97" s="398"/>
      <c r="B97" s="398"/>
      <c r="C97" s="398"/>
      <c r="D97" s="399"/>
      <c r="E97" s="399"/>
      <c r="F97" s="398"/>
      <c r="G97" s="398"/>
      <c r="H97" s="405"/>
      <c r="I97" s="405"/>
      <c r="J97" s="405"/>
      <c r="K97" s="409"/>
      <c r="L97" s="398"/>
      <c r="M97" s="405"/>
      <c r="N97" s="406"/>
      <c r="O97" s="615"/>
      <c r="P97" s="645"/>
      <c r="Q97" s="646"/>
      <c r="R97" s="615"/>
      <c r="S97" s="585">
        <f t="shared" si="4"/>
        <v>0</v>
      </c>
      <c r="T97" s="585">
        <f t="shared" si="5"/>
        <v>0</v>
      </c>
      <c r="U97" s="697"/>
      <c r="V97" s="697"/>
      <c r="W97" s="697"/>
      <c r="X97" s="697"/>
      <c r="Y97" s="697"/>
      <c r="Z97" s="697"/>
      <c r="AA97" s="697"/>
      <c r="AB97" s="697"/>
      <c r="AC97" s="697"/>
      <c r="AD97" s="697"/>
    </row>
    <row r="98" spans="1:30" s="644" customFormat="1" ht="19.5" x14ac:dyDescent="0.2">
      <c r="A98" s="398"/>
      <c r="B98" s="398"/>
      <c r="C98" s="398"/>
      <c r="D98" s="399"/>
      <c r="E98" s="399"/>
      <c r="F98" s="398"/>
      <c r="G98" s="398"/>
      <c r="H98" s="405"/>
      <c r="I98" s="405"/>
      <c r="J98" s="405"/>
      <c r="K98" s="409"/>
      <c r="L98" s="398"/>
      <c r="M98" s="405"/>
      <c r="N98" s="406"/>
      <c r="O98" s="615"/>
      <c r="P98" s="645"/>
      <c r="Q98" s="646"/>
      <c r="R98" s="615"/>
      <c r="S98" s="585">
        <f t="shared" si="4"/>
        <v>0</v>
      </c>
      <c r="T98" s="585">
        <f t="shared" si="5"/>
        <v>0</v>
      </c>
      <c r="U98" s="697"/>
      <c r="V98" s="697"/>
      <c r="W98" s="697"/>
      <c r="X98" s="697"/>
      <c r="Y98" s="697"/>
      <c r="Z98" s="697"/>
      <c r="AA98" s="697"/>
      <c r="AB98" s="697"/>
      <c r="AC98" s="697"/>
      <c r="AD98" s="697"/>
    </row>
    <row r="99" spans="1:30" s="644" customFormat="1" ht="19.5" x14ac:dyDescent="0.2">
      <c r="A99" s="398"/>
      <c r="B99" s="398"/>
      <c r="C99" s="398"/>
      <c r="D99" s="399"/>
      <c r="E99" s="399"/>
      <c r="F99" s="398"/>
      <c r="G99" s="398"/>
      <c r="H99" s="405"/>
      <c r="I99" s="405"/>
      <c r="J99" s="405"/>
      <c r="K99" s="409"/>
      <c r="L99" s="398"/>
      <c r="M99" s="405"/>
      <c r="N99" s="406"/>
      <c r="O99" s="615"/>
      <c r="P99" s="645"/>
      <c r="Q99" s="646"/>
      <c r="R99" s="615"/>
      <c r="S99" s="585">
        <f t="shared" si="4"/>
        <v>0</v>
      </c>
      <c r="T99" s="585">
        <f t="shared" si="5"/>
        <v>0</v>
      </c>
      <c r="U99" s="697"/>
      <c r="V99" s="697"/>
      <c r="W99" s="697"/>
      <c r="X99" s="697"/>
      <c r="Y99" s="697"/>
      <c r="Z99" s="697"/>
      <c r="AA99" s="697"/>
      <c r="AB99" s="697"/>
      <c r="AC99" s="697"/>
      <c r="AD99" s="697"/>
    </row>
  </sheetData>
  <sheetProtection formatColumns="0" autoFilter="0"/>
  <customSheetViews>
    <customSheetView guid="{864452AF-FE8B-4AB5-A77B-41D8DD524B81}" scale="70" showPageBreaks="1" showGridLines="0" zeroValues="0" fitToPage="1" printArea="1">
      <pane ySplit="21" topLeftCell="A22" activePane="bottomLeft" state="frozen"/>
      <selection pane="bottomLeft" activeCell="A5" sqref="A5:I7"/>
      <pageMargins left="0.25" right="0.25" top="0.25" bottom="0.25" header="0.25" footer="0.25"/>
      <printOptions horizontalCentered="1"/>
      <pageSetup scale="41" fitToHeight="0" orientation="landscape" useFirstPageNumber="1" r:id="rId1"/>
      <headerFooter alignWithMargins="0">
        <oddFooter>&amp;L&amp;"Tahoma,Regular"&amp;12FMFW v1.18 - 2018</oddFooter>
      </headerFooter>
    </customSheetView>
  </customSheetViews>
  <mergeCells count="13">
    <mergeCell ref="A1:T1"/>
    <mergeCell ref="R3:T3"/>
    <mergeCell ref="A8:P8"/>
    <mergeCell ref="A3:P3"/>
    <mergeCell ref="A4:P4"/>
    <mergeCell ref="A5:P5"/>
    <mergeCell ref="A7:P7"/>
    <mergeCell ref="R5:T5"/>
    <mergeCell ref="R6:T6"/>
    <mergeCell ref="R7:T7"/>
    <mergeCell ref="R4:T4"/>
    <mergeCell ref="A2:T2"/>
    <mergeCell ref="A6:P6"/>
  </mergeCells>
  <phoneticPr fontId="2" type="noConversion"/>
  <conditionalFormatting sqref="Q10 Q12:Q99">
    <cfRule type="cellIs" dxfId="298" priority="38" stopIfTrue="1" operator="notEqual">
      <formula>0</formula>
    </cfRule>
  </conditionalFormatting>
  <conditionalFormatting sqref="Q4">
    <cfRule type="notContainsBlanks" dxfId="297" priority="5">
      <formula>LEN(TRIM(Q4))&gt;0</formula>
    </cfRule>
  </conditionalFormatting>
  <conditionalFormatting sqref="Q5">
    <cfRule type="notContainsBlanks" dxfId="296" priority="3">
      <formula>LEN(TRIM(Q5))&gt;0</formula>
    </cfRule>
  </conditionalFormatting>
  <dataValidations count="15">
    <dataValidation type="list" allowBlank="1" showInputMessage="1" showErrorMessage="1" sqref="F12:F99" xr:uid="{00000000-0002-0000-0800-000000000000}">
      <formula1>SOURCE_SolutionAreaSubCategoryTraining</formula1>
    </dataValidation>
    <dataValidation type="list" allowBlank="1" showInputMessage="1" showErrorMessage="1" sqref="A12:A99" xr:uid="{00000000-0002-0000-0800-000001000000}">
      <formula1>SOURCE_ProjectLetter</formula1>
    </dataValidation>
    <dataValidation type="list" operator="greaterThanOrEqual" allowBlank="1" showInputMessage="1" showErrorMessage="1" sqref="I12:I99" xr:uid="{00000000-0002-0000-0800-000002000000}">
      <formula1>SOURCE_TrainingActivity</formula1>
    </dataValidation>
    <dataValidation operator="greaterThanOrEqual" allowBlank="1" showInputMessage="1" showErrorMessage="1" sqref="H1 H100:H65409" xr:uid="{00000000-0002-0000-0800-000003000000}"/>
    <dataValidation type="list" allowBlank="1" showInputMessage="1" sqref="L12:L99" xr:uid="{00000000-0002-0000-0800-000004000000}">
      <formula1>"Yes, No"</formula1>
    </dataValidation>
    <dataValidation type="list" allowBlank="1" showInputMessage="1" showErrorMessage="1" sqref="B12:B99" xr:uid="{00000000-0002-0000-0800-000005000000}">
      <formula1>"Direct,Subaward"</formula1>
    </dataValidation>
    <dataValidation type="list" operator="greaterThanOrEqual" allowBlank="1" showInputMessage="1" showErrorMessage="1" sqref="M12:M99" xr:uid="{00000000-0002-0000-0800-000006000000}">
      <formula1>Source_TrainingHoldTrigger</formula1>
    </dataValidation>
    <dataValidation allowBlank="1" showInputMessage="1" showErrorMessage="1" promptTitle="Cal OES ONLY" prompt="For Cal OES use only.  Do not enter." sqref="S8:T8" xr:uid="{00000000-0002-0000-0800-000007000000}"/>
    <dataValidation type="whole" operator="greaterThan" allowBlank="1" showInputMessage="1" showErrorMessage="1" errorTitle="Request Number" error="Please enter the sequential Request Number for this request." promptTitle="Request Number" prompt="Please enter the request number.  Each request type (Modification and Reimbursement) will have its own sequence that must be followed in order. " sqref="R5:T5" xr:uid="{00000000-0002-0000-0800-000008000000}">
      <formula1>0</formula1>
    </dataValidation>
    <dataValidation type="whole" operator="greaterThan" allowBlank="1" showInputMessage="1" showErrorMessage="1" errorTitle="BUDGETED COST" error="Enter the Budged Cost for this project, rounded DOWN to the nearest dollar." sqref="O12:O99" xr:uid="{00000000-0002-0000-0800-000009000000}">
      <formula1>0</formula1>
    </dataValidation>
    <dataValidation type="whole" operator="lessThanOrEqual" allowBlank="1" showInputMessage="1" showErrorMessage="1" errorTitle="AMOUNT THIS REQUEST" error="Please enter a dollar amount less than or equal to the available balance for this project." sqref="Q12:Q99" xr:uid="{00000000-0002-0000-0800-00000A000000}">
      <formula1>O12-P12</formula1>
    </dataValidation>
    <dataValidation type="list" allowBlank="1" showInputMessage="1" showErrorMessage="1" sqref="G12:G99" xr:uid="{00000000-0002-0000-0800-00000B000000}">
      <formula1>INDIRECT(VLOOKUP(F12,Source_TrainingNameLookup,2,0))</formula1>
    </dataValidation>
    <dataValidation type="list" allowBlank="1" showInputMessage="1" showErrorMessage="1" sqref="R3:T3" xr:uid="{00000000-0002-0000-0800-00000C000000}">
      <formula1>"Initial Application, Modification, Advance, Reimbursement, Final Reimbursement"</formula1>
    </dataValidation>
    <dataValidation type="list" allowBlank="1" showInputMessage="1" showErrorMessage="1" sqref="D12:D99" xr:uid="{00000000-0002-0000-0800-00000D000000}">
      <formula1>"EMPG"</formula1>
    </dataValidation>
    <dataValidation type="list" allowBlank="1" showInputMessage="1" showErrorMessage="1" sqref="E12:E99" xr:uid="{00000000-0002-0000-0800-00000E000000}">
      <formula1>"EMG"</formula1>
    </dataValidation>
  </dataValidations>
  <printOptions horizontalCentered="1"/>
  <pageMargins left="0.15" right="0.15" top="0.5" bottom="0.5" header="0.25" footer="0.25"/>
  <pageSetup scale="36" fitToHeight="0" orientation="landscape" r:id="rId2"/>
  <headerFooter scaleWithDoc="0">
    <oddHeader>&amp;C&amp;"Century Gothic,Regular"&amp;9CALIFORNIA GOVERNOR'S OFFICE OF EMERGENCY SERVICES (Cal OES)</oddHeader>
    <oddFooter>&amp;L&amp;"Century Gothic,Regular"&amp;9FY 2020 EMPG FMFW (Macro) v20.1&amp;C&amp;"Century Gothic,Regular"&amp;9&amp;P of &amp;N&amp;R&amp;"Century Gothic,Regular"&amp;9&amp;A</oddFooter>
  </headerFooter>
  <drawing r:id="rId3"/>
  <legacy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sRollupDescription xmlns="0a8bad6b-f581-42d1-a937-dbda95349e24" xsi:nil="true"/>
    <oesGroupBy xmlns="0a8bad6b-f581-42d1-a937-dbda95349e24">Financial Management Forms Workbook (FMFW)</oesGroupBy>
    <oesDisplayOn xmlns="a0d340ad-cd6a-4082-9182-3cd143d86d41">
      <Value>16</Value>
    </oesDisplayOn>
    <h91dd47120624aa8a205903f7dc28ad4 xmlns="0a8bad6b-f581-42d1-a937-dbda95349e24">
      <Terms xmlns="http://schemas.microsoft.com/office/infopath/2007/PartnerControls">
        <TermInfo xmlns="http://schemas.microsoft.com/office/infopath/2007/PartnerControls">
          <TermName xmlns="http://schemas.microsoft.com/office/infopath/2007/PartnerControls">Grants Management</TermName>
          <TermId xmlns="http://schemas.microsoft.com/office/infopath/2007/PartnerControls">88e6ea72-4099-4392-a3d0-f6e6d0739699</TermId>
        </TermInfo>
      </Terms>
    </h91dd47120624aa8a205903f7dc28ad4>
    <TaxCatchAll xmlns="0a8bad6b-f581-42d1-a937-dbda95349e24">
      <Value>21</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General Doc" ma:contentTypeID="0x010100A3C0AE248FC7AE4A8F6A9800E77547E6010052CFA36FBC02C04CA5B88007B6737465" ma:contentTypeVersion="21" ma:contentTypeDescription="Cal OES General Document" ma:contentTypeScope="" ma:versionID="98baca035d6436ab1a33962904bbd213">
  <xsd:schema xmlns:xsd="http://www.w3.org/2001/XMLSchema" xmlns:xs="http://www.w3.org/2001/XMLSchema" xmlns:p="http://schemas.microsoft.com/office/2006/metadata/properties" xmlns:ns2="0a8bad6b-f581-42d1-a937-dbda95349e24" xmlns:ns3="a0d340ad-cd6a-4082-9182-3cd143d86d41" targetNamespace="http://schemas.microsoft.com/office/2006/metadata/properties" ma:root="true" ma:fieldsID="d9a6d362c6e9fd830c38938e456939da" ns2:_="" ns3:_="">
    <xsd:import namespace="0a8bad6b-f581-42d1-a937-dbda95349e24"/>
    <xsd:import namespace="a0d340ad-cd6a-4082-9182-3cd143d86d41"/>
    <xsd:element name="properties">
      <xsd:complexType>
        <xsd:sequence>
          <xsd:element name="documentManagement">
            <xsd:complexType>
              <xsd:all>
                <xsd:element ref="ns2:oesRollupDescription" minOccurs="0"/>
                <xsd:element ref="ns2:h91dd47120624aa8a205903f7dc28ad4" minOccurs="0"/>
                <xsd:element ref="ns2:TaxCatchAll" minOccurs="0"/>
                <xsd:element ref="ns2:TaxCatchAllLabel" minOccurs="0"/>
                <xsd:element ref="ns2:oesGroupBy"/>
                <xsd:element ref="ns3:oesDisplay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8bad6b-f581-42d1-a937-dbda95349e24" elementFormDefault="qualified">
    <xsd:import namespace="http://schemas.microsoft.com/office/2006/documentManagement/types"/>
    <xsd:import namespace="http://schemas.microsoft.com/office/infopath/2007/PartnerControls"/>
    <xsd:element name="oesRollupDescription" ma:index="8" nillable="true" ma:displayName="Rollup Description" ma:description="Use this for a brief description of the item, which will be displayed on the page." ma:internalName="oesRollupDescription" ma:readOnly="false">
      <xsd:simpleType>
        <xsd:restriction base="dms:Note">
          <xsd:maxLength value="255"/>
        </xsd:restriction>
      </xsd:simpleType>
    </xsd:element>
    <xsd:element name="h91dd47120624aa8a205903f7dc28ad4" ma:index="9" ma:taxonomy="true" ma:internalName="h91dd47120624aa8a205903f7dc28ad4" ma:taxonomyFieldName="oesDivision" ma:displayName="Cal OES Division" ma:default="" ma:fieldId="{191dd471-2062-4aa8-a205-903f7dc28ad4}" ma:sspId="ed650271-3da9-459d-b38c-75915af8c2ed" ma:termSetId="35129ea4-2b69-4523-92bc-aa23dc2aa4f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eeb0fb86-bc12-4cb3-92ad-dd6aef4c6903}" ma:internalName="TaxCatchAll" ma:showField="CatchAllData" ma:web="0a8bad6b-f581-42d1-a937-dbda95349e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eb0fb86-bc12-4cb3-92ad-dd6aef4c6903}" ma:internalName="TaxCatchAllLabel" ma:readOnly="true" ma:showField="CatchAllDataLabel" ma:web="0a8bad6b-f581-42d1-a937-dbda95349e24">
      <xsd:complexType>
        <xsd:complexContent>
          <xsd:extension base="dms:MultiChoiceLookup">
            <xsd:sequence>
              <xsd:element name="Value" type="dms:Lookup" maxOccurs="unbounded" minOccurs="0" nillable="true"/>
            </xsd:sequence>
          </xsd:extension>
        </xsd:complexContent>
      </xsd:complexType>
    </xsd:element>
    <xsd:element name="oesGroupBy" ma:index="13" ma:displayName="Group By" ma:description="Use this field to group items together based on a common group name." ma:internalName="oesGroupB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d340ad-cd6a-4082-9182-3cd143d86d41" elementFormDefault="qualified">
    <xsd:import namespace="http://schemas.microsoft.com/office/2006/documentManagement/types"/>
    <xsd:import namespace="http://schemas.microsoft.com/office/infopath/2007/PartnerControls"/>
    <xsd:element name="oesDisplayOn" ma:index="14" nillable="true" ma:displayName="Display On" ma:list="{96b1661d-e62c-4a0d-8211-5e05f0f3b9cc}" ma:internalName="oesDisplayOn" ma:showField="Title" ma:requiredMultiChoice="tru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D465482-4BEA-49C2-8E60-F71C0AB54BB6}">
  <ds:schemaRefs>
    <ds:schemaRef ds:uri="http://schemas.microsoft.com/office/2006/metadata/properties"/>
    <ds:schemaRef ds:uri="a0d340ad-cd6a-4082-9182-3cd143d86d41"/>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0a8bad6b-f581-42d1-a937-dbda95349e24"/>
    <ds:schemaRef ds:uri="http://www.w3.org/XML/1998/namespace"/>
  </ds:schemaRefs>
</ds:datastoreItem>
</file>

<file path=customXml/itemProps2.xml><?xml version="1.0" encoding="utf-8"?>
<ds:datastoreItem xmlns:ds="http://schemas.openxmlformats.org/officeDocument/2006/customXml" ds:itemID="{1C949BED-A65D-40F4-B0E8-817F46FC99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8bad6b-f581-42d1-a937-dbda95349e24"/>
    <ds:schemaRef ds:uri="a0d340ad-cd6a-4082-9182-3cd143d86d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6483C3-28FD-4EE2-B1B7-31CAF4789C8B}">
  <ds:schemaRefs>
    <ds:schemaRef ds:uri="http://schemas.microsoft.com/sharepoint/v3/contenttype/forms"/>
  </ds:schemaRefs>
</ds:datastoreItem>
</file>

<file path=customXml/itemProps4.xml><?xml version="1.0" encoding="utf-8"?>
<ds:datastoreItem xmlns:ds="http://schemas.openxmlformats.org/officeDocument/2006/customXml" ds:itemID="{D05D0EA0-8E00-4D40-852F-CF734F2C2A7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561</vt:i4>
      </vt:variant>
    </vt:vector>
  </HeadingPairs>
  <TitlesOfParts>
    <vt:vector size="577" baseType="lpstr">
      <vt:lpstr>Instructions</vt:lpstr>
      <vt:lpstr>Facesheet</vt:lpstr>
      <vt:lpstr>Auth Agent Contact Information</vt:lpstr>
      <vt:lpstr>Project Ledger</vt:lpstr>
      <vt:lpstr>Planning</vt:lpstr>
      <vt:lpstr>Organization</vt:lpstr>
      <vt:lpstr>Equipment</vt:lpstr>
      <vt:lpstr>Training</vt:lpstr>
      <vt:lpstr>Exercise</vt:lpstr>
      <vt:lpstr>M&amp;A</vt:lpstr>
      <vt:lpstr>Indirect Costs</vt:lpstr>
      <vt:lpstr>Consultant-Contractor</vt:lpstr>
      <vt:lpstr>Personnel</vt:lpstr>
      <vt:lpstr>Match</vt:lpstr>
      <vt:lpstr>ICR Summary</vt:lpstr>
      <vt:lpstr>Auth. Agent</vt:lpstr>
      <vt:lpstr>Border_Security</vt:lpstr>
      <vt:lpstr>Certification_Recertification_of_instr</vt:lpstr>
      <vt:lpstr>Certification_Recertification_of_instructors</vt:lpstr>
      <vt:lpstr>Cmnty_Outreach</vt:lpstr>
      <vt:lpstr>Community_Outreach</vt:lpstr>
      <vt:lpstr>Conduct_and_Evaluate2</vt:lpstr>
      <vt:lpstr>Conduct_Attend_and_Evaluate</vt:lpstr>
      <vt:lpstr>Conduct_Evaluate</vt:lpstr>
      <vt:lpstr>Conference</vt:lpstr>
      <vt:lpstr>Conferences</vt:lpstr>
      <vt:lpstr>Construction_and_Renovation</vt:lpstr>
      <vt:lpstr>Construction_Renovation</vt:lpstr>
      <vt:lpstr>Consultant_Contractor_Fee</vt:lpstr>
      <vt:lpstr>Consultant_Hold_Trigger</vt:lpstr>
      <vt:lpstr>Course_Delivery_and_Evaluation</vt:lpstr>
      <vt:lpstr>Course_Development_Delivery_and_Evaluation</vt:lpstr>
      <vt:lpstr>Critical_Emergency_Supplies</vt:lpstr>
      <vt:lpstr>Crse_Delivery_and_Evaluation</vt:lpstr>
      <vt:lpstr>Crse_Development_Delivery_and_Evaluation</vt:lpstr>
      <vt:lpstr>'Auth. Agent'!Date</vt:lpstr>
      <vt:lpstr>'Consultant-Contractor'!Date</vt:lpstr>
      <vt:lpstr>Equipment!Date</vt:lpstr>
      <vt:lpstr>Exercise!Date</vt:lpstr>
      <vt:lpstr>'Indirect Costs'!Date</vt:lpstr>
      <vt:lpstr>'M&amp;A'!Date</vt:lpstr>
      <vt:lpstr>Match!Date</vt:lpstr>
      <vt:lpstr>Organization!Date</vt:lpstr>
      <vt:lpstr>Personnel!Date</vt:lpstr>
      <vt:lpstr>Planning!Date</vt:lpstr>
      <vt:lpstr>'Project Ledger'!Date</vt:lpstr>
      <vt:lpstr>Training!Date</vt:lpstr>
      <vt:lpstr>Day_to_day_activities_operations_that_support_emergency_management</vt:lpstr>
      <vt:lpstr>Day_to_day_activities_operations_that_support_emergency_mgnt</vt:lpstr>
      <vt:lpstr>delete</vt:lpstr>
      <vt:lpstr>delete2</vt:lpstr>
      <vt:lpstr>Design_Develop_Conduct_and_Eval</vt:lpstr>
      <vt:lpstr>Design_Develop_Conduct_and_Evaluate</vt:lpstr>
      <vt:lpstr>Develop_and_Enhance_Plans_Protocols_Programs_and_Systems</vt:lpstr>
      <vt:lpstr>Develop_Enhance_Plans_protocols_programs_and_Systems</vt:lpstr>
      <vt:lpstr>EMPG_Day_to_day_activities_that_support_emergency_management</vt:lpstr>
      <vt:lpstr>EMPG_Other_emergency_management_related_planning_activities</vt:lpstr>
      <vt:lpstr>EndDate</vt:lpstr>
      <vt:lpstr>'Consultant-Contractor'!EndPOP</vt:lpstr>
      <vt:lpstr>Equipment!EndPOP</vt:lpstr>
      <vt:lpstr>Exercise!EndPOP</vt:lpstr>
      <vt:lpstr>'Indirect Costs'!EndPOP</vt:lpstr>
      <vt:lpstr>'M&amp;A'!EndPOP</vt:lpstr>
      <vt:lpstr>Match!EndPOP</vt:lpstr>
      <vt:lpstr>Organization!EndPOP</vt:lpstr>
      <vt:lpstr>Personnel!EndPOP</vt:lpstr>
      <vt:lpstr>Planning!EndPOP</vt:lpstr>
      <vt:lpstr>'Project Ledger'!EndPOP</vt:lpstr>
      <vt:lpstr>Training!EndPOP</vt:lpstr>
      <vt:lpstr>EOC_Analyzing_constructed_renovated_space_to_support_design_implementation_of_protection_systems</vt:lpstr>
      <vt:lpstr>EOC_Construction</vt:lpstr>
      <vt:lpstr>EOC_Consulting</vt:lpstr>
      <vt:lpstr>EOC_Ensuring_continuity_of_operation</vt:lpstr>
      <vt:lpstr>EOC_Ensuring_EOC_continuity_of_operations</vt:lpstr>
      <vt:lpstr>EOC_Renovation</vt:lpstr>
      <vt:lpstr>Equip_Resource_Project_Mgt</vt:lpstr>
      <vt:lpstr>Equipment</vt:lpstr>
      <vt:lpstr>Equipment_Consulting</vt:lpstr>
      <vt:lpstr>Exerc</vt:lpstr>
      <vt:lpstr>Exercise</vt:lpstr>
      <vt:lpstr>Exercise_Consulting</vt:lpstr>
      <vt:lpstr>FacesheetICRDropdown</vt:lpstr>
      <vt:lpstr>'Consultant-Contractor'!FIPS</vt:lpstr>
      <vt:lpstr>Equipment!FIPS</vt:lpstr>
      <vt:lpstr>Exercise!FIPS</vt:lpstr>
      <vt:lpstr>'Indirect Costs'!FIPS</vt:lpstr>
      <vt:lpstr>'M&amp;A'!FIPS</vt:lpstr>
      <vt:lpstr>Match!FIPS</vt:lpstr>
      <vt:lpstr>Organization!FIPS</vt:lpstr>
      <vt:lpstr>Personnel!FIPS</vt:lpstr>
      <vt:lpstr>Planning!FIPS</vt:lpstr>
      <vt:lpstr>'Project Ledger'!FIPS</vt:lpstr>
      <vt:lpstr>Training!FIPS</vt:lpstr>
      <vt:lpstr>FIPSNumber</vt:lpstr>
      <vt:lpstr>Goal_1_Enhance_prevention_and_detection_capabilities_to_protect_our_State_and_critical_infrastructure_from_all_hazards</vt:lpstr>
      <vt:lpstr>Goal_2_Strengthen_California_ability_to_plan_prepare_for_and_mitigate_disasters_emergencies_and_terrorist_events</vt:lpstr>
      <vt:lpstr>Goal_3_Effectively_respond_to_and_quickly_recover_from_both_intentional_and_natural_disasters</vt:lpstr>
      <vt:lpstr>Goal_4_Responsible_and_accountable_investments_of_homeland_security_and_emergency_management_funding</vt:lpstr>
      <vt:lpstr>Goal_5_Strengthen_and_unify_operations_and_management_to_increase_operational_efficiency_and_effectiveness</vt:lpstr>
      <vt:lpstr>Grant_Admin</vt:lpstr>
      <vt:lpstr>Grant_Administration</vt:lpstr>
      <vt:lpstr>'ICR Summary'!ICRate</vt:lpstr>
      <vt:lpstr>Increased_Threat_Level</vt:lpstr>
      <vt:lpstr>Increased_Threat_Levels</vt:lpstr>
      <vt:lpstr>Ind_Cost</vt:lpstr>
      <vt:lpstr>Indirect_Cost</vt:lpstr>
      <vt:lpstr>IndirectCostRate</vt:lpstr>
      <vt:lpstr>Info_Intel_analysis_and_sharing_fusion_center_activities</vt:lpstr>
      <vt:lpstr>Info_Intel_analysis_sharing_fusion_center_activities</vt:lpstr>
      <vt:lpstr>'Consultant-Contractor'!Initials</vt:lpstr>
      <vt:lpstr>Equipment!Initials</vt:lpstr>
      <vt:lpstr>Exercise!Initials</vt:lpstr>
      <vt:lpstr>'Indirect Costs'!Initials</vt:lpstr>
      <vt:lpstr>'M&amp;A'!Initials</vt:lpstr>
      <vt:lpstr>Match!Initials</vt:lpstr>
      <vt:lpstr>Organization!Initials</vt:lpstr>
      <vt:lpstr>Personnel!Initials</vt:lpstr>
      <vt:lpstr>Planning!Initials</vt:lpstr>
      <vt:lpstr>'Project Ledger'!Initials</vt:lpstr>
      <vt:lpstr>Training!Initials</vt:lpstr>
      <vt:lpstr>Instructions!Instructions_AA_Contact</vt:lpstr>
      <vt:lpstr>Instructions!Instructions_Authorized_Agent</vt:lpstr>
      <vt:lpstr>Instructions!Instructions_Consultant_Contractor</vt:lpstr>
      <vt:lpstr>Instructions!Instructions_Equipment</vt:lpstr>
      <vt:lpstr>Instructions_Exercise</vt:lpstr>
      <vt:lpstr>Instructions!Instructions_ICR_Summary</vt:lpstr>
      <vt:lpstr>Instructions!Instructions_Indirect_Cost</vt:lpstr>
      <vt:lpstr>Instructions!Instructions_MA</vt:lpstr>
      <vt:lpstr>Instructions!Instructions_Match</vt:lpstr>
      <vt:lpstr>Instructions!Instructions_Organization</vt:lpstr>
      <vt:lpstr>Instructions!Instructions_Personnel</vt:lpstr>
      <vt:lpstr>Instructions!Instructions_Planning</vt:lpstr>
      <vt:lpstr>Instructions!Instructions_Project_Ledger</vt:lpstr>
      <vt:lpstr>Instructions!Instructions_Training</vt:lpstr>
      <vt:lpstr>'Auth. Agent'!LabelDate</vt:lpstr>
      <vt:lpstr>'Consultant-Contractor'!LabelDate</vt:lpstr>
      <vt:lpstr>Equipment!LabelDate</vt:lpstr>
      <vt:lpstr>Exercise!LabelDate</vt:lpstr>
      <vt:lpstr>'Indirect Costs'!LabelDate</vt:lpstr>
      <vt:lpstr>'M&amp;A'!LabelDate</vt:lpstr>
      <vt:lpstr>Match!LabelDate</vt:lpstr>
      <vt:lpstr>Organization!LabelDate</vt:lpstr>
      <vt:lpstr>Personnel!LabelDate</vt:lpstr>
      <vt:lpstr>Planning!LabelDate</vt:lpstr>
      <vt:lpstr>'Project Ledger'!LabelDate</vt:lpstr>
      <vt:lpstr>Training!LabelDate</vt:lpstr>
      <vt:lpstr>'Consultant-Contractor'!LabelRequest</vt:lpstr>
      <vt:lpstr>Equipment!LabelRequest</vt:lpstr>
      <vt:lpstr>Exercise!LabelRequest</vt:lpstr>
      <vt:lpstr>'Indirect Costs'!LabelRequest</vt:lpstr>
      <vt:lpstr>'M&amp;A'!LabelRequest</vt:lpstr>
      <vt:lpstr>Match!LabelRequest</vt:lpstr>
      <vt:lpstr>Organization!LabelRequest</vt:lpstr>
      <vt:lpstr>Personnel!LabelRequest</vt:lpstr>
      <vt:lpstr>Planning!LabelRequest</vt:lpstr>
      <vt:lpstr>'Project Ledger'!LabelRequest</vt:lpstr>
      <vt:lpstr>Training!LabelRequest</vt:lpstr>
      <vt:lpstr>Law_Enforcement_and_Anti_Terrorism_Plg</vt:lpstr>
      <vt:lpstr>Law_Enforcement_Anti_Terrorism_Planning</vt:lpstr>
      <vt:lpstr>'Auth. Agent'!LedgerType</vt:lpstr>
      <vt:lpstr>'Consultant-Contractor'!LedgerType</vt:lpstr>
      <vt:lpstr>Equipment!LedgerType</vt:lpstr>
      <vt:lpstr>Exercise!LedgerType</vt:lpstr>
      <vt:lpstr>'Indirect Costs'!LedgerType</vt:lpstr>
      <vt:lpstr>'M&amp;A'!LedgerType</vt:lpstr>
      <vt:lpstr>Match!LedgerType</vt:lpstr>
      <vt:lpstr>Organization!LedgerType</vt:lpstr>
      <vt:lpstr>Personnel!LedgerType</vt:lpstr>
      <vt:lpstr>Planning!LedgerType</vt:lpstr>
      <vt:lpstr>'Project Ledger'!LedgerType</vt:lpstr>
      <vt:lpstr>Training!LedgerType</vt:lpstr>
      <vt:lpstr>M_A</vt:lpstr>
      <vt:lpstr>M_and_A</vt:lpstr>
      <vt:lpstr>MA_Consulting</vt:lpstr>
      <vt:lpstr>Maintenance_and_Sustainment</vt:lpstr>
      <vt:lpstr>Maintenance_Contracts_Warranties</vt:lpstr>
      <vt:lpstr>Maintenance_Sustainment</vt:lpstr>
      <vt:lpstr>Mitigation</vt:lpstr>
      <vt:lpstr>MS_Consulting</vt:lpstr>
      <vt:lpstr>Org</vt:lpstr>
      <vt:lpstr>Organization</vt:lpstr>
      <vt:lpstr>Organization_Consulting</vt:lpstr>
      <vt:lpstr>Other_Authorized</vt:lpstr>
      <vt:lpstr>Percentage_of_Fed_Fund</vt:lpstr>
      <vt:lpstr>Plan</vt:lpstr>
      <vt:lpstr>Planning</vt:lpstr>
      <vt:lpstr>Planning_Consulting</vt:lpstr>
      <vt:lpstr>Prevention</vt:lpstr>
      <vt:lpstr>'Auth Agent Contact Information'!Print_Area</vt:lpstr>
      <vt:lpstr>'Auth. Agent'!Print_Area</vt:lpstr>
      <vt:lpstr>'Consultant-Contractor'!Print_Area</vt:lpstr>
      <vt:lpstr>Equipment!Print_Area</vt:lpstr>
      <vt:lpstr>Exercise!Print_Area</vt:lpstr>
      <vt:lpstr>Facesheet!Print_Area</vt:lpstr>
      <vt:lpstr>'ICR Summary'!Print_Area</vt:lpstr>
      <vt:lpstr>'Indirect Costs'!Print_Area</vt:lpstr>
      <vt:lpstr>Instructions!Print_Area</vt:lpstr>
      <vt:lpstr>'M&amp;A'!Print_Area</vt:lpstr>
      <vt:lpstr>Match!Print_Area</vt:lpstr>
      <vt:lpstr>Organization!Print_Area</vt:lpstr>
      <vt:lpstr>Personnel!Print_Area</vt:lpstr>
      <vt:lpstr>Planning!Print_Area</vt:lpstr>
      <vt:lpstr>'Project Ledger'!Print_Area</vt:lpstr>
      <vt:lpstr>Training!Print_Area</vt:lpstr>
      <vt:lpstr>Equipment!Print_Titles</vt:lpstr>
      <vt:lpstr>Exercise!Print_Titles</vt:lpstr>
      <vt:lpstr>'Indirect Costs'!Print_Titles</vt:lpstr>
      <vt:lpstr>'M&amp;A'!Print_Titles</vt:lpstr>
      <vt:lpstr>Match!Print_Titles</vt:lpstr>
      <vt:lpstr>Personnel!Print_Titles</vt:lpstr>
      <vt:lpstr>Planning!Print_Titles</vt:lpstr>
      <vt:lpstr>'Project Ledger'!Print_Titles</vt:lpstr>
      <vt:lpstr>Training!Print_Titles</vt:lpstr>
      <vt:lpstr>Procurement_Over_150k</vt:lpstr>
      <vt:lpstr>Protection</vt:lpstr>
      <vt:lpstr>Public_and_Private_Partnerships</vt:lpstr>
      <vt:lpstr>Public_Private_Partnership</vt:lpstr>
      <vt:lpstr>Equipment!RangeApproved</vt:lpstr>
      <vt:lpstr>Exercise!RangeApproved</vt:lpstr>
      <vt:lpstr>'Indirect Costs'!RangeApproved</vt:lpstr>
      <vt:lpstr>'M&amp;A'!RangeApproved</vt:lpstr>
      <vt:lpstr>Match!RangeApproved</vt:lpstr>
      <vt:lpstr>Organization!RangeApproved</vt:lpstr>
      <vt:lpstr>Planning!RangeApproved</vt:lpstr>
      <vt:lpstr>'Project Ledger'!RangeApproved</vt:lpstr>
      <vt:lpstr>Training!RangeApproved</vt:lpstr>
      <vt:lpstr>Equipment!RangeBalance</vt:lpstr>
      <vt:lpstr>Exercise!RangeBalance</vt:lpstr>
      <vt:lpstr>'Indirect Costs'!RangeBalance</vt:lpstr>
      <vt:lpstr>'M&amp;A'!RangeBalance</vt:lpstr>
      <vt:lpstr>Match!RangeBalance</vt:lpstr>
      <vt:lpstr>Organization!RangeBalance</vt:lpstr>
      <vt:lpstr>Planning!RangeBalance</vt:lpstr>
      <vt:lpstr>'Project Ledger'!RangeBalance</vt:lpstr>
      <vt:lpstr>Training!RangeBalance</vt:lpstr>
      <vt:lpstr>'Consultant-Contractor'!RangeBody</vt:lpstr>
      <vt:lpstr>Equipment!RangeBody</vt:lpstr>
      <vt:lpstr>Exercise!RangeBody</vt:lpstr>
      <vt:lpstr>'Indirect Costs'!RangeBody</vt:lpstr>
      <vt:lpstr>'M&amp;A'!RangeBody</vt:lpstr>
      <vt:lpstr>Match!RangeBody</vt:lpstr>
      <vt:lpstr>Organization!RangeBody</vt:lpstr>
      <vt:lpstr>Personnel!RangeBody</vt:lpstr>
      <vt:lpstr>Planning!RangeBody</vt:lpstr>
      <vt:lpstr>'Project Ledger'!RangeBody</vt:lpstr>
      <vt:lpstr>Training!RangeBody</vt:lpstr>
      <vt:lpstr>'Consultant-Contractor'!RangeCost</vt:lpstr>
      <vt:lpstr>Equipment!RangeCost</vt:lpstr>
      <vt:lpstr>Exercise!RangeCost</vt:lpstr>
      <vt:lpstr>'Indirect Costs'!RangeCost</vt:lpstr>
      <vt:lpstr>'M&amp;A'!RangeCost</vt:lpstr>
      <vt:lpstr>Match!RangeCost</vt:lpstr>
      <vt:lpstr>Organization!RangeCost</vt:lpstr>
      <vt:lpstr>Personnel!RangeCost</vt:lpstr>
      <vt:lpstr>Planning!RangeCost</vt:lpstr>
      <vt:lpstr>'Project Ledger'!RangeCost</vt:lpstr>
      <vt:lpstr>Training!RangeCost</vt:lpstr>
      <vt:lpstr>Equipment!RangeDiscipline</vt:lpstr>
      <vt:lpstr>Exercise!RangeDiscipline</vt:lpstr>
      <vt:lpstr>'M&amp;A'!RangeDiscipline</vt:lpstr>
      <vt:lpstr>Match!RangeDiscipline</vt:lpstr>
      <vt:lpstr>Organization!RangeDiscipline</vt:lpstr>
      <vt:lpstr>Personnel!RangeDiscipline</vt:lpstr>
      <vt:lpstr>Planning!RangeDiscipline</vt:lpstr>
      <vt:lpstr>'Project Ledger'!RangeDiscipline</vt:lpstr>
      <vt:lpstr>Training!RangeDiscipline</vt:lpstr>
      <vt:lpstr>'Consultant-Contractor'!RangeDollars</vt:lpstr>
      <vt:lpstr>Equipment!RangeDollars</vt:lpstr>
      <vt:lpstr>'ICR Summary'!RangeDollars</vt:lpstr>
      <vt:lpstr>'Indirect Costs'!RangeDollars</vt:lpstr>
      <vt:lpstr>Match!RangeDollars</vt:lpstr>
      <vt:lpstr>Organization!RangeDollars</vt:lpstr>
      <vt:lpstr>Personnel!RangeDollars</vt:lpstr>
      <vt:lpstr>Planning!RangeDollars</vt:lpstr>
      <vt:lpstr>'Project Ledger'!RangeDollars</vt:lpstr>
      <vt:lpstr>Training!RangeDollars</vt:lpstr>
      <vt:lpstr>'Consultant-Contractor'!RangeFee</vt:lpstr>
      <vt:lpstr>Equipment!RangeFunding</vt:lpstr>
      <vt:lpstr>Exercise!RangeFunding</vt:lpstr>
      <vt:lpstr>'Indirect Costs'!RangeFunding</vt:lpstr>
      <vt:lpstr>'M&amp;A'!RangeFunding</vt:lpstr>
      <vt:lpstr>Organization!RangeFunding</vt:lpstr>
      <vt:lpstr>Personnel!RangeFunding</vt:lpstr>
      <vt:lpstr>Planning!RangeFunding</vt:lpstr>
      <vt:lpstr>'Project Ledger'!RangeFunding</vt:lpstr>
      <vt:lpstr>Training!RangeFunding</vt:lpstr>
      <vt:lpstr>'Consultant-Contractor'!RangeHourlyRate</vt:lpstr>
      <vt:lpstr>'Consultant-Contractor'!RangeHours</vt:lpstr>
      <vt:lpstr>Personnel!RangeHours</vt:lpstr>
      <vt:lpstr>'ICR Summary'!RangeIndirect</vt:lpstr>
      <vt:lpstr>Match!RangePercent</vt:lpstr>
      <vt:lpstr>'Project Ledger'!RangePercent</vt:lpstr>
      <vt:lpstr>'Consultant-Contractor'!RangePeriod</vt:lpstr>
      <vt:lpstr>Personnel!RangePeriod</vt:lpstr>
      <vt:lpstr>Equipment!RangePrevious</vt:lpstr>
      <vt:lpstr>Exercise!RangePrevious</vt:lpstr>
      <vt:lpstr>'Indirect Costs'!RangePrevious</vt:lpstr>
      <vt:lpstr>'M&amp;A'!RangePrevious</vt:lpstr>
      <vt:lpstr>Match!RangePrevious</vt:lpstr>
      <vt:lpstr>Organization!RangePrevious</vt:lpstr>
      <vt:lpstr>Planning!RangePrevious</vt:lpstr>
      <vt:lpstr>'Project Ledger'!RangePrevious</vt:lpstr>
      <vt:lpstr>Training!RangePrevious</vt:lpstr>
      <vt:lpstr>Equipment!RangeProjectLetter</vt:lpstr>
      <vt:lpstr>Exercise!RangeProjectLetter</vt:lpstr>
      <vt:lpstr>'Indirect Costs'!RangeProjectLetter</vt:lpstr>
      <vt:lpstr>'M&amp;A'!RangeProjectLetter</vt:lpstr>
      <vt:lpstr>Match!RangeProjectLetter</vt:lpstr>
      <vt:lpstr>Organization!RangeProjectLetter</vt:lpstr>
      <vt:lpstr>Personnel!RangeProjectLetter</vt:lpstr>
      <vt:lpstr>Planning!RangeProjectLetter</vt:lpstr>
      <vt:lpstr>'Project Ledger'!RangeProjectLetter</vt:lpstr>
      <vt:lpstr>Training!RangeProjectLetter</vt:lpstr>
      <vt:lpstr>'Project Ledger'!RangeProjectTotal</vt:lpstr>
      <vt:lpstr>'Consultant-Contractor'!RangeSalary</vt:lpstr>
      <vt:lpstr>Personnel!RangeSalary</vt:lpstr>
      <vt:lpstr>'Indirect Costs'!RangeSolutionSub</vt:lpstr>
      <vt:lpstr>'M&amp;A'!RangeSolutionSub</vt:lpstr>
      <vt:lpstr>Equipment!RangeThisRequest</vt:lpstr>
      <vt:lpstr>Exercise!RangeThisRequest</vt:lpstr>
      <vt:lpstr>'Indirect Costs'!RangeThisRequest</vt:lpstr>
      <vt:lpstr>'M&amp;A'!RangeThisRequest</vt:lpstr>
      <vt:lpstr>Match!RangeThisRequest</vt:lpstr>
      <vt:lpstr>Organization!RangeThisRequest</vt:lpstr>
      <vt:lpstr>Planning!RangeThisRequest</vt:lpstr>
      <vt:lpstr>'Project Ledger'!RangeThisRequest</vt:lpstr>
      <vt:lpstr>Training!RangeThisRequest</vt:lpstr>
      <vt:lpstr>'Consultant-Contractor'!RangeTotalHours</vt:lpstr>
      <vt:lpstr>'Consultant-Contractor'!RangeUnlocked</vt:lpstr>
      <vt:lpstr>Equipment!RangeUnlocked</vt:lpstr>
      <vt:lpstr>'Indirect Costs'!RangeUnlocked</vt:lpstr>
      <vt:lpstr>'M&amp;A'!RangeUnlocked</vt:lpstr>
      <vt:lpstr>Match!RangeUnlocked</vt:lpstr>
      <vt:lpstr>Organization!RangeUnlocked</vt:lpstr>
      <vt:lpstr>Personnel!RangeUnlocked</vt:lpstr>
      <vt:lpstr>Planning!RangeUnlocked</vt:lpstr>
      <vt:lpstr>'Project Ledger'!RangeUnlocked</vt:lpstr>
      <vt:lpstr>Training!RangeUnlocked</vt:lpstr>
      <vt:lpstr>Recovery</vt:lpstr>
      <vt:lpstr>Repair_Replacement_Costs</vt:lpstr>
      <vt:lpstr>'Auth. Agent'!RequestNumber</vt:lpstr>
      <vt:lpstr>'Consultant-Contractor'!RequestNumber</vt:lpstr>
      <vt:lpstr>Equipment!RequestNumber</vt:lpstr>
      <vt:lpstr>Exercise!RequestNumber</vt:lpstr>
      <vt:lpstr>'Indirect Costs'!RequestNumber</vt:lpstr>
      <vt:lpstr>'M&amp;A'!RequestNumber</vt:lpstr>
      <vt:lpstr>Match!RequestNumber</vt:lpstr>
      <vt:lpstr>Organization!RequestNumber</vt:lpstr>
      <vt:lpstr>Personnel!RequestNumber</vt:lpstr>
      <vt:lpstr>Planning!RequestNumber</vt:lpstr>
      <vt:lpstr>'Project Ledger'!RequestNumber</vt:lpstr>
      <vt:lpstr>Training!RequestNumber</vt:lpstr>
      <vt:lpstr>Response</vt:lpstr>
      <vt:lpstr>'Consultant-Contractor'!RRNumber</vt:lpstr>
      <vt:lpstr>Equipment!RRNumber</vt:lpstr>
      <vt:lpstr>Exercise!RRNumber</vt:lpstr>
      <vt:lpstr>'Indirect Costs'!RRNumber</vt:lpstr>
      <vt:lpstr>'M&amp;A'!RRNumber</vt:lpstr>
      <vt:lpstr>Match!RRNumber</vt:lpstr>
      <vt:lpstr>Organization!RRNumber</vt:lpstr>
      <vt:lpstr>Personnel!RRNumber</vt:lpstr>
      <vt:lpstr>Planning!RRNumber</vt:lpstr>
      <vt:lpstr>Training!RRNumber</vt:lpstr>
      <vt:lpstr>Sole_Source_Involved</vt:lpstr>
      <vt:lpstr>source_addr</vt:lpstr>
      <vt:lpstr>source_Address</vt:lpstr>
      <vt:lpstr>SOURCE_AppCheckTotal</vt:lpstr>
      <vt:lpstr>SOURCE_ApplicationType</vt:lpstr>
      <vt:lpstr>source_assemblydistricts</vt:lpstr>
      <vt:lpstr>Source_CalOESGoals</vt:lpstr>
      <vt:lpstr>source_CFDA</vt:lpstr>
      <vt:lpstr>Source_ConsultantNameLookup</vt:lpstr>
      <vt:lpstr>Source_CoreCapabilities</vt:lpstr>
      <vt:lpstr>SOURCE_CoreCapabilitiesByMissionArea</vt:lpstr>
      <vt:lpstr>Source_CoreCapabilitiesByMissionAreaNameLookup</vt:lpstr>
      <vt:lpstr>SOURCE_Discipline</vt:lpstr>
      <vt:lpstr>source_districts</vt:lpstr>
      <vt:lpstr>SOURCE_EquipmentCondition</vt:lpstr>
      <vt:lpstr>Source_EquipmentHoldTrigger</vt:lpstr>
      <vt:lpstr>Source_EquipmentSAFECOMCompliance</vt:lpstr>
      <vt:lpstr>SOURCE_EquipmentSolutionAreaSubCategoryProjectLedger</vt:lpstr>
      <vt:lpstr>Source_ExerciseHoldTrigger</vt:lpstr>
      <vt:lpstr>Source_ExerciseNameLookup</vt:lpstr>
      <vt:lpstr>SOURCE_ExerciseRole</vt:lpstr>
      <vt:lpstr>SOURCE_ExerciseType</vt:lpstr>
      <vt:lpstr>SOURCE_ExerciseType2</vt:lpstr>
      <vt:lpstr>SOURCE_Expenditures</vt:lpstr>
      <vt:lpstr>SOURCE_FIPSMsg</vt:lpstr>
      <vt:lpstr>SOURCE_FundingSource</vt:lpstr>
      <vt:lpstr>SOURCE_FundingSourceGAFS_all</vt:lpstr>
      <vt:lpstr>source_FundSourceFaceSheet</vt:lpstr>
      <vt:lpstr>source_Grant</vt:lpstr>
      <vt:lpstr>SOURCE_GrantList</vt:lpstr>
      <vt:lpstr>SOURCE_GrantManagementArea</vt:lpstr>
      <vt:lpstr>SOURCE_GrantManagementTitle</vt:lpstr>
      <vt:lpstr>SOURCE_GrantManagementType</vt:lpstr>
      <vt:lpstr>SOURCE_GrantNumber</vt:lpstr>
      <vt:lpstr>source_grantnumberss</vt:lpstr>
      <vt:lpstr>source_GrantYear</vt:lpstr>
      <vt:lpstr>source_GrantYearGAFS</vt:lpstr>
      <vt:lpstr>Source_MANameLookup</vt:lpstr>
      <vt:lpstr>source_matchtype</vt:lpstr>
      <vt:lpstr>Source_OranizationHoldTrigger</vt:lpstr>
      <vt:lpstr>Source_OrganizationHoldTrigger</vt:lpstr>
      <vt:lpstr>Source_OrganizationNameLookup</vt:lpstr>
      <vt:lpstr>Source_PersonnelNameLookup</vt:lpstr>
      <vt:lpstr>Source_PlanningHoldTrigger</vt:lpstr>
      <vt:lpstr>Source_PlanningNameLookup</vt:lpstr>
      <vt:lpstr>SOURCE_ProjectLetter</vt:lpstr>
      <vt:lpstr>Source_ProjectNameLookup</vt:lpstr>
      <vt:lpstr>SOURCE_SolutionArea</vt:lpstr>
      <vt:lpstr>SOURCE_SolutionAreaConsultant</vt:lpstr>
      <vt:lpstr>Source_SolutionAreaConsultantLookup</vt:lpstr>
      <vt:lpstr>SOURCE_SolutionAreaPersonnel</vt:lpstr>
      <vt:lpstr>SOURCE_SolutionAreaProject</vt:lpstr>
      <vt:lpstr>SOURCE_SolutionAreaSubCategoryConsultant</vt:lpstr>
      <vt:lpstr>SOURCE_SolutionAreaSubCategoryExercise</vt:lpstr>
      <vt:lpstr>SOURCE_SolutionAreaSubCategoryMA</vt:lpstr>
      <vt:lpstr>'Indirect Costs'!SOURCE_SolutionAreaSubCategoryOrganization</vt:lpstr>
      <vt:lpstr>'M&amp;A'!SOURCE_SolutionAreaSubCategoryOrganization</vt:lpstr>
      <vt:lpstr>Organization!SOURCE_SolutionAreaSubCategoryOrganization</vt:lpstr>
      <vt:lpstr>Personnel!SOURCE_SolutionAreaSubCategoryOrganization</vt:lpstr>
      <vt:lpstr>SOURCE_SolutionAreaSubCategoryOrganization</vt:lpstr>
      <vt:lpstr>SOURCE_SolutionAreaSubCategoryPlanning</vt:lpstr>
      <vt:lpstr>SOURCE_SolutionAreaSubCategoryProjectLedger</vt:lpstr>
      <vt:lpstr>SOURCE_SolutionAreaSubCategoryTraining</vt:lpstr>
      <vt:lpstr>SOURCE_StateGoals</vt:lpstr>
      <vt:lpstr>SOURCE_StrategicGoalsandObjectives</vt:lpstr>
      <vt:lpstr>Source_StrategicGoalsandObjectivesNameLookup</vt:lpstr>
      <vt:lpstr>SOURCE_TrainingActivity</vt:lpstr>
      <vt:lpstr>Source_TrainingHoldTrigger</vt:lpstr>
      <vt:lpstr>Source_TrainingNameLookup</vt:lpstr>
      <vt:lpstr>Staff_Expenses</vt:lpstr>
      <vt:lpstr>Staffing</vt:lpstr>
      <vt:lpstr>StartDate</vt:lpstr>
      <vt:lpstr>'Consultant-Contractor'!StartPOP</vt:lpstr>
      <vt:lpstr>Equipment!StartPOP</vt:lpstr>
      <vt:lpstr>Exercise!StartPOP</vt:lpstr>
      <vt:lpstr>'Indirect Costs'!StartPOP</vt:lpstr>
      <vt:lpstr>'M&amp;A'!StartPOP</vt:lpstr>
      <vt:lpstr>Match!StartPOP</vt:lpstr>
      <vt:lpstr>Organization!StartPOP</vt:lpstr>
      <vt:lpstr>Personnel!StartPOP</vt:lpstr>
      <vt:lpstr>Planning!StartPOP</vt:lpstr>
      <vt:lpstr>'Project Ledger'!StartPOP</vt:lpstr>
      <vt:lpstr>Training!StartPOP</vt:lpstr>
      <vt:lpstr>'Consultant-Contractor'!Subaward</vt:lpstr>
      <vt:lpstr>Equipment!Subaward</vt:lpstr>
      <vt:lpstr>Exercise!Subaward</vt:lpstr>
      <vt:lpstr>'Indirect Costs'!Subaward</vt:lpstr>
      <vt:lpstr>'M&amp;A'!Subaward</vt:lpstr>
      <vt:lpstr>Match!subaward</vt:lpstr>
      <vt:lpstr>Organization!Subaward</vt:lpstr>
      <vt:lpstr>Personnel!Subaward</vt:lpstr>
      <vt:lpstr>Planning!Subaward</vt:lpstr>
      <vt:lpstr>'Project Ledger'!Subaward</vt:lpstr>
      <vt:lpstr>Training!Subaward</vt:lpstr>
      <vt:lpstr>SubawardNumber</vt:lpstr>
      <vt:lpstr>'Consultant-Contractor'!Subrecipient</vt:lpstr>
      <vt:lpstr>Equipment!Subrecipient</vt:lpstr>
      <vt:lpstr>Exercise!Subrecipient</vt:lpstr>
      <vt:lpstr>'Indirect Costs'!Subrecipient</vt:lpstr>
      <vt:lpstr>'M&amp;A'!Subrecipient</vt:lpstr>
      <vt:lpstr>Match!Subrecipient</vt:lpstr>
      <vt:lpstr>Organization!Subrecipient</vt:lpstr>
      <vt:lpstr>Personnel!Subrecipient</vt:lpstr>
      <vt:lpstr>Planning!Subrecipient</vt:lpstr>
      <vt:lpstr>'Project Ledger'!Subrecipient</vt:lpstr>
      <vt:lpstr>Training!Subrecipient</vt:lpstr>
      <vt:lpstr>SubrecipientName</vt:lpstr>
      <vt:lpstr>Supplies_Materials_and_Production_Costs</vt:lpstr>
      <vt:lpstr>Supplies_Materials_Production_Costs</vt:lpstr>
      <vt:lpstr>Title1</vt:lpstr>
      <vt:lpstr>Title10</vt:lpstr>
      <vt:lpstr>Title11</vt:lpstr>
      <vt:lpstr>Title12</vt:lpstr>
      <vt:lpstr>Title13</vt:lpstr>
      <vt:lpstr>Title14</vt:lpstr>
      <vt:lpstr>Title2</vt:lpstr>
      <vt:lpstr>Title4</vt:lpstr>
      <vt:lpstr>Title5</vt:lpstr>
      <vt:lpstr>Title6</vt:lpstr>
      <vt:lpstr>Title7</vt:lpstr>
      <vt:lpstr>Title8</vt:lpstr>
      <vt:lpstr>Title9</vt:lpstr>
      <vt:lpstr>'Project Ledger'!TodaysDate</vt:lpstr>
      <vt:lpstr>Equipment!TotalApproved</vt:lpstr>
      <vt:lpstr>Exercise!TotalApproved</vt:lpstr>
      <vt:lpstr>'Indirect Costs'!TotalApproved</vt:lpstr>
      <vt:lpstr>'M&amp;A'!TotalApproved</vt:lpstr>
      <vt:lpstr>Match!TotalApproved</vt:lpstr>
      <vt:lpstr>Organization!TotalApproved</vt:lpstr>
      <vt:lpstr>Planning!TotalApproved</vt:lpstr>
      <vt:lpstr>'Project Ledger'!TotalApproved</vt:lpstr>
      <vt:lpstr>Training!TotalApproved</vt:lpstr>
      <vt:lpstr>Equipment!TotalBalance</vt:lpstr>
      <vt:lpstr>Exercise!TotalBalance</vt:lpstr>
      <vt:lpstr>'Indirect Costs'!TotalBalance</vt:lpstr>
      <vt:lpstr>'M&amp;A'!TotalBalance</vt:lpstr>
      <vt:lpstr>Match!TotalBalance</vt:lpstr>
      <vt:lpstr>Organization!TotalBalance</vt:lpstr>
      <vt:lpstr>Planning!TotalBalance</vt:lpstr>
      <vt:lpstr>'Project Ledger'!TotalBalance</vt:lpstr>
      <vt:lpstr>Training!TotalBalance</vt:lpstr>
      <vt:lpstr>'Consultant-Contractor'!TotalCost</vt:lpstr>
      <vt:lpstr>Equipment!TotalCost</vt:lpstr>
      <vt:lpstr>Exercise!TotalCost</vt:lpstr>
      <vt:lpstr>'Indirect Costs'!TotalCost</vt:lpstr>
      <vt:lpstr>'M&amp;A'!TotalCost</vt:lpstr>
      <vt:lpstr>Match!TotalCost</vt:lpstr>
      <vt:lpstr>Organization!TotalCost</vt:lpstr>
      <vt:lpstr>Personnel!TotalCost</vt:lpstr>
      <vt:lpstr>Planning!TotalCost</vt:lpstr>
      <vt:lpstr>'Project Ledger'!TotalCost</vt:lpstr>
      <vt:lpstr>Training!TotalCost</vt:lpstr>
      <vt:lpstr>'ICR Summary'!TotalDirectCost</vt:lpstr>
      <vt:lpstr>'Consultant-Contractor'!TotalFee</vt:lpstr>
      <vt:lpstr>'Consultant-Contractor'!TotalHours</vt:lpstr>
      <vt:lpstr>Personnel!TotalHours</vt:lpstr>
      <vt:lpstr>Match!TotalPercentExpended</vt:lpstr>
      <vt:lpstr>'Project Ledger'!TotalPercentExpended</vt:lpstr>
      <vt:lpstr>Equipment!TotalPrevious</vt:lpstr>
      <vt:lpstr>Exercise!TotalPrevious</vt:lpstr>
      <vt:lpstr>'Indirect Costs'!TotalPrevious</vt:lpstr>
      <vt:lpstr>'M&amp;A'!TotalPrevious</vt:lpstr>
      <vt:lpstr>Match!TotalPrevious</vt:lpstr>
      <vt:lpstr>Organization!TotalPrevious</vt:lpstr>
      <vt:lpstr>Planning!TotalPrevious</vt:lpstr>
      <vt:lpstr>'Project Ledger'!TotalPrevious</vt:lpstr>
      <vt:lpstr>Training!TotalPrevious</vt:lpstr>
      <vt:lpstr>'Project Ledger'!TotalProject</vt:lpstr>
      <vt:lpstr>'Consultant-Contractor'!TotalSalary</vt:lpstr>
      <vt:lpstr>Personnel!TotalSalary</vt:lpstr>
      <vt:lpstr>'Auth. Agent'!TotalThisRequest</vt:lpstr>
      <vt:lpstr>Equipment!TotalThisRequest</vt:lpstr>
      <vt:lpstr>Exercise!TotalThisRequest</vt:lpstr>
      <vt:lpstr>'Indirect Costs'!TotalThisRequest</vt:lpstr>
      <vt:lpstr>'M&amp;A'!TotalThisRequest</vt:lpstr>
      <vt:lpstr>Match!TotalThisRequest</vt:lpstr>
      <vt:lpstr>Organization!TotalThisRequest</vt:lpstr>
      <vt:lpstr>Planning!TotalThisRequest</vt:lpstr>
      <vt:lpstr>'Project Ledger'!TotalThisRequest</vt:lpstr>
      <vt:lpstr>Training!TotalThisRequest</vt:lpstr>
      <vt:lpstr>Train</vt:lpstr>
      <vt:lpstr>Training</vt:lpstr>
      <vt:lpstr>Training_Consulting</vt:lpstr>
      <vt:lpstr>Upgrades</vt:lpstr>
      <vt:lpstr>User_fees</vt:lpstr>
      <vt:lpstr>Match!Z_864452AF_FE8B_4AB5_A77B_41D8DD524B81_.wvu.FilterData</vt:lpstr>
      <vt:lpstr>'Project Ledger'!Z_864452AF_FE8B_4AB5_A77B_41D8DD524B81_.wvu.FilterData</vt:lpstr>
      <vt:lpstr>'Consultant-Contractor'!Z_864452AF_FE8B_4AB5_A77B_41D8DD524B81_.wvu.PrintArea</vt:lpstr>
      <vt:lpstr>Equipment!Z_864452AF_FE8B_4AB5_A77B_41D8DD524B81_.wvu.PrintArea</vt:lpstr>
      <vt:lpstr>Exercise!Z_864452AF_FE8B_4AB5_A77B_41D8DD524B81_.wvu.PrintArea</vt:lpstr>
      <vt:lpstr>Facesheet!Z_864452AF_FE8B_4AB5_A77B_41D8DD524B81_.wvu.PrintArea</vt:lpstr>
      <vt:lpstr>'ICR Summary'!Z_864452AF_FE8B_4AB5_A77B_41D8DD524B81_.wvu.PrintArea</vt:lpstr>
      <vt:lpstr>'Indirect Costs'!Z_864452AF_FE8B_4AB5_A77B_41D8DD524B81_.wvu.PrintArea</vt:lpstr>
      <vt:lpstr>Instructions!Z_864452AF_FE8B_4AB5_A77B_41D8DD524B81_.wvu.PrintArea</vt:lpstr>
      <vt:lpstr>'M&amp;A'!Z_864452AF_FE8B_4AB5_A77B_41D8DD524B81_.wvu.PrintArea</vt:lpstr>
      <vt:lpstr>Match!Z_864452AF_FE8B_4AB5_A77B_41D8DD524B81_.wvu.PrintArea</vt:lpstr>
      <vt:lpstr>Organization!Z_864452AF_FE8B_4AB5_A77B_41D8DD524B81_.wvu.PrintArea</vt:lpstr>
      <vt:lpstr>Personnel!Z_864452AF_FE8B_4AB5_A77B_41D8DD524B81_.wvu.PrintArea</vt:lpstr>
      <vt:lpstr>Planning!Z_864452AF_FE8B_4AB5_A77B_41D8DD524B81_.wvu.PrintArea</vt:lpstr>
      <vt:lpstr>'Project Ledger'!Z_864452AF_FE8B_4AB5_A77B_41D8DD524B81_.wvu.PrintArea</vt:lpstr>
      <vt:lpstr>Source!Z_864452AF_FE8B_4AB5_A77B_41D8DD524B81_.wvu.PrintArea</vt:lpstr>
      <vt:lpstr>Training!Z_864452AF_FE8B_4AB5_A77B_41D8DD524B81_.wvu.PrintArea</vt:lpstr>
      <vt:lpstr>Equipment!Z_864452AF_FE8B_4AB5_A77B_41D8DD524B81_.wvu.PrintTitles</vt:lpstr>
      <vt:lpstr>Exercise!Z_864452AF_FE8B_4AB5_A77B_41D8DD524B81_.wvu.PrintTitles</vt:lpstr>
      <vt:lpstr>'Indirect Costs'!Z_864452AF_FE8B_4AB5_A77B_41D8DD524B81_.wvu.PrintTitles</vt:lpstr>
      <vt:lpstr>Instructions!Z_864452AF_FE8B_4AB5_A77B_41D8DD524B81_.wvu.PrintTitles</vt:lpstr>
      <vt:lpstr>'M&amp;A'!Z_864452AF_FE8B_4AB5_A77B_41D8DD524B81_.wvu.PrintTitles</vt:lpstr>
      <vt:lpstr>Match!Z_864452AF_FE8B_4AB5_A77B_41D8DD524B81_.wvu.PrintTitles</vt:lpstr>
      <vt:lpstr>Personnel!Z_864452AF_FE8B_4AB5_A77B_41D8DD524B81_.wvu.PrintTitles</vt:lpstr>
      <vt:lpstr>Planning!Z_864452AF_FE8B_4AB5_A77B_41D8DD524B81_.wvu.PrintTitles</vt:lpstr>
      <vt:lpstr>'Project Ledger'!Z_864452AF_FE8B_4AB5_A77B_41D8DD524B81_.wvu.PrintTitles</vt:lpstr>
      <vt:lpstr>Training!Z_864452AF_FE8B_4AB5_A77B_41D8DD524B81_.wvu.PrintTitles</vt:lpstr>
      <vt:lpstr>Equipment!Z_864452AF_FE8B_4AB5_A77B_41D8DD524B81_.wvu.Rows</vt:lpstr>
      <vt:lpstr>Facesheet!Z_864452AF_FE8B_4AB5_A77B_41D8DD524B81_.wvu.Rows</vt:lpstr>
    </vt:vector>
  </TitlesOfParts>
  <Company>Department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EMPG FMFW (Non-Macro) v20.1</dc:title>
  <dc:creator>LDavis</dc:creator>
  <cp:keywords>Yes</cp:keywords>
  <dc:description>Updated Face Sheet to use "Performance/Budget Period"</dc:description>
  <cp:lastModifiedBy>Molina, Jim@CalOES</cp:lastModifiedBy>
  <cp:lastPrinted>2021-11-03T00:03:18Z</cp:lastPrinted>
  <dcterms:created xsi:type="dcterms:W3CDTF">2005-11-16T18:02:49Z</dcterms:created>
  <dcterms:modified xsi:type="dcterms:W3CDTF">2021-11-03T16:28:16Z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Christopher Sampang</vt:lpwstr>
  </property>
  <property fmtid="{D5CDD505-2E9C-101B-9397-08002B2CF9AE}" pid="3" name="xd_Signature">
    <vt:lpwstr/>
  </property>
  <property fmtid="{D5CDD505-2E9C-101B-9397-08002B2CF9AE}" pid="4" name="Order">
    <vt:lpwstr>11700.0000000000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Christopher Sampang</vt:lpwstr>
  </property>
  <property fmtid="{D5CDD505-2E9C-101B-9397-08002B2CF9AE}" pid="8" name="PublishingExpirationDate">
    <vt:lpwstr/>
  </property>
  <property fmtid="{D5CDD505-2E9C-101B-9397-08002B2CF9AE}" pid="9" name="PublishingStartDate">
    <vt:lpwstr/>
  </property>
  <property fmtid="{D5CDD505-2E9C-101B-9397-08002B2CF9AE}" pid="10" name="oesDivision">
    <vt:lpwstr>21;#Grants Management|88e6ea72-4099-4392-a3d0-f6e6d0739699</vt:lpwstr>
  </property>
  <property fmtid="{D5CDD505-2E9C-101B-9397-08002B2CF9AE}" pid="11" name="ContentTypeId">
    <vt:lpwstr>0x010100A3C0AE248FC7AE4A8F6A9800E77547E6010052CFA36FBC02C04CA5B88007B6737465</vt:lpwstr>
  </property>
</Properties>
</file>